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optiplex\Desktop\"/>
    </mc:Choice>
  </mc:AlternateContent>
  <bookViews>
    <workbookView xWindow="360" yWindow="330" windowWidth="9180" windowHeight="4305" firstSheet="7" activeTab="9"/>
  </bookViews>
  <sheets>
    <sheet name="θεωρία δεσμού σθένους" sheetId="9" r:id="rId1"/>
    <sheet name="υβριδισμός" sheetId="10" r:id="rId2"/>
    <sheet name="αντιδράσεις προσθήκης" sheetId="1" r:id="rId3"/>
    <sheet name="αντιδράσεις υποκατάστασης" sheetId="2" r:id="rId4"/>
    <sheet name="αντιδράσεις πολυμερισμού" sheetId="3" r:id="rId5"/>
    <sheet name="αντιδράσεις οξειδοαναγωγής" sheetId="4" r:id="rId6"/>
    <sheet name="αντιδράσεις οξέων - βάσεων" sheetId="5" r:id="rId7"/>
    <sheet name="αλοφορμική αντίδραση" sheetId="7" r:id="rId8"/>
    <sheet name="Διακρίσεις - Ταυτοποιήσεις" sheetId="6" r:id="rId9"/>
    <sheet name="Γενικά προβλήματα οργ. χημείας" sheetId="8" r:id="rId10"/>
  </sheets>
  <calcPr calcId="152511"/>
</workbook>
</file>

<file path=xl/calcChain.xml><?xml version="1.0" encoding="utf-8"?>
<calcChain xmlns="http://schemas.openxmlformats.org/spreadsheetml/2006/main">
  <c r="J482" i="8" l="1"/>
  <c r="J609" i="8" l="1"/>
  <c r="J604" i="8"/>
  <c r="J597" i="8"/>
  <c r="I575" i="8"/>
  <c r="I573" i="8"/>
  <c r="I571" i="8"/>
  <c r="J564" i="8"/>
  <c r="J550" i="8"/>
  <c r="I520" i="8"/>
  <c r="I518" i="8"/>
  <c r="I516" i="8"/>
  <c r="I514" i="8"/>
  <c r="I512" i="8"/>
  <c r="J506" i="8"/>
  <c r="J452" i="8"/>
  <c r="J455" i="8"/>
  <c r="J433" i="8"/>
  <c r="O429" i="8"/>
  <c r="J427" i="8"/>
  <c r="J404" i="8"/>
  <c r="J402" i="8"/>
  <c r="J400" i="8"/>
  <c r="J397" i="8"/>
  <c r="J395" i="8"/>
  <c r="J393" i="8"/>
  <c r="J370" i="8"/>
  <c r="J366" i="8"/>
  <c r="J296" i="8"/>
  <c r="J295" i="8"/>
  <c r="J259" i="8"/>
  <c r="J258" i="8"/>
  <c r="J237" i="8"/>
  <c r="J183" i="8"/>
  <c r="J181" i="8"/>
  <c r="J163" i="8"/>
  <c r="J162" i="8"/>
  <c r="J159" i="8"/>
  <c r="J246" i="6"/>
  <c r="J237" i="6"/>
  <c r="J233" i="6"/>
  <c r="J231" i="6"/>
  <c r="J226" i="6"/>
  <c r="J360" i="8" l="1"/>
  <c r="J324" i="8" l="1"/>
  <c r="J291" i="8"/>
  <c r="J287" i="8"/>
  <c r="J301" i="6"/>
  <c r="J296" i="6"/>
  <c r="J250" i="6"/>
  <c r="J244" i="6"/>
  <c r="J228" i="6"/>
  <c r="J333" i="8" l="1"/>
  <c r="J332" i="8"/>
  <c r="J331" i="8"/>
  <c r="J329" i="8"/>
  <c r="J323" i="8"/>
  <c r="J322" i="8"/>
  <c r="J320" i="8"/>
  <c r="J317" i="8"/>
  <c r="I317" i="8"/>
  <c r="I313" i="8"/>
  <c r="J316" i="8"/>
  <c r="J315" i="8"/>
  <c r="J314" i="8"/>
  <c r="J313" i="8"/>
  <c r="J312" i="8"/>
  <c r="I312" i="8"/>
  <c r="J311" i="8"/>
  <c r="J304" i="8"/>
  <c r="J302" i="8"/>
  <c r="J297" i="8"/>
  <c r="J301" i="8"/>
  <c r="I297" i="8"/>
  <c r="J293" i="8"/>
  <c r="J289" i="8"/>
  <c r="I293" i="8"/>
  <c r="J262" i="8"/>
  <c r="J266" i="8"/>
  <c r="I289" i="8"/>
  <c r="J285" i="8"/>
  <c r="J286" i="8"/>
  <c r="J284" i="8"/>
  <c r="J283" i="8"/>
  <c r="I283" i="8"/>
  <c r="J282" i="8"/>
  <c r="I282" i="8"/>
  <c r="J281" i="8"/>
  <c r="J274" i="8"/>
  <c r="J270" i="8"/>
  <c r="J265" i="8"/>
  <c r="J269" i="8"/>
  <c r="J268" i="8"/>
  <c r="I266" i="8"/>
  <c r="I260" i="8"/>
  <c r="J264" i="8"/>
  <c r="J261" i="8"/>
  <c r="J260" i="8"/>
  <c r="I258" i="8"/>
  <c r="I255" i="8"/>
  <c r="J257" i="8"/>
  <c r="J256" i="8"/>
  <c r="J255" i="8"/>
  <c r="I178" i="8"/>
  <c r="J254" i="8"/>
  <c r="I254" i="8"/>
  <c r="J253" i="8"/>
  <c r="J193" i="8"/>
  <c r="J192" i="8"/>
  <c r="J191" i="8"/>
  <c r="J186" i="8"/>
  <c r="J190" i="8"/>
  <c r="J182" i="8"/>
  <c r="J179" i="8"/>
  <c r="J180" i="8"/>
  <c r="J155" i="8"/>
  <c r="J177" i="8"/>
  <c r="J178" i="8"/>
  <c r="J168" i="8"/>
  <c r="J164" i="8"/>
  <c r="J161" i="8"/>
  <c r="J158" i="8"/>
  <c r="J157" i="8"/>
  <c r="J156" i="8"/>
  <c r="J153" i="8"/>
  <c r="J154" i="8"/>
  <c r="I154" i="8"/>
  <c r="J129" i="8"/>
  <c r="J127" i="8"/>
  <c r="J124" i="8"/>
  <c r="J122" i="8"/>
  <c r="J123" i="8"/>
  <c r="J121" i="8"/>
  <c r="J77" i="8"/>
  <c r="J76" i="8"/>
  <c r="J120" i="8"/>
  <c r="J119" i="8"/>
  <c r="J117" i="8"/>
  <c r="J118" i="8"/>
  <c r="J116" i="8"/>
  <c r="J92" i="8"/>
  <c r="I91" i="8"/>
  <c r="J115" i="8"/>
  <c r="I115" i="8"/>
  <c r="J114" i="8"/>
  <c r="J101" i="8"/>
  <c r="J100" i="8"/>
  <c r="J98" i="8"/>
  <c r="J96" i="8"/>
  <c r="I96" i="8"/>
  <c r="I95" i="8"/>
  <c r="J95" i="8"/>
  <c r="I92" i="8"/>
  <c r="J94" i="8"/>
  <c r="J93" i="8"/>
  <c r="I71" i="8"/>
  <c r="J91" i="8"/>
  <c r="J90" i="8"/>
  <c r="J83" i="8"/>
  <c r="J81" i="8"/>
  <c r="J78" i="8"/>
  <c r="I78" i="8"/>
  <c r="I75" i="8"/>
  <c r="J75" i="8"/>
  <c r="I72" i="8"/>
  <c r="J74" i="8"/>
  <c r="J73" i="8"/>
  <c r="J72" i="8"/>
  <c r="I46" i="8"/>
  <c r="J71" i="8"/>
  <c r="J70" i="8"/>
  <c r="J63" i="8"/>
  <c r="J62" i="8"/>
  <c r="J47" i="8"/>
  <c r="I62" i="8"/>
  <c r="I49" i="8"/>
  <c r="I47" i="8"/>
  <c r="J61" i="8"/>
  <c r="J59" i="8"/>
  <c r="J58" i="8"/>
  <c r="J57" i="8"/>
  <c r="J54" i="8"/>
  <c r="J51" i="8"/>
  <c r="J50" i="8"/>
  <c r="J49" i="8"/>
  <c r="J48" i="8"/>
  <c r="J46" i="8"/>
  <c r="I13" i="8"/>
  <c r="J45" i="8"/>
  <c r="I36" i="8"/>
  <c r="I30" i="8"/>
  <c r="I28" i="8"/>
  <c r="I22" i="8"/>
  <c r="J38" i="8"/>
  <c r="J36" i="8"/>
  <c r="J35" i="8"/>
  <c r="J33" i="8"/>
  <c r="J31" i="8"/>
  <c r="J34" i="8"/>
  <c r="J32" i="8"/>
  <c r="J30" i="8"/>
  <c r="J28" i="8"/>
  <c r="J25" i="8"/>
  <c r="J24" i="8"/>
  <c r="J17" i="8"/>
  <c r="J22" i="8"/>
  <c r="J18" i="8"/>
  <c r="J15" i="8"/>
  <c r="J13" i="8"/>
  <c r="J12" i="8"/>
  <c r="J558" i="8"/>
  <c r="J555" i="8"/>
  <c r="I219" i="6"/>
  <c r="I216" i="6"/>
  <c r="I212" i="6"/>
  <c r="I209" i="6"/>
  <c r="H204" i="6"/>
  <c r="I200" i="6"/>
  <c r="I196" i="6"/>
  <c r="J596" i="8"/>
  <c r="J414" i="8"/>
  <c r="J536" i="8"/>
  <c r="J499" i="8"/>
  <c r="J509" i="8" s="1"/>
  <c r="J495" i="8"/>
  <c r="K217" i="6" l="1"/>
  <c r="I460" i="8" l="1"/>
  <c r="I455" i="8"/>
  <c r="I446" i="8"/>
  <c r="J476" i="8"/>
  <c r="J472" i="8"/>
  <c r="J469" i="8"/>
  <c r="J460" i="8"/>
  <c r="J451" i="8"/>
  <c r="J449" i="8"/>
  <c r="J446" i="8"/>
  <c r="J444" i="8"/>
  <c r="I444" i="8"/>
  <c r="I436" i="8"/>
  <c r="I419" i="8"/>
  <c r="I415" i="8"/>
  <c r="J443" i="8"/>
  <c r="J442" i="8"/>
  <c r="J438" i="8"/>
  <c r="J436" i="8"/>
  <c r="J431" i="8"/>
  <c r="J428" i="8"/>
  <c r="O432" i="8"/>
  <c r="J430" i="8"/>
  <c r="J423" i="8"/>
  <c r="J419" i="8"/>
  <c r="J415" i="8"/>
  <c r="I351" i="8"/>
  <c r="J387" i="8"/>
  <c r="J391" i="8"/>
  <c r="J386" i="8"/>
  <c r="J384" i="8"/>
  <c r="J381" i="8"/>
  <c r="J379" i="8"/>
  <c r="J377" i="8"/>
  <c r="J375" i="8"/>
  <c r="J372" i="8"/>
  <c r="I372" i="8"/>
  <c r="J368" i="8"/>
  <c r="J365" i="8"/>
  <c r="J363" i="8"/>
  <c r="J356" i="8"/>
  <c r="J353" i="8"/>
  <c r="J351" i="8"/>
  <c r="J350" i="8"/>
  <c r="I234" i="8"/>
  <c r="I227" i="8"/>
  <c r="I204" i="8"/>
  <c r="J244" i="8"/>
  <c r="J243" i="8"/>
  <c r="J233" i="8"/>
  <c r="J231" i="8"/>
  <c r="J229" i="8"/>
  <c r="J242" i="8"/>
  <c r="J241" i="8"/>
  <c r="J234" i="8"/>
  <c r="J232" i="8"/>
  <c r="J230" i="8"/>
  <c r="J228" i="8"/>
  <c r="J209" i="8"/>
  <c r="J227" i="8"/>
  <c r="J222" i="8"/>
  <c r="J220" i="8"/>
  <c r="J213" i="8"/>
  <c r="J216" i="8"/>
  <c r="J207" i="8"/>
  <c r="J204" i="8"/>
  <c r="J203" i="8"/>
  <c r="J299" i="6"/>
  <c r="J295" i="6"/>
  <c r="J225" i="6"/>
  <c r="J289" i="6"/>
  <c r="J286" i="6"/>
  <c r="J283" i="6"/>
  <c r="J277" i="6"/>
  <c r="J279" i="6"/>
  <c r="J240" i="6"/>
</calcChain>
</file>

<file path=xl/comments1.xml><?xml version="1.0" encoding="utf-8"?>
<comments xmlns="http://schemas.openxmlformats.org/spreadsheetml/2006/main">
  <authors>
    <author>ΜΗΝΑΣ</author>
  </authors>
  <commentList>
    <comment ref="B193" authorId="0" shapeId="0">
      <text>
        <r>
          <rPr>
            <sz val="8"/>
            <color indexed="81"/>
            <rFont val="Tahoma"/>
            <family val="2"/>
            <charset val="161"/>
          </rPr>
          <t xml:space="preserve">
Στα κελιά </t>
        </r>
        <r>
          <rPr>
            <b/>
            <sz val="8"/>
            <color indexed="81"/>
            <rFont val="Tahoma"/>
            <family val="2"/>
            <charset val="161"/>
          </rPr>
          <t xml:space="preserve">H193, H194, H195 </t>
        </r>
        <r>
          <rPr>
            <sz val="8"/>
            <color indexed="81"/>
            <rFont val="Tahoma"/>
            <family val="2"/>
            <charset val="161"/>
          </rPr>
          <t xml:space="preserve">και </t>
        </r>
        <r>
          <rPr>
            <b/>
            <sz val="8"/>
            <color indexed="81"/>
            <rFont val="Tahoma"/>
            <family val="2"/>
            <charset val="161"/>
          </rPr>
          <t>H196,</t>
        </r>
        <r>
          <rPr>
            <sz val="8"/>
            <color indexed="81"/>
            <rFont val="Tahoma"/>
            <family val="2"/>
            <charset val="161"/>
          </rPr>
          <t xml:space="preserve"> να γραφεί το γράμμα </t>
        </r>
        <r>
          <rPr>
            <b/>
            <sz val="8"/>
            <color indexed="81"/>
            <rFont val="Tahoma"/>
            <family val="2"/>
            <charset val="161"/>
          </rPr>
          <t xml:space="preserve">Σ </t>
        </r>
        <r>
          <rPr>
            <sz val="8"/>
            <color indexed="81"/>
            <rFont val="Tahoma"/>
            <family val="2"/>
            <charset val="161"/>
          </rPr>
          <t xml:space="preserve">(Σωστό) ή το γράμμα </t>
        </r>
        <r>
          <rPr>
            <b/>
            <sz val="8"/>
            <color indexed="81"/>
            <rFont val="Tahoma"/>
            <family val="2"/>
            <charset val="161"/>
          </rPr>
          <t>Λ</t>
        </r>
        <r>
          <rPr>
            <sz val="8"/>
            <color indexed="81"/>
            <rFont val="Tahoma"/>
            <family val="2"/>
            <charset val="161"/>
          </rPr>
          <t xml:space="preserve"> (Λάθος). Το ίδιο να γίνει και παρακάτω, στα κελιά </t>
        </r>
        <r>
          <rPr>
            <b/>
            <sz val="8"/>
            <color indexed="81"/>
            <rFont val="Tahoma"/>
            <family val="2"/>
            <charset val="161"/>
          </rPr>
          <t>H211</t>
        </r>
        <r>
          <rPr>
            <sz val="8"/>
            <color indexed="81"/>
            <rFont val="Tahoma"/>
            <family val="2"/>
            <charset val="161"/>
          </rPr>
          <t xml:space="preserve"> και </t>
        </r>
        <r>
          <rPr>
            <b/>
            <sz val="8"/>
            <color indexed="81"/>
            <rFont val="Tahoma"/>
            <family val="2"/>
            <charset val="161"/>
          </rPr>
          <t>H212.</t>
        </r>
      </text>
    </comment>
    <comment ref="B198" authorId="0" shapeId="0">
      <text>
        <r>
          <rPr>
            <sz val="8"/>
            <color indexed="81"/>
            <rFont val="Tahoma"/>
            <family val="2"/>
            <charset val="161"/>
          </rPr>
          <t xml:space="preserve">
Στο κελί </t>
        </r>
        <r>
          <rPr>
            <b/>
            <sz val="8"/>
            <color indexed="81"/>
            <rFont val="Tahoma"/>
            <family val="2"/>
            <charset val="161"/>
          </rPr>
          <t>F198</t>
        </r>
        <r>
          <rPr>
            <sz val="8"/>
            <color indexed="81"/>
            <rFont val="Tahoma"/>
            <family val="2"/>
            <charset val="161"/>
          </rPr>
          <t xml:space="preserve"> να γραφεί το ζητούμενο όνομα με </t>
        </r>
        <r>
          <rPr>
            <b/>
            <sz val="8"/>
            <color indexed="81"/>
            <rFont val="Tahoma"/>
            <family val="2"/>
            <charset val="161"/>
          </rPr>
          <t xml:space="preserve">κεφαλαία ελληνικά </t>
        </r>
        <r>
          <rPr>
            <sz val="8"/>
            <color indexed="81"/>
            <rFont val="Tahoma"/>
            <family val="2"/>
            <charset val="161"/>
          </rPr>
          <t xml:space="preserve">γράμματα. </t>
        </r>
      </text>
    </comment>
    <comment ref="B202" authorId="0" shapeId="0">
      <text>
        <r>
          <rPr>
            <sz val="8"/>
            <color indexed="81"/>
            <rFont val="Tahoma"/>
            <family val="2"/>
            <charset val="161"/>
          </rPr>
          <t xml:space="preserve">
Στο κελί </t>
        </r>
        <r>
          <rPr>
            <b/>
            <sz val="8"/>
            <color indexed="81"/>
            <rFont val="Tahoma"/>
            <family val="2"/>
            <charset val="161"/>
          </rPr>
          <t>F202</t>
        </r>
        <r>
          <rPr>
            <sz val="8"/>
            <color indexed="81"/>
            <rFont val="Tahoma"/>
            <family val="2"/>
            <charset val="161"/>
          </rPr>
          <t xml:space="preserve"> γράψε κατά τα γνωστά, το γράμμα </t>
        </r>
        <r>
          <rPr>
            <b/>
            <sz val="8"/>
            <color indexed="81"/>
            <rFont val="Tahoma"/>
            <family val="2"/>
            <charset val="161"/>
          </rPr>
          <t>Σ</t>
        </r>
        <r>
          <rPr>
            <sz val="8"/>
            <color indexed="81"/>
            <rFont val="Tahoma"/>
            <family val="2"/>
            <charset val="161"/>
          </rPr>
          <t xml:space="preserve"> (Σωστό) ή το γράμμα </t>
        </r>
        <r>
          <rPr>
            <b/>
            <sz val="8"/>
            <color indexed="81"/>
            <rFont val="Tahoma"/>
            <family val="2"/>
            <charset val="161"/>
          </rPr>
          <t>Λ</t>
        </r>
        <r>
          <rPr>
            <sz val="8"/>
            <color indexed="81"/>
            <rFont val="Tahoma"/>
            <family val="2"/>
            <charset val="161"/>
          </rPr>
          <t xml:space="preserve"> (Λάθος).</t>
        </r>
      </text>
    </comment>
    <comment ref="B206" authorId="0" shapeId="0">
      <text>
        <r>
          <rPr>
            <sz val="8"/>
            <color indexed="81"/>
            <rFont val="Tahoma"/>
            <family val="2"/>
            <charset val="161"/>
          </rPr>
          <t xml:space="preserve">
Στο κελί </t>
        </r>
        <r>
          <rPr>
            <b/>
            <sz val="8"/>
            <color indexed="81"/>
            <rFont val="Tahoma"/>
            <family val="2"/>
            <charset val="161"/>
          </rPr>
          <t>F206</t>
        </r>
        <r>
          <rPr>
            <sz val="8"/>
            <color indexed="81"/>
            <rFont val="Tahoma"/>
            <family val="2"/>
            <charset val="161"/>
          </rPr>
          <t xml:space="preserve"> να γραφεί το όνομα της ένωσης του δοχείου </t>
        </r>
        <r>
          <rPr>
            <b/>
            <sz val="8"/>
            <color indexed="81"/>
            <rFont val="Tahoma"/>
            <family val="2"/>
            <charset val="161"/>
          </rPr>
          <t>4,</t>
        </r>
        <r>
          <rPr>
            <sz val="8"/>
            <color indexed="81"/>
            <rFont val="Tahoma"/>
            <family val="2"/>
            <charset val="161"/>
          </rPr>
          <t xml:space="preserve"> με κεφαλαία ελληνικά γράμματα. Η ίδια πρακτική να εφαρμοστεί και στα κελιά </t>
        </r>
        <r>
          <rPr>
            <b/>
            <sz val="8"/>
            <color indexed="81"/>
            <rFont val="Tahoma"/>
            <family val="2"/>
            <charset val="161"/>
          </rPr>
          <t>F214</t>
        </r>
        <r>
          <rPr>
            <sz val="8"/>
            <color indexed="81"/>
            <rFont val="Tahoma"/>
            <family val="2"/>
            <charset val="161"/>
          </rPr>
          <t xml:space="preserve"> και </t>
        </r>
        <r>
          <rPr>
            <b/>
            <sz val="8"/>
            <color indexed="81"/>
            <rFont val="Tahoma"/>
            <family val="2"/>
            <charset val="161"/>
          </rPr>
          <t>F218.</t>
        </r>
      </text>
    </comment>
    <comment ref="J221" authorId="0" shapeId="0">
      <text>
        <r>
          <rPr>
            <sz val="9"/>
            <color indexed="81"/>
            <rFont val="Arial"/>
            <family val="2"/>
            <charset val="161"/>
          </rPr>
          <t xml:space="preserve">Η λύση της άσκησης </t>
        </r>
        <r>
          <rPr>
            <b/>
            <sz val="9"/>
            <color indexed="81"/>
            <rFont val="Arial"/>
            <family val="2"/>
            <charset val="161"/>
          </rPr>
          <t>2</t>
        </r>
        <r>
          <rPr>
            <sz val="9"/>
            <color indexed="81"/>
            <rFont val="Arial"/>
            <family val="2"/>
            <charset val="161"/>
          </rPr>
          <t xml:space="preserve"> θα εμανιστεί αν στο κελί </t>
        </r>
        <r>
          <rPr>
            <b/>
            <sz val="9"/>
            <color indexed="81"/>
            <rFont val="Arial"/>
            <family val="2"/>
            <charset val="161"/>
          </rPr>
          <t>J224</t>
        </r>
        <r>
          <rPr>
            <sz val="9"/>
            <color indexed="81"/>
            <rFont val="Arial"/>
            <family val="2"/>
            <charset val="161"/>
          </rPr>
          <t xml:space="preserve"> γράψεις τη λέξη </t>
        </r>
        <r>
          <rPr>
            <b/>
            <sz val="9"/>
            <color indexed="81"/>
            <rFont val="Arial"/>
            <family val="2"/>
            <charset val="161"/>
          </rPr>
          <t>"ναι".</t>
        </r>
        <r>
          <rPr>
            <sz val="9"/>
            <color indexed="81"/>
            <rFont val="Arial"/>
            <family val="2"/>
            <charset val="161"/>
          </rPr>
          <t xml:space="preserve">
</t>
        </r>
      </text>
    </comment>
    <comment ref="B277" authorId="0" shapeId="0">
      <text>
        <r>
          <rPr>
            <sz val="8"/>
            <color indexed="81"/>
            <rFont val="Tahoma"/>
            <family val="2"/>
            <charset val="161"/>
          </rPr>
          <t xml:space="preserve">
Στο διπλανό κελί, με το πορτοκαλί χρώμα, γράψε το όνομα της ένωσης </t>
        </r>
        <r>
          <rPr>
            <b/>
            <sz val="8"/>
            <color indexed="81"/>
            <rFont val="Tahoma"/>
            <family val="2"/>
            <charset val="161"/>
          </rPr>
          <t>Α,</t>
        </r>
        <r>
          <rPr>
            <sz val="8"/>
            <color indexed="81"/>
            <rFont val="Tahoma"/>
            <family val="2"/>
            <charset val="161"/>
          </rPr>
          <t xml:space="preserve"> με κεφαλαία ελληνικά γράμματα. Αν πρέπει να χρησιμο- ποιηθεί κάποιος αριθμός, αυτός να χωρίζεται από το υπόλοιπο όνομα με παύλα. Στο όνο-μα που θα γράψεις να μην υπάρχουν κενά διαστήματα. Ανάλογα να εργαστείς και για τις υπόλοιπες ενώσεις, στα πορτοκαλόχρωμα κελιά, που ακολουθούν παρακάτω.</t>
        </r>
      </text>
    </comment>
    <comment ref="J291" authorId="0" shapeId="0">
      <text>
        <r>
          <rPr>
            <sz val="9"/>
            <color indexed="81"/>
            <rFont val="Arial"/>
            <family val="2"/>
            <charset val="161"/>
          </rPr>
          <t xml:space="preserve">Η λύση της άσκησης </t>
        </r>
        <r>
          <rPr>
            <b/>
            <sz val="9"/>
            <color indexed="81"/>
            <rFont val="Arial"/>
            <family val="2"/>
            <charset val="161"/>
          </rPr>
          <t>4</t>
        </r>
        <r>
          <rPr>
            <sz val="9"/>
            <color indexed="81"/>
            <rFont val="Arial"/>
            <family val="2"/>
            <charset val="161"/>
          </rPr>
          <t xml:space="preserve"> θα εμανιστεί αν στο κελί </t>
        </r>
        <r>
          <rPr>
            <b/>
            <sz val="9"/>
            <color indexed="81"/>
            <rFont val="Arial"/>
            <family val="2"/>
            <charset val="161"/>
          </rPr>
          <t>J294</t>
        </r>
        <r>
          <rPr>
            <sz val="9"/>
            <color indexed="81"/>
            <rFont val="Arial"/>
            <family val="2"/>
            <charset val="161"/>
          </rPr>
          <t xml:space="preserve"> γράψεις τη λέξη </t>
        </r>
        <r>
          <rPr>
            <b/>
            <sz val="9"/>
            <color indexed="81"/>
            <rFont val="Arial"/>
            <family val="2"/>
            <charset val="161"/>
          </rPr>
          <t>"ναι".</t>
        </r>
        <r>
          <rPr>
            <sz val="9"/>
            <color indexed="81"/>
            <rFont val="Arial"/>
            <family val="2"/>
            <charset val="161"/>
          </rPr>
          <t xml:space="preserve">
</t>
        </r>
      </text>
    </comment>
  </commentList>
</comments>
</file>

<file path=xl/comments2.xml><?xml version="1.0" encoding="utf-8"?>
<comments xmlns="http://schemas.openxmlformats.org/spreadsheetml/2006/main">
  <authors>
    <author>ΜΗΝΑΣ</author>
    <author>optiplex</author>
  </authors>
  <commentList>
    <comment ref="J7" authorId="0" shapeId="0">
      <text>
        <r>
          <rPr>
            <sz val="8"/>
            <color indexed="81"/>
            <rFont val="Tahoma"/>
            <family val="2"/>
            <charset val="161"/>
          </rPr>
          <t xml:space="preserve">
Γράψε τη λέξη </t>
        </r>
        <r>
          <rPr>
            <b/>
            <sz val="8"/>
            <color indexed="81"/>
            <rFont val="Tahoma"/>
            <family val="2"/>
            <charset val="161"/>
          </rPr>
          <t>"ναι"</t>
        </r>
        <r>
          <rPr>
            <sz val="8"/>
            <color indexed="81"/>
            <rFont val="Tahoma"/>
            <family val="2"/>
            <charset val="161"/>
          </rPr>
          <t xml:space="preserve"> στο κελί </t>
        </r>
        <r>
          <rPr>
            <b/>
            <sz val="8"/>
            <color indexed="81"/>
            <rFont val="Tahoma"/>
            <family val="2"/>
            <charset val="161"/>
          </rPr>
          <t>J10,</t>
        </r>
        <r>
          <rPr>
            <sz val="8"/>
            <color indexed="81"/>
            <rFont val="Tahoma"/>
            <family val="2"/>
            <charset val="161"/>
          </rPr>
          <t xml:space="preserve"> για να εμφανιστεί η λύση του προβλήματος </t>
        </r>
        <r>
          <rPr>
            <b/>
            <sz val="8"/>
            <color indexed="81"/>
            <rFont val="Tahoma"/>
            <family val="2"/>
            <charset val="161"/>
          </rPr>
          <t>1.</t>
        </r>
      </text>
    </comment>
    <comment ref="J40" authorId="0" shapeId="0">
      <text>
        <r>
          <rPr>
            <sz val="8"/>
            <color indexed="81"/>
            <rFont val="Tahoma"/>
            <family val="2"/>
            <charset val="161"/>
          </rPr>
          <t xml:space="preserve">
Γράψε τη λέξη </t>
        </r>
        <r>
          <rPr>
            <b/>
            <sz val="8"/>
            <color indexed="81"/>
            <rFont val="Tahoma"/>
            <family val="2"/>
            <charset val="161"/>
          </rPr>
          <t>"ναι"</t>
        </r>
        <r>
          <rPr>
            <sz val="8"/>
            <color indexed="81"/>
            <rFont val="Tahoma"/>
            <family val="2"/>
            <charset val="161"/>
          </rPr>
          <t xml:space="preserve"> στο κελί </t>
        </r>
        <r>
          <rPr>
            <b/>
            <sz val="8"/>
            <color indexed="81"/>
            <rFont val="Tahoma"/>
            <family val="2"/>
            <charset val="161"/>
          </rPr>
          <t>J43,</t>
        </r>
        <r>
          <rPr>
            <sz val="8"/>
            <color indexed="81"/>
            <rFont val="Tahoma"/>
            <family val="2"/>
            <charset val="161"/>
          </rPr>
          <t xml:space="preserve"> για να εμφανιστεί η λύση του προβλήματος </t>
        </r>
        <r>
          <rPr>
            <b/>
            <sz val="8"/>
            <color indexed="81"/>
            <rFont val="Tahoma"/>
            <family val="2"/>
            <charset val="161"/>
          </rPr>
          <t>2.</t>
        </r>
      </text>
    </comment>
    <comment ref="J65" authorId="0" shapeId="0">
      <text>
        <r>
          <rPr>
            <sz val="8"/>
            <color indexed="81"/>
            <rFont val="Tahoma"/>
            <family val="2"/>
            <charset val="161"/>
          </rPr>
          <t xml:space="preserve">
Γράψε τη λέξη </t>
        </r>
        <r>
          <rPr>
            <b/>
            <sz val="8"/>
            <color indexed="81"/>
            <rFont val="Tahoma"/>
            <family val="2"/>
            <charset val="161"/>
          </rPr>
          <t>"ναι"</t>
        </r>
        <r>
          <rPr>
            <sz val="8"/>
            <color indexed="81"/>
            <rFont val="Tahoma"/>
            <family val="2"/>
            <charset val="161"/>
          </rPr>
          <t xml:space="preserve"> στο κελί </t>
        </r>
        <r>
          <rPr>
            <b/>
            <sz val="8"/>
            <color indexed="81"/>
            <rFont val="Tahoma"/>
            <family val="2"/>
            <charset val="161"/>
          </rPr>
          <t>J68,</t>
        </r>
        <r>
          <rPr>
            <sz val="8"/>
            <color indexed="81"/>
            <rFont val="Tahoma"/>
            <family val="2"/>
            <charset val="161"/>
          </rPr>
          <t xml:space="preserve"> για να εμφανιστεί η λύση του προβλήματος </t>
        </r>
        <r>
          <rPr>
            <b/>
            <sz val="8"/>
            <color indexed="81"/>
            <rFont val="Tahoma"/>
            <family val="2"/>
            <charset val="161"/>
          </rPr>
          <t>3.</t>
        </r>
      </text>
    </comment>
    <comment ref="J85" authorId="0" shapeId="0">
      <text>
        <r>
          <rPr>
            <sz val="8"/>
            <color indexed="81"/>
            <rFont val="Tahoma"/>
            <family val="2"/>
            <charset val="161"/>
          </rPr>
          <t xml:space="preserve">
Γράψε τη λέξη </t>
        </r>
        <r>
          <rPr>
            <b/>
            <sz val="8"/>
            <color indexed="81"/>
            <rFont val="Tahoma"/>
            <family val="2"/>
            <charset val="161"/>
          </rPr>
          <t>"ναι"</t>
        </r>
        <r>
          <rPr>
            <sz val="8"/>
            <color indexed="81"/>
            <rFont val="Tahoma"/>
            <family val="2"/>
            <charset val="161"/>
          </rPr>
          <t xml:space="preserve"> στο κελί </t>
        </r>
        <r>
          <rPr>
            <b/>
            <sz val="8"/>
            <color indexed="81"/>
            <rFont val="Tahoma"/>
            <family val="2"/>
            <charset val="161"/>
          </rPr>
          <t>J88,</t>
        </r>
        <r>
          <rPr>
            <sz val="8"/>
            <color indexed="81"/>
            <rFont val="Tahoma"/>
            <family val="2"/>
            <charset val="161"/>
          </rPr>
          <t xml:space="preserve"> για να εμφανιστεί η λύση του προβλήματος </t>
        </r>
        <r>
          <rPr>
            <b/>
            <sz val="8"/>
            <color indexed="81"/>
            <rFont val="Tahoma"/>
            <family val="2"/>
            <charset val="161"/>
          </rPr>
          <t>4.</t>
        </r>
      </text>
    </comment>
    <comment ref="J109" authorId="0" shapeId="0">
      <text>
        <r>
          <rPr>
            <sz val="8"/>
            <color indexed="81"/>
            <rFont val="Tahoma"/>
            <family val="2"/>
            <charset val="161"/>
          </rPr>
          <t xml:space="preserve">
Γράψε τη λέξη </t>
        </r>
        <r>
          <rPr>
            <b/>
            <sz val="8"/>
            <color indexed="81"/>
            <rFont val="Tahoma"/>
            <family val="2"/>
            <charset val="161"/>
          </rPr>
          <t>"ναι"</t>
        </r>
        <r>
          <rPr>
            <sz val="8"/>
            <color indexed="81"/>
            <rFont val="Tahoma"/>
            <family val="2"/>
            <charset val="161"/>
          </rPr>
          <t xml:space="preserve"> στο κελί </t>
        </r>
        <r>
          <rPr>
            <b/>
            <sz val="8"/>
            <color indexed="81"/>
            <rFont val="Tahoma"/>
            <family val="2"/>
            <charset val="161"/>
          </rPr>
          <t>J112,</t>
        </r>
        <r>
          <rPr>
            <sz val="8"/>
            <color indexed="81"/>
            <rFont val="Tahoma"/>
            <family val="2"/>
            <charset val="161"/>
          </rPr>
          <t xml:space="preserve"> για να εμφανιστεί η λύση του προβλήματος </t>
        </r>
        <r>
          <rPr>
            <b/>
            <sz val="8"/>
            <color indexed="81"/>
            <rFont val="Tahoma"/>
            <family val="2"/>
            <charset val="161"/>
          </rPr>
          <t>5.</t>
        </r>
      </text>
    </comment>
    <comment ref="J148" authorId="0" shapeId="0">
      <text>
        <r>
          <rPr>
            <sz val="8"/>
            <color indexed="81"/>
            <rFont val="Tahoma"/>
            <family val="2"/>
            <charset val="161"/>
          </rPr>
          <t xml:space="preserve">
Γράψε τη λέξη </t>
        </r>
        <r>
          <rPr>
            <b/>
            <sz val="8"/>
            <color indexed="81"/>
            <rFont val="Tahoma"/>
            <family val="2"/>
            <charset val="161"/>
          </rPr>
          <t>"ναι"</t>
        </r>
        <r>
          <rPr>
            <sz val="8"/>
            <color indexed="81"/>
            <rFont val="Tahoma"/>
            <family val="2"/>
            <charset val="161"/>
          </rPr>
          <t xml:space="preserve"> στο κελί </t>
        </r>
        <r>
          <rPr>
            <b/>
            <sz val="8"/>
            <color indexed="81"/>
            <rFont val="Tahoma"/>
            <family val="2"/>
            <charset val="161"/>
          </rPr>
          <t>J151,</t>
        </r>
        <r>
          <rPr>
            <sz val="8"/>
            <color indexed="81"/>
            <rFont val="Tahoma"/>
            <family val="2"/>
            <charset val="161"/>
          </rPr>
          <t xml:space="preserve"> για να εμφανιστεί η λύση του προβλήματος </t>
        </r>
        <r>
          <rPr>
            <b/>
            <sz val="8"/>
            <color indexed="81"/>
            <rFont val="Tahoma"/>
            <family val="2"/>
            <charset val="161"/>
          </rPr>
          <t>6.</t>
        </r>
      </text>
    </comment>
    <comment ref="J172" authorId="0" shapeId="0">
      <text>
        <r>
          <rPr>
            <sz val="8"/>
            <color indexed="81"/>
            <rFont val="Tahoma"/>
            <family val="2"/>
            <charset val="161"/>
          </rPr>
          <t xml:space="preserve">
Γράψε τη λέξη </t>
        </r>
        <r>
          <rPr>
            <b/>
            <sz val="8"/>
            <color indexed="81"/>
            <rFont val="Tahoma"/>
            <family val="2"/>
            <charset val="161"/>
          </rPr>
          <t>"ναι"</t>
        </r>
        <r>
          <rPr>
            <sz val="8"/>
            <color indexed="81"/>
            <rFont val="Tahoma"/>
            <family val="2"/>
            <charset val="161"/>
          </rPr>
          <t xml:space="preserve"> στο κελί </t>
        </r>
        <r>
          <rPr>
            <b/>
            <sz val="8"/>
            <color indexed="81"/>
            <rFont val="Tahoma"/>
            <family val="2"/>
            <charset val="161"/>
          </rPr>
          <t>J175,</t>
        </r>
        <r>
          <rPr>
            <sz val="8"/>
            <color indexed="81"/>
            <rFont val="Tahoma"/>
            <family val="2"/>
            <charset val="161"/>
          </rPr>
          <t xml:space="preserve"> για να εμφανιστεί η λύση του προβλήματος </t>
        </r>
        <r>
          <rPr>
            <b/>
            <sz val="8"/>
            <color indexed="81"/>
            <rFont val="Tahoma"/>
            <family val="2"/>
            <charset val="161"/>
          </rPr>
          <t>7.</t>
        </r>
      </text>
    </comment>
    <comment ref="J198" authorId="0" shapeId="0">
      <text>
        <r>
          <rPr>
            <sz val="8"/>
            <color indexed="81"/>
            <rFont val="Tahoma"/>
            <family val="2"/>
            <charset val="161"/>
          </rPr>
          <t xml:space="preserve">
Γράψε τη λέξη </t>
        </r>
        <r>
          <rPr>
            <b/>
            <sz val="8"/>
            <color indexed="81"/>
            <rFont val="Tahoma"/>
            <family val="2"/>
            <charset val="161"/>
          </rPr>
          <t>"ναι"</t>
        </r>
        <r>
          <rPr>
            <sz val="8"/>
            <color indexed="81"/>
            <rFont val="Tahoma"/>
            <family val="2"/>
            <charset val="161"/>
          </rPr>
          <t xml:space="preserve"> στο κελί </t>
        </r>
        <r>
          <rPr>
            <b/>
            <sz val="8"/>
            <color indexed="81"/>
            <rFont val="Tahoma"/>
            <family val="2"/>
            <charset val="161"/>
          </rPr>
          <t>J201,</t>
        </r>
        <r>
          <rPr>
            <sz val="8"/>
            <color indexed="81"/>
            <rFont val="Tahoma"/>
            <family val="2"/>
            <charset val="161"/>
          </rPr>
          <t xml:space="preserve"> για να εμφανιστεί η λύση του προβλήματος </t>
        </r>
        <r>
          <rPr>
            <b/>
            <sz val="8"/>
            <color indexed="81"/>
            <rFont val="Tahoma"/>
            <family val="2"/>
            <charset val="161"/>
          </rPr>
          <t>8.</t>
        </r>
      </text>
    </comment>
    <comment ref="J248" authorId="0" shapeId="0">
      <text>
        <r>
          <rPr>
            <sz val="8"/>
            <color indexed="81"/>
            <rFont val="Tahoma"/>
            <family val="2"/>
            <charset val="161"/>
          </rPr>
          <t xml:space="preserve">
Γράψε τη λέξη </t>
        </r>
        <r>
          <rPr>
            <b/>
            <sz val="8"/>
            <color indexed="81"/>
            <rFont val="Tahoma"/>
            <family val="2"/>
            <charset val="161"/>
          </rPr>
          <t>"ναι"</t>
        </r>
        <r>
          <rPr>
            <sz val="8"/>
            <color indexed="81"/>
            <rFont val="Tahoma"/>
            <family val="2"/>
            <charset val="161"/>
          </rPr>
          <t xml:space="preserve"> στο κελί </t>
        </r>
        <r>
          <rPr>
            <b/>
            <sz val="8"/>
            <color indexed="81"/>
            <rFont val="Tahoma"/>
            <family val="2"/>
            <charset val="161"/>
          </rPr>
          <t>J251,</t>
        </r>
        <r>
          <rPr>
            <sz val="8"/>
            <color indexed="81"/>
            <rFont val="Tahoma"/>
            <family val="2"/>
            <charset val="161"/>
          </rPr>
          <t xml:space="preserve"> για να εμφανιστεί η λύση του προβλήματος </t>
        </r>
        <r>
          <rPr>
            <b/>
            <sz val="8"/>
            <color indexed="81"/>
            <rFont val="Tahoma"/>
            <family val="2"/>
            <charset val="161"/>
          </rPr>
          <t>9.</t>
        </r>
      </text>
    </comment>
    <comment ref="J276" authorId="0" shapeId="0">
      <text>
        <r>
          <rPr>
            <sz val="8"/>
            <color indexed="81"/>
            <rFont val="Tahoma"/>
            <family val="2"/>
            <charset val="161"/>
          </rPr>
          <t xml:space="preserve">
Γράψε τη λέξη </t>
        </r>
        <r>
          <rPr>
            <b/>
            <sz val="8"/>
            <color indexed="81"/>
            <rFont val="Tahoma"/>
            <family val="2"/>
            <charset val="161"/>
          </rPr>
          <t>"ναι"</t>
        </r>
        <r>
          <rPr>
            <sz val="8"/>
            <color indexed="81"/>
            <rFont val="Tahoma"/>
            <family val="2"/>
            <charset val="161"/>
          </rPr>
          <t xml:space="preserve"> στο κελί </t>
        </r>
        <r>
          <rPr>
            <b/>
            <sz val="8"/>
            <color indexed="81"/>
            <rFont val="Tahoma"/>
            <family val="2"/>
            <charset val="161"/>
          </rPr>
          <t>J279,</t>
        </r>
        <r>
          <rPr>
            <sz val="8"/>
            <color indexed="81"/>
            <rFont val="Tahoma"/>
            <family val="2"/>
            <charset val="161"/>
          </rPr>
          <t xml:space="preserve"> για να εμφανιστεί η λύση του προβλήματος 
</t>
        </r>
        <r>
          <rPr>
            <b/>
            <sz val="8"/>
            <color indexed="81"/>
            <rFont val="Tahoma"/>
            <family val="2"/>
            <charset val="161"/>
          </rPr>
          <t>10.</t>
        </r>
      </text>
    </comment>
    <comment ref="J306" authorId="0" shapeId="0">
      <text>
        <r>
          <rPr>
            <sz val="8"/>
            <color indexed="81"/>
            <rFont val="Tahoma"/>
            <family val="2"/>
            <charset val="161"/>
          </rPr>
          <t xml:space="preserve">
Γράψε τη λέξη </t>
        </r>
        <r>
          <rPr>
            <b/>
            <sz val="8"/>
            <color indexed="81"/>
            <rFont val="Tahoma"/>
            <family val="2"/>
            <charset val="161"/>
          </rPr>
          <t>"ναι"</t>
        </r>
        <r>
          <rPr>
            <sz val="8"/>
            <color indexed="81"/>
            <rFont val="Tahoma"/>
            <family val="2"/>
            <charset val="161"/>
          </rPr>
          <t xml:space="preserve"> στο κελί </t>
        </r>
        <r>
          <rPr>
            <b/>
            <sz val="8"/>
            <color indexed="81"/>
            <rFont val="Tahoma"/>
            <family val="2"/>
            <charset val="161"/>
          </rPr>
          <t>J309,</t>
        </r>
        <r>
          <rPr>
            <sz val="8"/>
            <color indexed="81"/>
            <rFont val="Tahoma"/>
            <family val="2"/>
            <charset val="161"/>
          </rPr>
          <t xml:space="preserve"> για να εμφανιστεί η λύση του προβλήματος 
</t>
        </r>
        <r>
          <rPr>
            <b/>
            <sz val="8"/>
            <color indexed="81"/>
            <rFont val="Tahoma"/>
            <family val="2"/>
            <charset val="161"/>
          </rPr>
          <t>11.</t>
        </r>
      </text>
    </comment>
    <comment ref="J345" authorId="0" shapeId="0">
      <text>
        <r>
          <rPr>
            <sz val="8"/>
            <color indexed="81"/>
            <rFont val="Tahoma"/>
            <family val="2"/>
            <charset val="161"/>
          </rPr>
          <t xml:space="preserve">
Γράψε τη λέξη </t>
        </r>
        <r>
          <rPr>
            <b/>
            <sz val="8"/>
            <color indexed="81"/>
            <rFont val="Tahoma"/>
            <family val="2"/>
            <charset val="161"/>
          </rPr>
          <t>"ναι"</t>
        </r>
        <r>
          <rPr>
            <sz val="8"/>
            <color indexed="81"/>
            <rFont val="Tahoma"/>
            <family val="2"/>
            <charset val="161"/>
          </rPr>
          <t xml:space="preserve"> στο κελί </t>
        </r>
        <r>
          <rPr>
            <b/>
            <sz val="8"/>
            <color indexed="81"/>
            <rFont val="Tahoma"/>
            <family val="2"/>
            <charset val="161"/>
          </rPr>
          <t>J348,</t>
        </r>
        <r>
          <rPr>
            <sz val="8"/>
            <color indexed="81"/>
            <rFont val="Tahoma"/>
            <family val="2"/>
            <charset val="161"/>
          </rPr>
          <t xml:space="preserve"> για να εμφανιστεί η λύση του προβλήματος </t>
        </r>
        <r>
          <rPr>
            <b/>
            <sz val="8"/>
            <color indexed="81"/>
            <rFont val="Tahoma"/>
            <family val="2"/>
            <charset val="161"/>
          </rPr>
          <t>13.</t>
        </r>
      </text>
    </comment>
    <comment ref="J408" authorId="0" shapeId="0">
      <text>
        <r>
          <rPr>
            <sz val="8"/>
            <color indexed="81"/>
            <rFont val="Tahoma"/>
            <family val="2"/>
            <charset val="161"/>
          </rPr>
          <t xml:space="preserve">
Γράψε τη λέξη </t>
        </r>
        <r>
          <rPr>
            <b/>
            <sz val="8"/>
            <color indexed="81"/>
            <rFont val="Tahoma"/>
            <family val="2"/>
            <charset val="161"/>
          </rPr>
          <t>"ναι"</t>
        </r>
        <r>
          <rPr>
            <sz val="8"/>
            <color indexed="81"/>
            <rFont val="Tahoma"/>
            <family val="2"/>
            <charset val="161"/>
          </rPr>
          <t xml:space="preserve"> στο κελί </t>
        </r>
        <r>
          <rPr>
            <b/>
            <sz val="8"/>
            <color indexed="81"/>
            <rFont val="Tahoma"/>
            <family val="2"/>
            <charset val="161"/>
          </rPr>
          <t>J411,</t>
        </r>
        <r>
          <rPr>
            <sz val="8"/>
            <color indexed="81"/>
            <rFont val="Tahoma"/>
            <family val="2"/>
            <charset val="161"/>
          </rPr>
          <t xml:space="preserve"> για να εμφανιστεί η λύση του προβλήματος </t>
        </r>
        <r>
          <rPr>
            <b/>
            <sz val="8"/>
            <color indexed="81"/>
            <rFont val="Tahoma"/>
            <family val="2"/>
            <charset val="161"/>
          </rPr>
          <t>15.</t>
        </r>
      </text>
    </comment>
    <comment ref="C482" authorId="0" shapeId="0">
      <text>
        <r>
          <rPr>
            <sz val="8"/>
            <color indexed="81"/>
            <rFont val="Tahoma"/>
            <family val="2"/>
            <charset val="161"/>
          </rPr>
          <t xml:space="preserve">
Στο κάθε ένα από τα κελιά </t>
        </r>
        <r>
          <rPr>
            <b/>
            <sz val="8"/>
            <color indexed="81"/>
            <rFont val="Tahoma"/>
            <family val="2"/>
            <charset val="161"/>
          </rPr>
          <t>H482, H483</t>
        </r>
        <r>
          <rPr>
            <sz val="8"/>
            <color indexed="81"/>
            <rFont val="Tahoma"/>
            <family val="2"/>
            <charset val="161"/>
          </rPr>
          <t xml:space="preserve"> και </t>
        </r>
        <r>
          <rPr>
            <b/>
            <sz val="8"/>
            <color indexed="81"/>
            <rFont val="Tahoma"/>
            <family val="2"/>
            <charset val="161"/>
          </rPr>
          <t>H484</t>
        </r>
        <r>
          <rPr>
            <sz val="8"/>
            <color indexed="81"/>
            <rFont val="Tahoma"/>
            <family val="2"/>
            <charset val="161"/>
          </rPr>
          <t xml:space="preserve"> να γραφεί το γράμμα </t>
        </r>
        <r>
          <rPr>
            <b/>
            <sz val="8"/>
            <color indexed="81"/>
            <rFont val="Tahoma"/>
            <family val="2"/>
            <charset val="161"/>
          </rPr>
          <t>Σ</t>
        </r>
        <r>
          <rPr>
            <sz val="8"/>
            <color indexed="81"/>
            <rFont val="Tahoma"/>
            <family val="2"/>
            <charset val="161"/>
          </rPr>
          <t xml:space="preserve"> (Σωστό), ή το γράμμα </t>
        </r>
        <r>
          <rPr>
            <b/>
            <sz val="8"/>
            <color indexed="81"/>
            <rFont val="Tahoma"/>
            <family val="2"/>
            <charset val="161"/>
          </rPr>
          <t>Λ</t>
        </r>
        <r>
          <rPr>
            <sz val="8"/>
            <color indexed="81"/>
            <rFont val="Tahoma"/>
            <family val="2"/>
            <charset val="161"/>
          </rPr>
          <t xml:space="preserve"> (Λάθος).</t>
        </r>
      </text>
    </comment>
    <comment ref="D486" authorId="0" shapeId="0">
      <text>
        <r>
          <rPr>
            <sz val="8"/>
            <color indexed="81"/>
            <rFont val="Tahoma"/>
            <family val="2"/>
            <charset val="161"/>
          </rPr>
          <t xml:space="preserve">
Κάθε ένα από τα γράμματα </t>
        </r>
        <r>
          <rPr>
            <b/>
            <sz val="8"/>
            <color indexed="81"/>
            <rFont val="Tahoma"/>
            <family val="2"/>
            <charset val="161"/>
          </rPr>
          <t xml:space="preserve">Α, Β, Γ, Δ </t>
        </r>
        <r>
          <rPr>
            <sz val="8"/>
            <color indexed="81"/>
            <rFont val="Tahoma"/>
            <family val="2"/>
            <charset val="161"/>
          </rPr>
          <t>και</t>
        </r>
        <r>
          <rPr>
            <b/>
            <sz val="8"/>
            <color indexed="81"/>
            <rFont val="Tahoma"/>
            <family val="2"/>
            <charset val="161"/>
          </rPr>
          <t xml:space="preserve"> Ε,</t>
        </r>
        <r>
          <rPr>
            <sz val="8"/>
            <color indexed="81"/>
            <rFont val="Tahoma"/>
            <family val="2"/>
            <charset val="161"/>
          </rPr>
          <t xml:space="preserve"> που παριστάνουν χημικές ενώσεις της άσκησης, θα πρέπει να γραφεί σε ένα από τα κελιά </t>
        </r>
        <r>
          <rPr>
            <b/>
            <sz val="8"/>
            <color indexed="81"/>
            <rFont val="Tahoma"/>
            <family val="2"/>
            <charset val="161"/>
          </rPr>
          <t>F488</t>
        </r>
        <r>
          <rPr>
            <sz val="8"/>
            <color indexed="81"/>
            <rFont val="Tahoma"/>
            <family val="2"/>
            <charset val="161"/>
          </rPr>
          <t xml:space="preserve"> έως </t>
        </r>
        <r>
          <rPr>
            <b/>
            <sz val="8"/>
            <color indexed="81"/>
            <rFont val="Tahoma"/>
            <family val="2"/>
            <charset val="161"/>
          </rPr>
          <t xml:space="preserve">F497. </t>
        </r>
        <r>
          <rPr>
            <sz val="8"/>
            <color indexed="81"/>
            <rFont val="Tahoma"/>
            <family val="2"/>
            <charset val="161"/>
          </rPr>
          <t xml:space="preserve">Εννοείται ότι κάποια κελιά θα πρέπει να μείνουν κενά. Σε κάθε ένα από αυτά τα κελιά να γραφεί το </t>
        </r>
        <r>
          <rPr>
            <b/>
            <sz val="8"/>
            <color indexed="81"/>
            <rFont val="Tahoma"/>
            <family val="2"/>
            <charset val="161"/>
          </rPr>
          <t>ΚΕΦΑΛΑΙΟ</t>
        </r>
        <r>
          <rPr>
            <sz val="8"/>
            <color indexed="81"/>
            <rFont val="Tahoma"/>
            <family val="2"/>
            <charset val="161"/>
          </rPr>
          <t xml:space="preserve"> ελληνικό γράμμα </t>
        </r>
        <r>
          <rPr>
            <b/>
            <sz val="8"/>
            <color indexed="81"/>
            <rFont val="Tahoma"/>
            <family val="2"/>
            <charset val="161"/>
          </rPr>
          <t>"Κ"</t>
        </r>
        <r>
          <rPr>
            <sz val="8"/>
            <color indexed="81"/>
            <rFont val="Tahoma"/>
            <family val="2"/>
            <charset val="161"/>
          </rPr>
          <t xml:space="preserve"> </t>
        </r>
        <r>
          <rPr>
            <b/>
            <sz val="8"/>
            <color indexed="81"/>
            <rFont val="Tahoma"/>
            <family val="2"/>
            <charset val="161"/>
          </rPr>
          <t>(κενό).</t>
        </r>
      </text>
    </comment>
    <comment ref="C499" authorId="0" shapeId="0">
      <text>
        <r>
          <rPr>
            <sz val="8"/>
            <color indexed="81"/>
            <rFont val="Tahoma"/>
            <family val="2"/>
            <charset val="161"/>
          </rPr>
          <t xml:space="preserve">
Στο κελί </t>
        </r>
        <r>
          <rPr>
            <b/>
            <sz val="8"/>
            <color indexed="81"/>
            <rFont val="Tahoma"/>
            <family val="2"/>
            <charset val="161"/>
          </rPr>
          <t>H499</t>
        </r>
        <r>
          <rPr>
            <sz val="8"/>
            <color indexed="81"/>
            <rFont val="Tahoma"/>
            <family val="2"/>
            <charset val="161"/>
          </rPr>
          <t xml:space="preserve"> να γραφεί με </t>
        </r>
        <r>
          <rPr>
            <b/>
            <sz val="8"/>
            <color indexed="81"/>
            <rFont val="Tahoma"/>
            <family val="2"/>
            <charset val="161"/>
          </rPr>
          <t>μικρά</t>
        </r>
        <r>
          <rPr>
            <sz val="8"/>
            <color indexed="81"/>
            <rFont val="Tahoma"/>
            <family val="2"/>
            <charset val="161"/>
          </rPr>
          <t xml:space="preserve"> ελληνικά γράμματα η λέξη </t>
        </r>
        <r>
          <rPr>
            <b/>
            <sz val="8"/>
            <color indexed="81"/>
            <rFont val="Tahoma"/>
            <family val="2"/>
            <charset val="161"/>
          </rPr>
          <t>"ναι",</t>
        </r>
        <r>
          <rPr>
            <sz val="8"/>
            <color indexed="81"/>
            <rFont val="Tahoma"/>
            <family val="2"/>
            <charset val="161"/>
          </rPr>
          <t xml:space="preserve"> ή η λέξη </t>
        </r>
        <r>
          <rPr>
            <b/>
            <sz val="8"/>
            <color indexed="81"/>
            <rFont val="Tahoma"/>
            <family val="2"/>
            <charset val="161"/>
          </rPr>
          <t>"όχι".</t>
        </r>
      </text>
    </comment>
    <comment ref="D504" authorId="0" shapeId="0">
      <text>
        <r>
          <rPr>
            <sz val="8"/>
            <color indexed="81"/>
            <rFont val="Tahoma"/>
            <family val="2"/>
            <charset val="161"/>
          </rPr>
          <t xml:space="preserve">
Στο κάθε ένα από τα κελιά </t>
        </r>
        <r>
          <rPr>
            <b/>
            <sz val="8"/>
            <color indexed="81"/>
            <rFont val="Tahoma"/>
            <family val="2"/>
            <charset val="161"/>
          </rPr>
          <t>G504</t>
        </r>
        <r>
          <rPr>
            <sz val="8"/>
            <color indexed="81"/>
            <rFont val="Tahoma"/>
            <family val="2"/>
            <charset val="161"/>
          </rPr>
          <t xml:space="preserve"> και </t>
        </r>
        <r>
          <rPr>
            <b/>
            <sz val="8"/>
            <color indexed="81"/>
            <rFont val="Tahoma"/>
            <family val="2"/>
            <charset val="161"/>
          </rPr>
          <t>G506,</t>
        </r>
        <r>
          <rPr>
            <sz val="8"/>
            <color indexed="81"/>
            <rFont val="Tahoma"/>
            <family val="2"/>
            <charset val="161"/>
          </rPr>
          <t xml:space="preserve"> πρέπει να γραφεί ένας μικρός ακέραιος αριθμός.</t>
        </r>
      </text>
    </comment>
    <comment ref="D510" authorId="0" shapeId="0">
      <text>
        <r>
          <rPr>
            <sz val="8"/>
            <color indexed="81"/>
            <rFont val="Tahoma"/>
            <family val="2"/>
            <charset val="161"/>
          </rPr>
          <t xml:space="preserve">
Στα κελιά από </t>
        </r>
        <r>
          <rPr>
            <b/>
            <sz val="8"/>
            <color indexed="81"/>
            <rFont val="Tahoma"/>
            <family val="2"/>
            <charset val="161"/>
          </rPr>
          <t>F512</t>
        </r>
        <r>
          <rPr>
            <sz val="8"/>
            <color indexed="81"/>
            <rFont val="Tahoma"/>
            <family val="2"/>
            <charset val="161"/>
          </rPr>
          <t xml:space="preserve"> έως και </t>
        </r>
        <r>
          <rPr>
            <b/>
            <sz val="8"/>
            <color indexed="81"/>
            <rFont val="Tahoma"/>
            <family val="2"/>
            <charset val="161"/>
          </rPr>
          <t>F520</t>
        </r>
        <r>
          <rPr>
            <sz val="8"/>
            <color indexed="81"/>
            <rFont val="Tahoma"/>
            <family val="2"/>
            <charset val="161"/>
          </rPr>
          <t xml:space="preserve"> να γραφούν τα ονόματα των ενώσεων </t>
        </r>
        <r>
          <rPr>
            <b/>
            <sz val="8"/>
            <color indexed="81"/>
            <rFont val="Tahoma"/>
            <family val="2"/>
            <charset val="161"/>
          </rPr>
          <t>Α</t>
        </r>
        <r>
          <rPr>
            <sz val="8"/>
            <color indexed="81"/>
            <rFont val="Tahoma"/>
            <family val="2"/>
            <charset val="161"/>
          </rPr>
          <t xml:space="preserve"> έως </t>
        </r>
        <r>
          <rPr>
            <b/>
            <sz val="8"/>
            <color indexed="81"/>
            <rFont val="Tahoma"/>
            <family val="2"/>
            <charset val="161"/>
          </rPr>
          <t>Ε,</t>
        </r>
        <r>
          <rPr>
            <sz val="8"/>
            <color indexed="81"/>
            <rFont val="Tahoma"/>
            <family val="2"/>
            <charset val="161"/>
          </rPr>
          <t xml:space="preserve"> με </t>
        </r>
        <r>
          <rPr>
            <b/>
            <sz val="8"/>
            <color indexed="81"/>
            <rFont val="Tahoma"/>
            <family val="2"/>
            <charset val="161"/>
          </rPr>
          <t>κεφαλαία ελληνικ</t>
        </r>
        <r>
          <rPr>
            <sz val="8"/>
            <color indexed="81"/>
            <rFont val="Tahoma"/>
            <family val="2"/>
            <charset val="161"/>
          </rPr>
          <t xml:space="preserve">ά γράμματα. Δεν απαιτείται η χρήση αριθμών, λόγω της απλότητας των ενώσεων, εκτός από τη ένωση </t>
        </r>
        <r>
          <rPr>
            <b/>
            <sz val="8"/>
            <color indexed="81"/>
            <rFont val="Tahoma"/>
            <family val="2"/>
            <charset val="161"/>
          </rPr>
          <t>Γ.</t>
        </r>
        <r>
          <rPr>
            <sz val="8"/>
            <color indexed="81"/>
            <rFont val="Tahoma"/>
            <family val="2"/>
            <charset val="161"/>
          </rPr>
          <t xml:space="preserve"> Το όνομα της ένωσης </t>
        </r>
        <r>
          <rPr>
            <b/>
            <sz val="8"/>
            <color indexed="81"/>
            <rFont val="Tahoma"/>
            <family val="2"/>
            <charset val="161"/>
          </rPr>
          <t>Δ</t>
        </r>
        <r>
          <rPr>
            <sz val="8"/>
            <color indexed="81"/>
            <rFont val="Tahoma"/>
            <family val="2"/>
            <charset val="161"/>
          </rPr>
          <t xml:space="preserve"> προκύπτει από τη συρραφή τριών λέξεων, που ενώνονται μεταξύ τους με δύο παύλες.
</t>
        </r>
      </text>
    </comment>
    <comment ref="C536" authorId="0" shapeId="0">
      <text>
        <r>
          <rPr>
            <sz val="8"/>
            <color indexed="81"/>
            <rFont val="Tahoma"/>
            <family val="2"/>
            <charset val="161"/>
          </rPr>
          <t xml:space="preserve">
Στο κάθε ένα από τα κελιά </t>
        </r>
        <r>
          <rPr>
            <b/>
            <sz val="8"/>
            <color indexed="81"/>
            <rFont val="Tahoma"/>
            <family val="2"/>
            <charset val="161"/>
          </rPr>
          <t>H536, H537</t>
        </r>
        <r>
          <rPr>
            <sz val="8"/>
            <color indexed="81"/>
            <rFont val="Tahoma"/>
            <family val="2"/>
            <charset val="161"/>
          </rPr>
          <t xml:space="preserve"> και </t>
        </r>
        <r>
          <rPr>
            <b/>
            <sz val="8"/>
            <color indexed="81"/>
            <rFont val="Tahoma"/>
            <family val="2"/>
            <charset val="161"/>
          </rPr>
          <t>H538</t>
        </r>
        <r>
          <rPr>
            <sz val="8"/>
            <color indexed="81"/>
            <rFont val="Tahoma"/>
            <family val="2"/>
            <charset val="161"/>
          </rPr>
          <t xml:space="preserve"> να γραφεί το γράμμα </t>
        </r>
        <r>
          <rPr>
            <b/>
            <sz val="8"/>
            <color indexed="81"/>
            <rFont val="Tahoma"/>
            <family val="2"/>
            <charset val="161"/>
          </rPr>
          <t>Σ</t>
        </r>
        <r>
          <rPr>
            <sz val="8"/>
            <color indexed="81"/>
            <rFont val="Tahoma"/>
            <family val="2"/>
            <charset val="161"/>
          </rPr>
          <t xml:space="preserve"> (Σωστό), ή το γράμμα </t>
        </r>
        <r>
          <rPr>
            <b/>
            <sz val="8"/>
            <color indexed="81"/>
            <rFont val="Tahoma"/>
            <family val="2"/>
            <charset val="161"/>
          </rPr>
          <t>Λ</t>
        </r>
        <r>
          <rPr>
            <sz val="8"/>
            <color indexed="81"/>
            <rFont val="Tahoma"/>
            <family val="2"/>
            <charset val="161"/>
          </rPr>
          <t xml:space="preserve"> (Λάθος).</t>
        </r>
      </text>
    </comment>
    <comment ref="D540" authorId="0" shapeId="0">
      <text>
        <r>
          <rPr>
            <sz val="8"/>
            <color indexed="81"/>
            <rFont val="Tahoma"/>
            <family val="2"/>
            <charset val="161"/>
          </rPr>
          <t xml:space="preserve">
Κάθε ένα από τα γράμματα </t>
        </r>
        <r>
          <rPr>
            <b/>
            <sz val="8"/>
            <color indexed="81"/>
            <rFont val="Tahoma"/>
            <family val="2"/>
            <charset val="161"/>
          </rPr>
          <t xml:space="preserve">Α, Β, Γ, Δ </t>
        </r>
        <r>
          <rPr>
            <sz val="8"/>
            <color indexed="81"/>
            <rFont val="Tahoma"/>
            <family val="2"/>
            <charset val="161"/>
          </rPr>
          <t>και</t>
        </r>
        <r>
          <rPr>
            <b/>
            <sz val="8"/>
            <color indexed="81"/>
            <rFont val="Tahoma"/>
            <family val="2"/>
            <charset val="161"/>
          </rPr>
          <t xml:space="preserve"> Ε,</t>
        </r>
        <r>
          <rPr>
            <sz val="8"/>
            <color indexed="81"/>
            <rFont val="Tahoma"/>
            <family val="2"/>
            <charset val="161"/>
          </rPr>
          <t xml:space="preserve"> που παριστάνουν χημικές ενώσεις της άσκησης, θα πρέπει να γραφεί σε ένα από τα κελιά </t>
        </r>
        <r>
          <rPr>
            <b/>
            <sz val="8"/>
            <color indexed="81"/>
            <rFont val="Tahoma"/>
            <family val="2"/>
            <charset val="161"/>
          </rPr>
          <t>F542</t>
        </r>
        <r>
          <rPr>
            <sz val="8"/>
            <color indexed="81"/>
            <rFont val="Tahoma"/>
            <family val="2"/>
            <charset val="161"/>
          </rPr>
          <t xml:space="preserve"> έως </t>
        </r>
        <r>
          <rPr>
            <b/>
            <sz val="8"/>
            <color indexed="81"/>
            <rFont val="Tahoma"/>
            <family val="2"/>
            <charset val="161"/>
          </rPr>
          <t xml:space="preserve">F551. </t>
        </r>
        <r>
          <rPr>
            <sz val="8"/>
            <color indexed="81"/>
            <rFont val="Tahoma"/>
            <family val="2"/>
            <charset val="161"/>
          </rPr>
          <t xml:space="preserve">Εννοείται ότι κάποια κελιά θα πρέπει να μείνουν κενά. Σε κάθε ένα από αυτά τα κελιά να γραφεί το </t>
        </r>
        <r>
          <rPr>
            <b/>
            <sz val="8"/>
            <color indexed="81"/>
            <rFont val="Tahoma"/>
            <family val="2"/>
            <charset val="161"/>
          </rPr>
          <t>ΚΕΦΑΛΑΙΟ</t>
        </r>
        <r>
          <rPr>
            <sz val="8"/>
            <color indexed="81"/>
            <rFont val="Tahoma"/>
            <family val="2"/>
            <charset val="161"/>
          </rPr>
          <t xml:space="preserve"> ελληνικό γράμμα </t>
        </r>
        <r>
          <rPr>
            <b/>
            <sz val="8"/>
            <color indexed="81"/>
            <rFont val="Tahoma"/>
            <family val="2"/>
            <charset val="161"/>
          </rPr>
          <t>"Κ"</t>
        </r>
        <r>
          <rPr>
            <sz val="8"/>
            <color indexed="81"/>
            <rFont val="Tahoma"/>
            <family val="2"/>
            <charset val="161"/>
          </rPr>
          <t xml:space="preserve"> </t>
        </r>
        <r>
          <rPr>
            <b/>
            <sz val="8"/>
            <color indexed="81"/>
            <rFont val="Tahoma"/>
            <family val="2"/>
            <charset val="161"/>
          </rPr>
          <t>(κενό).</t>
        </r>
      </text>
    </comment>
    <comment ref="C555" authorId="1" shapeId="0">
      <text>
        <r>
          <rPr>
            <sz val="9"/>
            <color indexed="8"/>
            <rFont val="Tahoma"/>
            <family val="2"/>
            <charset val="161"/>
          </rPr>
          <t xml:space="preserve">Να γραφεί στο κελί </t>
        </r>
        <r>
          <rPr>
            <b/>
            <sz val="9"/>
            <color indexed="8"/>
            <rFont val="Tahoma"/>
            <family val="2"/>
            <charset val="161"/>
          </rPr>
          <t>G555</t>
        </r>
        <r>
          <rPr>
            <sz val="9"/>
            <color indexed="8"/>
            <rFont val="Tahoma"/>
            <family val="2"/>
            <charset val="161"/>
          </rPr>
          <t xml:space="preserve"> το όνομα της ένωσης Δ με κεφαλαία ελληνικά γράμματα.
</t>
        </r>
      </text>
    </comment>
    <comment ref="C558" authorId="0" shapeId="0">
      <text>
        <r>
          <rPr>
            <sz val="8"/>
            <color indexed="81"/>
            <rFont val="Tahoma"/>
            <family val="2"/>
            <charset val="161"/>
          </rPr>
          <t xml:space="preserve">
Γράψε στο κελί </t>
        </r>
        <r>
          <rPr>
            <b/>
            <sz val="8"/>
            <color indexed="81"/>
            <rFont val="Tahoma"/>
            <family val="2"/>
            <charset val="161"/>
          </rPr>
          <t>G558</t>
        </r>
        <r>
          <rPr>
            <sz val="8"/>
            <color indexed="81"/>
            <rFont val="Tahoma"/>
            <family val="2"/>
            <charset val="161"/>
          </rPr>
          <t xml:space="preserve"> το όνομα της ένωσης </t>
        </r>
        <r>
          <rPr>
            <b/>
            <sz val="8"/>
            <color indexed="81"/>
            <rFont val="Tahoma"/>
            <family val="2"/>
            <charset val="161"/>
          </rPr>
          <t>Ε</t>
        </r>
        <r>
          <rPr>
            <sz val="8"/>
            <color indexed="81"/>
            <rFont val="Tahoma"/>
            <family val="2"/>
            <charset val="161"/>
          </rPr>
          <t xml:space="preserve"> με </t>
        </r>
        <r>
          <rPr>
            <b/>
            <sz val="8"/>
            <color indexed="81"/>
            <rFont val="Tahoma"/>
            <family val="2"/>
            <charset val="161"/>
          </rPr>
          <t>ΚΕΦΑΛΑΙΑ</t>
        </r>
        <r>
          <rPr>
            <sz val="8"/>
            <color indexed="81"/>
            <rFont val="Tahoma"/>
            <family val="2"/>
            <charset val="161"/>
          </rPr>
          <t xml:space="preserve">  ελληνικά γράμματα.</t>
        </r>
      </text>
    </comment>
    <comment ref="D561" authorId="0" shapeId="0">
      <text>
        <r>
          <rPr>
            <sz val="8"/>
            <color indexed="81"/>
            <rFont val="Tahoma"/>
            <family val="2"/>
            <charset val="161"/>
          </rPr>
          <t xml:space="preserve">
Στο κάθε ένα από τα κελιά </t>
        </r>
        <r>
          <rPr>
            <b/>
            <sz val="8"/>
            <color indexed="81"/>
            <rFont val="Tahoma"/>
            <family val="2"/>
            <charset val="161"/>
          </rPr>
          <t>G561, G563</t>
        </r>
        <r>
          <rPr>
            <sz val="8"/>
            <color indexed="81"/>
            <rFont val="Tahoma"/>
            <family val="2"/>
            <charset val="161"/>
          </rPr>
          <t xml:space="preserve"> και </t>
        </r>
        <r>
          <rPr>
            <b/>
            <sz val="8"/>
            <color indexed="81"/>
            <rFont val="Tahoma"/>
            <family val="2"/>
            <charset val="161"/>
          </rPr>
          <t>G565,</t>
        </r>
        <r>
          <rPr>
            <sz val="8"/>
            <color indexed="81"/>
            <rFont val="Tahoma"/>
            <family val="2"/>
            <charset val="161"/>
          </rPr>
          <t xml:space="preserve"> πρέπει να γραφεί ένας μι-κρός ακέραιος αριθμός.</t>
        </r>
      </text>
    </comment>
    <comment ref="D569" authorId="0" shapeId="0">
      <text>
        <r>
          <rPr>
            <sz val="8"/>
            <color indexed="81"/>
            <rFont val="Tahoma"/>
            <family val="2"/>
            <charset val="161"/>
          </rPr>
          <t xml:space="preserve">
Στα κελιά από </t>
        </r>
        <r>
          <rPr>
            <b/>
            <sz val="8"/>
            <color indexed="81"/>
            <rFont val="Tahoma"/>
            <family val="2"/>
            <charset val="161"/>
          </rPr>
          <t>F571</t>
        </r>
        <r>
          <rPr>
            <sz val="8"/>
            <color indexed="81"/>
            <rFont val="Tahoma"/>
            <family val="2"/>
            <charset val="161"/>
          </rPr>
          <t xml:space="preserve"> έως και </t>
        </r>
        <r>
          <rPr>
            <b/>
            <sz val="8"/>
            <color indexed="81"/>
            <rFont val="Tahoma"/>
            <family val="2"/>
            <charset val="161"/>
          </rPr>
          <t>F575</t>
        </r>
        <r>
          <rPr>
            <sz val="8"/>
            <color indexed="81"/>
            <rFont val="Tahoma"/>
            <family val="2"/>
            <charset val="161"/>
          </rPr>
          <t xml:space="preserve"> να γραφούν τα ονόματα των ενώσεων </t>
        </r>
        <r>
          <rPr>
            <b/>
            <sz val="8"/>
            <color indexed="81"/>
            <rFont val="Tahoma"/>
            <family val="2"/>
            <charset val="161"/>
          </rPr>
          <t>Α</t>
        </r>
        <r>
          <rPr>
            <sz val="8"/>
            <color indexed="81"/>
            <rFont val="Tahoma"/>
            <family val="2"/>
            <charset val="161"/>
          </rPr>
          <t xml:space="preserve"> έως </t>
        </r>
        <r>
          <rPr>
            <b/>
            <sz val="8"/>
            <color indexed="81"/>
            <rFont val="Tahoma"/>
            <family val="2"/>
            <charset val="161"/>
          </rPr>
          <t>Γ,</t>
        </r>
        <r>
          <rPr>
            <sz val="8"/>
            <color indexed="81"/>
            <rFont val="Tahoma"/>
            <family val="2"/>
            <charset val="161"/>
          </rPr>
          <t xml:space="preserve"> με </t>
        </r>
        <r>
          <rPr>
            <b/>
            <sz val="8"/>
            <color indexed="81"/>
            <rFont val="Tahoma"/>
            <family val="2"/>
            <charset val="161"/>
          </rPr>
          <t>κεφαλαία ελληνικ</t>
        </r>
        <r>
          <rPr>
            <sz val="8"/>
            <color indexed="81"/>
            <rFont val="Tahoma"/>
            <family val="2"/>
            <charset val="161"/>
          </rPr>
          <t xml:space="preserve">ά γράμματα. Μόνο στο όνομα της ένωσης </t>
        </r>
        <r>
          <rPr>
            <b/>
            <sz val="8"/>
            <color indexed="81"/>
            <rFont val="Tahoma"/>
            <family val="2"/>
            <charset val="161"/>
          </rPr>
          <t>Β</t>
        </r>
        <r>
          <rPr>
            <sz val="8"/>
            <color indexed="81"/>
            <rFont val="Tahoma"/>
            <family val="2"/>
            <charset val="161"/>
          </rPr>
          <t xml:space="preserve"> απαιτείται η χρήση κάποιου αριθμού. Το όνομα της ένωσης </t>
        </r>
        <r>
          <rPr>
            <b/>
            <sz val="8"/>
            <color indexed="81"/>
            <rFont val="Tahoma"/>
            <family val="2"/>
            <charset val="161"/>
          </rPr>
          <t>Γ</t>
        </r>
        <r>
          <rPr>
            <sz val="8"/>
            <color indexed="81"/>
            <rFont val="Tahoma"/>
            <family val="2"/>
            <charset val="161"/>
          </rPr>
          <t xml:space="preserve"> προκύπτει από τη συρραφή τεσσάρων λέξεων, από τις οποίες οι τρεις τελευταίες συνδέονται με ταξύ τους με δύο παύλες.
</t>
        </r>
      </text>
    </comment>
    <comment ref="J591" authorId="0" shapeId="0">
      <text>
        <r>
          <rPr>
            <sz val="8"/>
            <color indexed="81"/>
            <rFont val="Tahoma"/>
            <family val="2"/>
            <charset val="161"/>
          </rPr>
          <t xml:space="preserve">
Γράψε τη λέξη </t>
        </r>
        <r>
          <rPr>
            <b/>
            <sz val="8"/>
            <color indexed="81"/>
            <rFont val="Tahoma"/>
            <family val="2"/>
            <charset val="161"/>
          </rPr>
          <t>"ναι"</t>
        </r>
        <r>
          <rPr>
            <sz val="8"/>
            <color indexed="81"/>
            <rFont val="Tahoma"/>
            <family val="2"/>
            <charset val="161"/>
          </rPr>
          <t xml:space="preserve"> στο κελί </t>
        </r>
        <r>
          <rPr>
            <b/>
            <sz val="8"/>
            <color indexed="81"/>
            <rFont val="Tahoma"/>
            <family val="2"/>
            <charset val="161"/>
          </rPr>
          <t>J594,</t>
        </r>
        <r>
          <rPr>
            <sz val="8"/>
            <color indexed="81"/>
            <rFont val="Tahoma"/>
            <family val="2"/>
            <charset val="161"/>
          </rPr>
          <t xml:space="preserve"> για να εμφανιστεί η λύση του προβλήματος </t>
        </r>
        <r>
          <rPr>
            <b/>
            <sz val="8"/>
            <color indexed="81"/>
            <rFont val="Tahoma"/>
            <family val="2"/>
            <charset val="161"/>
          </rPr>
          <t>17v.</t>
        </r>
      </text>
    </comment>
  </commentList>
</comments>
</file>

<file path=xl/sharedStrings.xml><?xml version="1.0" encoding="utf-8"?>
<sst xmlns="http://schemas.openxmlformats.org/spreadsheetml/2006/main" count="1091" uniqueCount="890">
  <si>
    <r>
      <t>R</t>
    </r>
    <r>
      <rPr>
        <b/>
        <vertAlign val="superscript"/>
        <sz val="12"/>
        <color indexed="48"/>
        <rFont val="Arial"/>
        <family val="2"/>
        <charset val="161"/>
      </rPr>
      <t>δ+</t>
    </r>
    <r>
      <rPr>
        <sz val="12"/>
        <color indexed="43"/>
        <rFont val="Arial"/>
        <family val="2"/>
        <charset val="161"/>
      </rPr>
      <t>–</t>
    </r>
    <r>
      <rPr>
        <b/>
        <sz val="12"/>
        <color indexed="52"/>
        <rFont val="Arial"/>
        <family val="2"/>
        <charset val="161"/>
      </rPr>
      <t>X</t>
    </r>
    <r>
      <rPr>
        <b/>
        <vertAlign val="superscript"/>
        <sz val="12"/>
        <color indexed="52"/>
        <rFont val="Arial"/>
        <family val="2"/>
        <charset val="161"/>
      </rPr>
      <t>δ–</t>
    </r>
    <r>
      <rPr>
        <b/>
        <sz val="12"/>
        <color indexed="43"/>
        <rFont val="Arial"/>
        <family val="2"/>
        <charset val="161"/>
      </rPr>
      <t xml:space="preserve">  </t>
    </r>
    <r>
      <rPr>
        <b/>
        <sz val="12"/>
        <color indexed="10"/>
        <rFont val="Arial"/>
        <family val="2"/>
        <charset val="161"/>
      </rPr>
      <t>+</t>
    </r>
    <r>
      <rPr>
        <b/>
        <sz val="12"/>
        <color indexed="43"/>
        <rFont val="Arial"/>
        <family val="2"/>
        <charset val="161"/>
      </rPr>
      <t xml:space="preserve">  </t>
    </r>
    <r>
      <rPr>
        <b/>
        <sz val="12"/>
        <color indexed="48"/>
        <rFont val="Arial"/>
        <family val="2"/>
        <charset val="161"/>
      </rPr>
      <t>K</t>
    </r>
    <r>
      <rPr>
        <b/>
        <vertAlign val="superscript"/>
        <sz val="12"/>
        <color indexed="48"/>
        <rFont val="Arial"/>
        <family val="2"/>
        <charset val="161"/>
      </rPr>
      <t>δ+</t>
    </r>
    <r>
      <rPr>
        <sz val="12"/>
        <color indexed="43"/>
        <rFont val="Arial"/>
        <family val="2"/>
        <charset val="161"/>
      </rPr>
      <t>–</t>
    </r>
    <r>
      <rPr>
        <b/>
        <sz val="12"/>
        <color indexed="52"/>
        <rFont val="Arial"/>
        <family val="2"/>
        <charset val="161"/>
      </rPr>
      <t>Λ</t>
    </r>
    <r>
      <rPr>
        <b/>
        <vertAlign val="superscript"/>
        <sz val="12"/>
        <color indexed="52"/>
        <rFont val="Arial"/>
        <family val="2"/>
        <charset val="161"/>
      </rPr>
      <t>δ</t>
    </r>
    <r>
      <rPr>
        <b/>
        <vertAlign val="superscript"/>
        <sz val="12"/>
        <color indexed="43"/>
        <rFont val="Arial"/>
        <family val="2"/>
        <charset val="161"/>
      </rPr>
      <t>–</t>
    </r>
    <r>
      <rPr>
        <b/>
        <sz val="12"/>
        <color indexed="43"/>
        <rFont val="Arial"/>
        <family val="2"/>
        <charset val="161"/>
      </rPr>
      <t xml:space="preserve">    </t>
    </r>
    <r>
      <rPr>
        <b/>
        <sz val="12"/>
        <color indexed="10"/>
        <rFont val="Symbol"/>
        <family val="1"/>
        <charset val="2"/>
      </rPr>
      <t>®</t>
    </r>
    <r>
      <rPr>
        <b/>
        <sz val="12"/>
        <color indexed="43"/>
        <rFont val="Arial"/>
        <family val="2"/>
        <charset val="161"/>
      </rPr>
      <t xml:space="preserve">    </t>
    </r>
    <r>
      <rPr>
        <b/>
        <sz val="12"/>
        <color indexed="48"/>
        <rFont val="Arial"/>
        <family val="2"/>
        <charset val="161"/>
      </rPr>
      <t>R</t>
    </r>
    <r>
      <rPr>
        <b/>
        <vertAlign val="superscript"/>
        <sz val="12"/>
        <color indexed="48"/>
        <rFont val="Arial"/>
        <family val="2"/>
        <charset val="161"/>
      </rPr>
      <t>δ+</t>
    </r>
    <r>
      <rPr>
        <sz val="12"/>
        <color indexed="43"/>
        <rFont val="Arial"/>
        <family val="2"/>
        <charset val="161"/>
      </rPr>
      <t>–</t>
    </r>
    <r>
      <rPr>
        <b/>
        <sz val="12"/>
        <color indexed="52"/>
        <rFont val="Arial"/>
        <family val="2"/>
        <charset val="161"/>
      </rPr>
      <t>Λ</t>
    </r>
    <r>
      <rPr>
        <b/>
        <vertAlign val="superscript"/>
        <sz val="12"/>
        <color indexed="52"/>
        <rFont val="Arial"/>
        <family val="2"/>
        <charset val="161"/>
      </rPr>
      <t>δ–</t>
    </r>
    <r>
      <rPr>
        <b/>
        <sz val="12"/>
        <color indexed="43"/>
        <rFont val="Arial"/>
        <family val="2"/>
        <charset val="161"/>
      </rPr>
      <t xml:space="preserve">  </t>
    </r>
    <r>
      <rPr>
        <b/>
        <sz val="12"/>
        <color indexed="10"/>
        <rFont val="Arial"/>
        <family val="2"/>
        <charset val="161"/>
      </rPr>
      <t>+</t>
    </r>
    <r>
      <rPr>
        <b/>
        <sz val="12"/>
        <color indexed="43"/>
        <rFont val="Arial"/>
        <family val="2"/>
        <charset val="161"/>
      </rPr>
      <t xml:space="preserve">  </t>
    </r>
    <r>
      <rPr>
        <b/>
        <sz val="12"/>
        <color indexed="48"/>
        <rFont val="Arial"/>
        <family val="2"/>
        <charset val="161"/>
      </rPr>
      <t>Κ</t>
    </r>
    <r>
      <rPr>
        <b/>
        <vertAlign val="superscript"/>
        <sz val="12"/>
        <color indexed="48"/>
        <rFont val="Arial"/>
        <family val="2"/>
        <charset val="161"/>
      </rPr>
      <t>δ+</t>
    </r>
    <r>
      <rPr>
        <sz val="12"/>
        <color indexed="43"/>
        <rFont val="Arial"/>
        <family val="2"/>
        <charset val="161"/>
      </rPr>
      <t>–</t>
    </r>
    <r>
      <rPr>
        <b/>
        <sz val="12"/>
        <color indexed="52"/>
        <rFont val="Arial"/>
        <family val="2"/>
        <charset val="161"/>
      </rPr>
      <t>Χ</t>
    </r>
    <r>
      <rPr>
        <b/>
        <vertAlign val="superscript"/>
        <sz val="12"/>
        <color indexed="52"/>
        <rFont val="Arial"/>
        <family val="2"/>
        <charset val="161"/>
      </rPr>
      <t>δ–</t>
    </r>
  </si>
  <si>
    <t>Συνολικά μπορούμε να γράψουμε…</t>
  </si>
  <si>
    <r>
      <t xml:space="preserve">R–X  </t>
    </r>
    <r>
      <rPr>
        <sz val="12"/>
        <color indexed="10"/>
        <rFont val="Arial"/>
        <family val="2"/>
        <charset val="161"/>
      </rPr>
      <t>+</t>
    </r>
    <r>
      <rPr>
        <sz val="12"/>
        <color indexed="43"/>
        <rFont val="Arial"/>
        <family val="2"/>
      </rPr>
      <t xml:space="preserve">  R΄ONa  </t>
    </r>
    <r>
      <rPr>
        <sz val="12"/>
        <color indexed="10"/>
        <rFont val="Symbol"/>
        <family val="1"/>
        <charset val="2"/>
      </rPr>
      <t>®</t>
    </r>
    <r>
      <rPr>
        <sz val="12"/>
        <color indexed="43"/>
        <rFont val="Arial"/>
        <family val="2"/>
      </rPr>
      <t xml:space="preserve">  R–O–R΄  </t>
    </r>
    <r>
      <rPr>
        <sz val="12"/>
        <color indexed="10"/>
        <rFont val="Arial"/>
        <family val="2"/>
        <charset val="161"/>
      </rPr>
      <t>+</t>
    </r>
    <r>
      <rPr>
        <sz val="12"/>
        <color indexed="43"/>
        <rFont val="Arial"/>
        <family val="2"/>
      </rPr>
      <t xml:space="preserve">  NaX</t>
    </r>
  </si>
  <si>
    <r>
      <t xml:space="preserve">Έτσι, όπως φαίνεται και στην επόμενη αντίδραση, με επίδραση </t>
    </r>
    <r>
      <rPr>
        <b/>
        <sz val="12"/>
        <color indexed="52"/>
        <rFont val="Arial"/>
        <family val="2"/>
        <charset val="161"/>
      </rPr>
      <t>αιθοξειδίου του νατρίου</t>
    </r>
    <r>
      <rPr>
        <sz val="12"/>
        <color indexed="43"/>
        <rFont val="Arial"/>
        <family val="2"/>
      </rPr>
      <t xml:space="preserve"> στο </t>
    </r>
    <r>
      <rPr>
        <b/>
        <sz val="12"/>
        <color indexed="52"/>
        <rFont val="Arial"/>
        <family val="2"/>
        <charset val="161"/>
      </rPr>
      <t>μέθυλο-χλωρίδιο,</t>
    </r>
    <r>
      <rPr>
        <sz val="12"/>
        <color indexed="43"/>
        <rFont val="Arial"/>
        <family val="2"/>
      </rPr>
      <t xml:space="preserve"> σχηματίζεται ο </t>
    </r>
    <r>
      <rPr>
        <b/>
        <sz val="12"/>
        <color indexed="52"/>
        <rFont val="Arial"/>
        <family val="2"/>
        <charset val="161"/>
      </rPr>
      <t>μέθυλ-αίθυλ-αιθέρας.</t>
    </r>
  </si>
  <si>
    <r>
      <t xml:space="preserve">R–X  </t>
    </r>
    <r>
      <rPr>
        <sz val="12"/>
        <color indexed="10"/>
        <rFont val="Arial"/>
        <family val="2"/>
        <charset val="161"/>
      </rPr>
      <t>+</t>
    </r>
    <r>
      <rPr>
        <sz val="12"/>
        <color indexed="43"/>
        <rFont val="Arial"/>
        <family val="2"/>
      </rPr>
      <t xml:space="preserve">  R΄COOM  </t>
    </r>
    <r>
      <rPr>
        <sz val="12"/>
        <color indexed="10"/>
        <rFont val="Symbol"/>
        <family val="1"/>
        <charset val="2"/>
      </rPr>
      <t>®</t>
    </r>
    <r>
      <rPr>
        <sz val="12"/>
        <color indexed="43"/>
        <rFont val="Arial"/>
        <family val="2"/>
      </rPr>
      <t xml:space="preserve">  R΄COOR  </t>
    </r>
    <r>
      <rPr>
        <sz val="12"/>
        <color indexed="10"/>
        <rFont val="Arial"/>
        <family val="2"/>
        <charset val="161"/>
      </rPr>
      <t>+</t>
    </r>
    <r>
      <rPr>
        <sz val="12"/>
        <color indexed="43"/>
        <rFont val="Arial"/>
        <family val="2"/>
      </rPr>
      <t xml:space="preserve">  MX</t>
    </r>
  </si>
  <si>
    <r>
      <t xml:space="preserve">R–X  </t>
    </r>
    <r>
      <rPr>
        <sz val="12"/>
        <color indexed="10"/>
        <rFont val="Arial"/>
        <family val="2"/>
        <charset val="161"/>
      </rPr>
      <t>+</t>
    </r>
    <r>
      <rPr>
        <sz val="12"/>
        <color indexed="43"/>
        <rFont val="Arial"/>
        <family val="2"/>
      </rPr>
      <t xml:space="preserve">  NH</t>
    </r>
    <r>
      <rPr>
        <vertAlign val="subscript"/>
        <sz val="12"/>
        <color indexed="43"/>
        <rFont val="Arial"/>
        <family val="2"/>
        <charset val="161"/>
      </rPr>
      <t>3</t>
    </r>
    <r>
      <rPr>
        <sz val="12"/>
        <color indexed="43"/>
        <rFont val="Arial"/>
        <family val="2"/>
      </rPr>
      <t xml:space="preserve">  </t>
    </r>
    <r>
      <rPr>
        <sz val="12"/>
        <color indexed="10"/>
        <rFont val="Symbol"/>
        <family val="1"/>
        <charset val="2"/>
      </rPr>
      <t>®</t>
    </r>
    <r>
      <rPr>
        <sz val="12"/>
        <color indexed="43"/>
        <rFont val="Arial"/>
        <family val="2"/>
      </rPr>
      <t xml:space="preserve">  R–NH</t>
    </r>
    <r>
      <rPr>
        <vertAlign val="subscript"/>
        <sz val="12"/>
        <color indexed="43"/>
        <rFont val="Arial"/>
        <family val="2"/>
        <charset val="161"/>
      </rPr>
      <t>2</t>
    </r>
    <r>
      <rPr>
        <sz val="12"/>
        <color indexed="43"/>
        <rFont val="Arial"/>
        <family val="2"/>
      </rPr>
      <t xml:space="preserve">  </t>
    </r>
    <r>
      <rPr>
        <sz val="12"/>
        <color indexed="10"/>
        <rFont val="Arial"/>
        <family val="2"/>
        <charset val="161"/>
      </rPr>
      <t>+</t>
    </r>
    <r>
      <rPr>
        <sz val="12"/>
        <color indexed="43"/>
        <rFont val="Arial"/>
        <family val="2"/>
      </rPr>
      <t xml:space="preserve">  HX</t>
    </r>
  </si>
  <si>
    <r>
      <t xml:space="preserve">R–X  </t>
    </r>
    <r>
      <rPr>
        <sz val="12"/>
        <color indexed="10"/>
        <rFont val="Arial"/>
        <family val="2"/>
        <charset val="161"/>
      </rPr>
      <t>+</t>
    </r>
    <r>
      <rPr>
        <sz val="12"/>
        <color indexed="43"/>
        <rFont val="Arial"/>
        <family val="2"/>
      </rPr>
      <t xml:space="preserve">  R–NH</t>
    </r>
    <r>
      <rPr>
        <vertAlign val="subscript"/>
        <sz val="12"/>
        <color indexed="43"/>
        <rFont val="Arial"/>
        <family val="2"/>
        <charset val="161"/>
      </rPr>
      <t>2</t>
    </r>
    <r>
      <rPr>
        <sz val="12"/>
        <color indexed="43"/>
        <rFont val="Arial"/>
        <family val="2"/>
      </rPr>
      <t xml:space="preserve">  </t>
    </r>
    <r>
      <rPr>
        <sz val="12"/>
        <color indexed="10"/>
        <rFont val="Symbol"/>
        <family val="1"/>
        <charset val="2"/>
      </rPr>
      <t>®</t>
    </r>
    <r>
      <rPr>
        <sz val="12"/>
        <color indexed="43"/>
        <rFont val="Arial"/>
        <family val="2"/>
      </rPr>
      <t xml:space="preserve">  R</t>
    </r>
    <r>
      <rPr>
        <vertAlign val="subscript"/>
        <sz val="12"/>
        <color indexed="43"/>
        <rFont val="Arial"/>
        <family val="2"/>
        <charset val="161"/>
      </rPr>
      <t>2</t>
    </r>
    <r>
      <rPr>
        <sz val="12"/>
        <color indexed="43"/>
        <rFont val="Arial"/>
        <family val="2"/>
      </rPr>
      <t xml:space="preserve">NH  </t>
    </r>
    <r>
      <rPr>
        <sz val="12"/>
        <color indexed="10"/>
        <rFont val="Arial"/>
        <family val="2"/>
        <charset val="161"/>
      </rPr>
      <t>+</t>
    </r>
    <r>
      <rPr>
        <sz val="12"/>
        <color indexed="43"/>
        <rFont val="Arial"/>
        <family val="2"/>
      </rPr>
      <t xml:space="preserve">  HX</t>
    </r>
  </si>
  <si>
    <r>
      <t xml:space="preserve">R–X  </t>
    </r>
    <r>
      <rPr>
        <sz val="12"/>
        <color indexed="10"/>
        <rFont val="Arial"/>
        <family val="2"/>
        <charset val="161"/>
      </rPr>
      <t>+</t>
    </r>
    <r>
      <rPr>
        <sz val="12"/>
        <color indexed="43"/>
        <rFont val="Arial"/>
        <family val="2"/>
      </rPr>
      <t xml:space="preserve">  R</t>
    </r>
    <r>
      <rPr>
        <vertAlign val="subscript"/>
        <sz val="12"/>
        <color indexed="43"/>
        <rFont val="Arial"/>
        <family val="2"/>
        <charset val="161"/>
      </rPr>
      <t>2</t>
    </r>
    <r>
      <rPr>
        <sz val="12"/>
        <color indexed="43"/>
        <rFont val="Arial"/>
        <family val="2"/>
      </rPr>
      <t xml:space="preserve">NH  </t>
    </r>
    <r>
      <rPr>
        <sz val="12"/>
        <color indexed="10"/>
        <rFont val="Symbol"/>
        <family val="1"/>
        <charset val="2"/>
      </rPr>
      <t>®</t>
    </r>
    <r>
      <rPr>
        <sz val="12"/>
        <color indexed="43"/>
        <rFont val="Arial"/>
        <family val="2"/>
      </rPr>
      <t xml:space="preserve">  R</t>
    </r>
    <r>
      <rPr>
        <vertAlign val="subscript"/>
        <sz val="12"/>
        <color indexed="43"/>
        <rFont val="Arial"/>
        <family val="2"/>
        <charset val="161"/>
      </rPr>
      <t>3</t>
    </r>
    <r>
      <rPr>
        <sz val="12"/>
        <color indexed="43"/>
        <rFont val="Arial"/>
        <family val="2"/>
      </rPr>
      <t xml:space="preserve">N  </t>
    </r>
    <r>
      <rPr>
        <sz val="12"/>
        <color indexed="10"/>
        <rFont val="Arial"/>
        <family val="2"/>
        <charset val="161"/>
      </rPr>
      <t>+</t>
    </r>
    <r>
      <rPr>
        <sz val="12"/>
        <color indexed="43"/>
        <rFont val="Arial"/>
        <family val="2"/>
      </rPr>
      <t xml:space="preserve">  HX</t>
    </r>
  </si>
  <si>
    <t>Για παράδειγμα, στην περίπτωση μιας πρωτοταγούς αμίνης, το γενικό σχήμα θα έχει ως εξής…</t>
  </si>
  <si>
    <r>
      <t xml:space="preserve"> R–NH</t>
    </r>
    <r>
      <rPr>
        <vertAlign val="subscript"/>
        <sz val="11"/>
        <color indexed="43"/>
        <rFont val="Arial"/>
        <family val="2"/>
        <charset val="161"/>
      </rPr>
      <t>2</t>
    </r>
    <r>
      <rPr>
        <sz val="11"/>
        <color indexed="43"/>
        <rFont val="Arial"/>
        <family val="2"/>
      </rPr>
      <t xml:space="preserve"> + νέο άλας</t>
    </r>
  </si>
  <si>
    <r>
      <t xml:space="preserve">R–X  </t>
    </r>
    <r>
      <rPr>
        <sz val="11"/>
        <color indexed="10"/>
        <rFont val="Arial"/>
        <family val="2"/>
        <charset val="161"/>
      </rPr>
      <t>+</t>
    </r>
    <r>
      <rPr>
        <sz val="11"/>
        <color indexed="43"/>
        <rFont val="Arial"/>
        <family val="2"/>
      </rPr>
      <t xml:space="preserve">  NH</t>
    </r>
    <r>
      <rPr>
        <vertAlign val="subscript"/>
        <sz val="11"/>
        <color indexed="43"/>
        <rFont val="Arial"/>
        <family val="2"/>
        <charset val="161"/>
      </rPr>
      <t>3</t>
    </r>
    <r>
      <rPr>
        <sz val="11"/>
        <color indexed="43"/>
        <rFont val="Arial"/>
        <family val="2"/>
      </rPr>
      <t xml:space="preserve">  </t>
    </r>
    <r>
      <rPr>
        <sz val="11"/>
        <color indexed="10"/>
        <rFont val="Symbol"/>
        <family val="1"/>
        <charset val="2"/>
      </rPr>
      <t>®</t>
    </r>
    <r>
      <rPr>
        <sz val="11"/>
        <color indexed="43"/>
        <rFont val="Arial"/>
        <family val="2"/>
      </rPr>
      <t xml:space="preserve">  R–NH</t>
    </r>
    <r>
      <rPr>
        <vertAlign val="subscript"/>
        <sz val="11"/>
        <color indexed="43"/>
        <rFont val="Arial"/>
        <family val="2"/>
        <charset val="161"/>
      </rPr>
      <t>3</t>
    </r>
    <r>
      <rPr>
        <vertAlign val="superscript"/>
        <sz val="11"/>
        <color indexed="43"/>
        <rFont val="Arial"/>
        <family val="2"/>
        <charset val="161"/>
      </rPr>
      <t>+</t>
    </r>
    <r>
      <rPr>
        <sz val="11"/>
        <color indexed="43"/>
        <rFont val="Arial"/>
        <family val="2"/>
      </rPr>
      <t>X</t>
    </r>
    <r>
      <rPr>
        <vertAlign val="superscript"/>
        <sz val="11"/>
        <color indexed="43"/>
        <rFont val="Arial"/>
        <family val="2"/>
        <charset val="161"/>
      </rPr>
      <t>–</t>
    </r>
  </si>
  <si>
    <r>
      <t xml:space="preserve">        </t>
    </r>
    <r>
      <rPr>
        <sz val="10"/>
        <color indexed="10"/>
        <rFont val="Arial"/>
        <family val="2"/>
        <charset val="161"/>
      </rPr>
      <t>+</t>
    </r>
    <r>
      <rPr>
        <sz val="10"/>
        <color indexed="48"/>
        <rFont val="Arial"/>
        <family val="2"/>
      </rPr>
      <t>OH</t>
    </r>
    <r>
      <rPr>
        <vertAlign val="superscript"/>
        <sz val="10"/>
        <color indexed="48"/>
        <rFont val="Arial"/>
        <family val="2"/>
      </rPr>
      <t>–</t>
    </r>
  </si>
  <si>
    <t>Ι-τ αμίνη</t>
  </si>
  <si>
    <t>ΙΙ-τ αμίνη</t>
  </si>
  <si>
    <t>ΙΙΙ-τ αμίνη</t>
  </si>
  <si>
    <r>
      <t>R</t>
    </r>
    <r>
      <rPr>
        <b/>
        <sz val="12"/>
        <color indexed="21"/>
        <rFont val="Arial"/>
        <family val="2"/>
        <charset val="161"/>
      </rPr>
      <t>N</t>
    </r>
    <r>
      <rPr>
        <sz val="12"/>
        <color indexed="43"/>
        <rFont val="Arial"/>
        <family val="2"/>
        <charset val="161"/>
      </rPr>
      <t>H</t>
    </r>
    <r>
      <rPr>
        <vertAlign val="subscript"/>
        <sz val="12"/>
        <color indexed="43"/>
        <rFont val="Arial"/>
        <family val="2"/>
        <charset val="161"/>
      </rPr>
      <t>2</t>
    </r>
  </si>
  <si>
    <r>
      <t>R</t>
    </r>
    <r>
      <rPr>
        <vertAlign val="subscript"/>
        <sz val="12"/>
        <color indexed="43"/>
        <rFont val="Arial"/>
        <family val="2"/>
        <charset val="161"/>
      </rPr>
      <t>2</t>
    </r>
    <r>
      <rPr>
        <b/>
        <sz val="12"/>
        <color indexed="21"/>
        <rFont val="Arial"/>
        <family val="2"/>
        <charset val="161"/>
      </rPr>
      <t>N</t>
    </r>
    <r>
      <rPr>
        <sz val="12"/>
        <color indexed="43"/>
        <rFont val="Arial"/>
        <family val="2"/>
        <charset val="161"/>
      </rPr>
      <t>H</t>
    </r>
    <r>
      <rPr>
        <sz val="10"/>
        <rFont val="Arial"/>
        <family val="2"/>
        <charset val="161"/>
      </rPr>
      <t/>
    </r>
  </si>
  <si>
    <r>
      <t>R</t>
    </r>
    <r>
      <rPr>
        <vertAlign val="subscript"/>
        <sz val="12"/>
        <color indexed="43"/>
        <rFont val="Arial"/>
        <family val="2"/>
        <charset val="161"/>
      </rPr>
      <t>3</t>
    </r>
    <r>
      <rPr>
        <b/>
        <sz val="12"/>
        <color indexed="21"/>
        <rFont val="Arial"/>
        <family val="2"/>
        <charset val="161"/>
      </rPr>
      <t>N</t>
    </r>
    <r>
      <rPr>
        <sz val="10"/>
        <rFont val="Arial"/>
        <family val="2"/>
        <charset val="161"/>
      </rPr>
      <t/>
    </r>
  </si>
  <si>
    <r>
      <t xml:space="preserve">R–OH  </t>
    </r>
    <r>
      <rPr>
        <sz val="12"/>
        <color indexed="10"/>
        <rFont val="Arial"/>
        <family val="2"/>
        <charset val="161"/>
      </rPr>
      <t>+</t>
    </r>
    <r>
      <rPr>
        <sz val="12"/>
        <color indexed="43"/>
        <rFont val="Arial"/>
        <family val="2"/>
      </rPr>
      <t xml:space="preserve">  SOCl</t>
    </r>
    <r>
      <rPr>
        <vertAlign val="subscript"/>
        <sz val="12"/>
        <color indexed="43"/>
        <rFont val="Arial"/>
        <family val="2"/>
        <charset val="161"/>
      </rPr>
      <t>2</t>
    </r>
    <r>
      <rPr>
        <sz val="12"/>
        <color indexed="43"/>
        <rFont val="Arial"/>
        <family val="2"/>
      </rPr>
      <t xml:space="preserve">  </t>
    </r>
    <r>
      <rPr>
        <sz val="12"/>
        <color indexed="10"/>
        <rFont val="Symbol"/>
        <family val="1"/>
        <charset val="2"/>
      </rPr>
      <t>®</t>
    </r>
    <r>
      <rPr>
        <sz val="12"/>
        <color indexed="43"/>
        <rFont val="Arial"/>
        <family val="2"/>
      </rPr>
      <t xml:space="preserve">  R–Cl  +  SO</t>
    </r>
    <r>
      <rPr>
        <vertAlign val="subscript"/>
        <sz val="12"/>
        <color indexed="43"/>
        <rFont val="Arial"/>
        <family val="2"/>
        <charset val="161"/>
      </rPr>
      <t>2</t>
    </r>
    <r>
      <rPr>
        <sz val="12"/>
        <color indexed="53"/>
        <rFont val="Symbol"/>
        <family val="1"/>
        <charset val="2"/>
      </rPr>
      <t>­</t>
    </r>
    <r>
      <rPr>
        <sz val="12"/>
        <color indexed="43"/>
        <rFont val="Arial"/>
        <family val="2"/>
      </rPr>
      <t xml:space="preserve">  </t>
    </r>
    <r>
      <rPr>
        <sz val="12"/>
        <color indexed="10"/>
        <rFont val="Arial"/>
        <family val="2"/>
        <charset val="161"/>
      </rPr>
      <t>+</t>
    </r>
    <r>
      <rPr>
        <sz val="12"/>
        <color indexed="43"/>
        <rFont val="Arial"/>
        <family val="2"/>
      </rPr>
      <t xml:space="preserve">  HCl </t>
    </r>
    <r>
      <rPr>
        <sz val="12"/>
        <color indexed="53"/>
        <rFont val="Symbol"/>
        <family val="1"/>
        <charset val="2"/>
      </rPr>
      <t>­</t>
    </r>
  </si>
  <si>
    <t>Διακρίσεις - Ταυτοποιήσεις</t>
  </si>
  <si>
    <t>Παρακάτω αναφέρονται τρόποι αντιμετώπισης του προβλήματος της διάκρισης, σε διάφορες περιπτώσεις οργανικών ενώσεων.</t>
  </si>
  <si>
    <r>
      <t xml:space="preserve">οξύ  </t>
    </r>
    <r>
      <rPr>
        <b/>
        <sz val="12"/>
        <color indexed="10"/>
        <rFont val="Arial"/>
        <family val="2"/>
        <charset val="161"/>
      </rPr>
      <t>+</t>
    </r>
    <r>
      <rPr>
        <b/>
        <sz val="12"/>
        <color indexed="43"/>
        <rFont val="Arial"/>
        <family val="2"/>
      </rPr>
      <t xml:space="preserve">  αλκοόλη                                </t>
    </r>
    <r>
      <rPr>
        <b/>
        <sz val="12"/>
        <color indexed="52"/>
        <rFont val="Arial"/>
        <family val="2"/>
        <charset val="161"/>
      </rPr>
      <t>εστέρας</t>
    </r>
    <r>
      <rPr>
        <b/>
        <sz val="12"/>
        <color indexed="43"/>
        <rFont val="Arial"/>
        <family val="2"/>
      </rPr>
      <t xml:space="preserve">  </t>
    </r>
    <r>
      <rPr>
        <b/>
        <sz val="12"/>
        <color indexed="10"/>
        <rFont val="Arial"/>
        <family val="2"/>
        <charset val="161"/>
      </rPr>
      <t>+</t>
    </r>
    <r>
      <rPr>
        <b/>
        <sz val="12"/>
        <color indexed="43"/>
        <rFont val="Arial"/>
        <family val="2"/>
      </rPr>
      <t xml:space="preserve">  νερό</t>
    </r>
  </si>
  <si>
    <r>
      <t xml:space="preserve">… </t>
    </r>
    <r>
      <rPr>
        <sz val="12"/>
        <color indexed="43"/>
        <rFont val="Symbol"/>
        <family val="1"/>
        <charset val="2"/>
      </rPr>
      <t>®</t>
    </r>
    <r>
      <rPr>
        <sz val="12"/>
        <color indexed="43"/>
        <rFont val="Arial"/>
        <family val="2"/>
        <charset val="161"/>
      </rPr>
      <t xml:space="preserve"> R–COO</t>
    </r>
    <r>
      <rPr>
        <u/>
        <sz val="12"/>
        <color indexed="43"/>
        <rFont val="Arial"/>
        <family val="2"/>
        <charset val="161"/>
      </rPr>
      <t>Na</t>
    </r>
    <r>
      <rPr>
        <sz val="12"/>
        <color indexed="43"/>
        <rFont val="Arial"/>
        <family val="2"/>
        <charset val="161"/>
      </rPr>
      <t xml:space="preserve"> + </t>
    </r>
    <r>
      <rPr>
        <sz val="12"/>
        <color indexed="43"/>
        <rFont val="Arial"/>
        <family val="2"/>
        <charset val="161"/>
      </rPr>
      <t>½</t>
    </r>
    <r>
      <rPr>
        <sz val="12"/>
        <color indexed="43"/>
        <rFont val="Arial"/>
        <family val="2"/>
        <charset val="161"/>
      </rPr>
      <t>H</t>
    </r>
    <r>
      <rPr>
        <vertAlign val="subscript"/>
        <sz val="12"/>
        <color indexed="43"/>
        <rFont val="Arial"/>
        <family val="2"/>
        <charset val="161"/>
      </rPr>
      <t>2</t>
    </r>
    <r>
      <rPr>
        <b/>
        <sz val="12"/>
        <color indexed="16"/>
        <rFont val="Symbol"/>
        <family val="1"/>
        <charset val="2"/>
      </rPr>
      <t>­</t>
    </r>
  </si>
  <si>
    <r>
      <t>..®</t>
    </r>
    <r>
      <rPr>
        <sz val="11"/>
        <color indexed="43"/>
        <rFont val="Arial"/>
        <family val="2"/>
        <charset val="161"/>
      </rPr>
      <t xml:space="preserve">                          + ½H</t>
    </r>
    <r>
      <rPr>
        <vertAlign val="subscript"/>
        <sz val="11"/>
        <color indexed="43"/>
        <rFont val="Arial"/>
        <family val="2"/>
        <charset val="161"/>
      </rPr>
      <t>2</t>
    </r>
    <r>
      <rPr>
        <b/>
        <sz val="11"/>
        <color indexed="16"/>
        <rFont val="Symbol"/>
        <family val="1"/>
        <charset val="2"/>
      </rPr>
      <t>­</t>
    </r>
    <r>
      <rPr>
        <sz val="11"/>
        <color indexed="43"/>
        <rFont val="Wingdings 3"/>
        <family val="1"/>
        <charset val="2"/>
      </rPr>
      <t xml:space="preserve"> </t>
    </r>
  </si>
  <si>
    <r>
      <t xml:space="preserve">… </t>
    </r>
    <r>
      <rPr>
        <sz val="12"/>
        <color indexed="43"/>
        <rFont val="Symbol"/>
        <family val="1"/>
        <charset val="2"/>
      </rPr>
      <t>®</t>
    </r>
    <r>
      <rPr>
        <sz val="12"/>
        <color indexed="43"/>
        <rFont val="Arial"/>
        <family val="2"/>
        <charset val="161"/>
      </rPr>
      <t xml:space="preserve"> R–O</t>
    </r>
    <r>
      <rPr>
        <u/>
        <sz val="12"/>
        <color indexed="43"/>
        <rFont val="Arial"/>
        <family val="2"/>
        <charset val="161"/>
      </rPr>
      <t>Na</t>
    </r>
    <r>
      <rPr>
        <sz val="12"/>
        <color indexed="43"/>
        <rFont val="Arial"/>
        <family val="2"/>
        <charset val="161"/>
      </rPr>
      <t xml:space="preserve"> + </t>
    </r>
    <r>
      <rPr>
        <sz val="12"/>
        <color indexed="43"/>
        <rFont val="Arial"/>
        <family val="2"/>
        <charset val="161"/>
      </rPr>
      <t>½</t>
    </r>
    <r>
      <rPr>
        <sz val="12"/>
        <color indexed="43"/>
        <rFont val="Arial"/>
        <family val="2"/>
        <charset val="161"/>
      </rPr>
      <t>H</t>
    </r>
    <r>
      <rPr>
        <vertAlign val="subscript"/>
        <sz val="12"/>
        <color indexed="43"/>
        <rFont val="Arial"/>
        <family val="2"/>
        <charset val="161"/>
      </rPr>
      <t>2</t>
    </r>
    <r>
      <rPr>
        <b/>
        <sz val="12"/>
        <color indexed="16"/>
        <rFont val="Symbol"/>
        <family val="1"/>
        <charset val="2"/>
      </rPr>
      <t>­</t>
    </r>
  </si>
  <si>
    <t>Παρακάτω δίνεται ως παράδειγμα η αντίδραση υδρόλυσης του αιθανικού μεθυλ-εστέρα σε όξινο και βασικό περιβάλλον αντίστοιχα.</t>
  </si>
  <si>
    <r>
      <t xml:space="preserve">Οξείδωση </t>
    </r>
    <r>
      <rPr>
        <b/>
        <sz val="12"/>
        <color indexed="52"/>
        <rFont val="Arial"/>
        <family val="2"/>
        <charset val="161"/>
      </rPr>
      <t>μεθανικού οξέος</t>
    </r>
    <r>
      <rPr>
        <b/>
        <sz val="12"/>
        <color indexed="43"/>
        <rFont val="Arial"/>
        <family val="2"/>
        <charset val="161"/>
      </rPr>
      <t xml:space="preserve"> </t>
    </r>
    <r>
      <rPr>
        <sz val="12"/>
        <color indexed="43"/>
        <rFont val="Arial"/>
        <family val="2"/>
        <charset val="161"/>
      </rPr>
      <t xml:space="preserve">από αντιδραστήριο </t>
    </r>
    <r>
      <rPr>
        <b/>
        <sz val="12"/>
        <color indexed="52"/>
        <rFont val="Arial"/>
        <family val="2"/>
        <charset val="161"/>
      </rPr>
      <t>Tollens (AgNO</t>
    </r>
    <r>
      <rPr>
        <b/>
        <vertAlign val="subscript"/>
        <sz val="12"/>
        <color indexed="52"/>
        <rFont val="Arial"/>
        <family val="2"/>
        <charset val="161"/>
      </rPr>
      <t>3</t>
    </r>
    <r>
      <rPr>
        <b/>
        <sz val="12"/>
        <color indexed="52"/>
        <rFont val="Arial"/>
        <family val="2"/>
        <charset val="161"/>
      </rPr>
      <t>/NH</t>
    </r>
    <r>
      <rPr>
        <b/>
        <vertAlign val="subscript"/>
        <sz val="12"/>
        <color indexed="52"/>
        <rFont val="Arial"/>
        <family val="2"/>
        <charset val="161"/>
      </rPr>
      <t>3</t>
    </r>
    <r>
      <rPr>
        <b/>
        <sz val="12"/>
        <color indexed="52"/>
        <rFont val="Arial"/>
        <family val="2"/>
        <charset val="161"/>
      </rPr>
      <t xml:space="preserve">). </t>
    </r>
  </si>
  <si>
    <r>
      <t xml:space="preserve">Οξείδωση </t>
    </r>
    <r>
      <rPr>
        <b/>
        <sz val="12"/>
        <color indexed="52"/>
        <rFont val="Arial"/>
        <family val="2"/>
        <charset val="161"/>
      </rPr>
      <t>οξαλικού οξέος</t>
    </r>
    <r>
      <rPr>
        <b/>
        <sz val="12"/>
        <color indexed="43"/>
        <rFont val="Arial"/>
        <family val="2"/>
        <charset val="161"/>
      </rPr>
      <t xml:space="preserve"> </t>
    </r>
    <r>
      <rPr>
        <sz val="12"/>
        <color indexed="43"/>
        <rFont val="Arial"/>
        <family val="2"/>
        <charset val="161"/>
      </rPr>
      <t>από</t>
    </r>
    <r>
      <rPr>
        <b/>
        <sz val="12"/>
        <color indexed="43"/>
        <rFont val="Arial"/>
        <family val="2"/>
        <charset val="161"/>
      </rPr>
      <t xml:space="preserve"> </t>
    </r>
    <r>
      <rPr>
        <b/>
        <sz val="12"/>
        <color indexed="52"/>
        <rFont val="Arial"/>
        <family val="2"/>
        <charset val="161"/>
      </rPr>
      <t>KMnO</t>
    </r>
    <r>
      <rPr>
        <b/>
        <vertAlign val="subscript"/>
        <sz val="12"/>
        <color indexed="52"/>
        <rFont val="Arial"/>
        <family val="2"/>
        <charset val="161"/>
      </rPr>
      <t>4</t>
    </r>
    <r>
      <rPr>
        <b/>
        <sz val="12"/>
        <color indexed="52"/>
        <rFont val="Arial"/>
        <family val="2"/>
        <charset val="161"/>
      </rPr>
      <t>/H</t>
    </r>
    <r>
      <rPr>
        <b/>
        <vertAlign val="subscript"/>
        <sz val="12"/>
        <color indexed="52"/>
        <rFont val="Arial"/>
        <family val="2"/>
        <charset val="161"/>
      </rPr>
      <t>2</t>
    </r>
    <r>
      <rPr>
        <b/>
        <sz val="12"/>
        <color indexed="52"/>
        <rFont val="Arial"/>
        <family val="2"/>
        <charset val="161"/>
      </rPr>
      <t>SO</t>
    </r>
    <r>
      <rPr>
        <b/>
        <vertAlign val="subscript"/>
        <sz val="12"/>
        <color indexed="52"/>
        <rFont val="Arial"/>
        <family val="2"/>
        <charset val="161"/>
      </rPr>
      <t>4</t>
    </r>
    <r>
      <rPr>
        <b/>
        <sz val="12"/>
        <color indexed="52"/>
        <rFont val="Arial"/>
        <family val="2"/>
        <charset val="161"/>
      </rPr>
      <t>.</t>
    </r>
  </si>
  <si>
    <t>π4.</t>
  </si>
  <si>
    <r>
      <t xml:space="preserve">Τα </t>
    </r>
    <r>
      <rPr>
        <b/>
        <sz val="10"/>
        <color indexed="53"/>
        <rFont val="Arial"/>
        <family val="2"/>
        <charset val="161"/>
      </rPr>
      <t>συζυγή αλκαδιένι</t>
    </r>
    <r>
      <rPr>
        <b/>
        <sz val="10"/>
        <color indexed="52"/>
        <rFont val="Arial"/>
        <family val="2"/>
        <charset val="161"/>
      </rPr>
      <t>α</t>
    </r>
    <r>
      <rPr>
        <sz val="10"/>
        <color indexed="43"/>
        <rFont val="Arial"/>
        <family val="2"/>
      </rPr>
      <t xml:space="preserve"> είναι εκείνα, στο μόριο των ο-ποίων οι δύο δ.δ. εναλλάσσονται με ένα απλό δεσμό. Για παράδειγμα, το απλούστερο συζυγές αλκαδιένιο είναι το </t>
    </r>
    <r>
      <rPr>
        <b/>
        <sz val="10"/>
        <color indexed="52"/>
        <rFont val="Arial"/>
        <family val="2"/>
        <charset val="161"/>
      </rPr>
      <t xml:space="preserve">1,3-βουταδιένιο, </t>
    </r>
    <r>
      <rPr>
        <sz val="10"/>
        <color indexed="43"/>
        <rFont val="Arial"/>
        <family val="2"/>
        <charset val="161"/>
      </rPr>
      <t xml:space="preserve">με </t>
    </r>
    <r>
      <rPr>
        <b/>
        <sz val="10"/>
        <color indexed="52"/>
        <rFont val="Arial"/>
        <family val="2"/>
        <charset val="161"/>
      </rPr>
      <t>ΣΤ…</t>
    </r>
  </si>
  <si>
    <r>
      <t xml:space="preserve">Στην παρούσα ενότητα ενδιαφέρουν δύο περιπτώσεις </t>
    </r>
    <r>
      <rPr>
        <b/>
        <sz val="12"/>
        <color indexed="52"/>
        <rFont val="Arial"/>
        <family val="2"/>
        <charset val="161"/>
      </rPr>
      <t>πολυμερισμού προσθή-κης.</t>
    </r>
    <r>
      <rPr>
        <sz val="12"/>
        <color indexed="43"/>
        <rFont val="Arial"/>
        <family val="2"/>
      </rPr>
      <t xml:space="preserve"> Αυτές είναι... </t>
    </r>
  </si>
  <si>
    <r>
      <t xml:space="preserve">Οξείδωση </t>
    </r>
    <r>
      <rPr>
        <b/>
        <sz val="12"/>
        <color indexed="52"/>
        <rFont val="Arial"/>
        <family val="2"/>
        <charset val="161"/>
      </rPr>
      <t>μεθανικού νατρίου</t>
    </r>
    <r>
      <rPr>
        <b/>
        <sz val="12"/>
        <color indexed="43"/>
        <rFont val="Arial"/>
        <family val="2"/>
        <charset val="161"/>
      </rPr>
      <t xml:space="preserve"> </t>
    </r>
    <r>
      <rPr>
        <sz val="12"/>
        <color indexed="43"/>
        <rFont val="Arial"/>
        <family val="2"/>
        <charset val="161"/>
      </rPr>
      <t>από</t>
    </r>
    <r>
      <rPr>
        <b/>
        <sz val="12"/>
        <color indexed="43"/>
        <rFont val="Arial"/>
        <family val="2"/>
        <charset val="161"/>
      </rPr>
      <t xml:space="preserve"> </t>
    </r>
    <r>
      <rPr>
        <b/>
        <sz val="12"/>
        <color indexed="52"/>
        <rFont val="Arial"/>
        <family val="2"/>
        <charset val="161"/>
      </rPr>
      <t>KMnO</t>
    </r>
    <r>
      <rPr>
        <b/>
        <vertAlign val="subscript"/>
        <sz val="12"/>
        <color indexed="52"/>
        <rFont val="Arial"/>
        <family val="2"/>
        <charset val="161"/>
      </rPr>
      <t>4</t>
    </r>
    <r>
      <rPr>
        <b/>
        <sz val="12"/>
        <color indexed="52"/>
        <rFont val="Arial"/>
        <family val="2"/>
        <charset val="161"/>
      </rPr>
      <t>/H</t>
    </r>
    <r>
      <rPr>
        <b/>
        <vertAlign val="subscript"/>
        <sz val="12"/>
        <color indexed="52"/>
        <rFont val="Arial"/>
        <family val="2"/>
        <charset val="161"/>
      </rPr>
      <t>2</t>
    </r>
    <r>
      <rPr>
        <b/>
        <sz val="12"/>
        <color indexed="52"/>
        <rFont val="Arial"/>
        <family val="2"/>
        <charset val="161"/>
      </rPr>
      <t>SO</t>
    </r>
    <r>
      <rPr>
        <b/>
        <vertAlign val="subscript"/>
        <sz val="12"/>
        <color indexed="52"/>
        <rFont val="Arial"/>
        <family val="2"/>
        <charset val="161"/>
      </rPr>
      <t>4</t>
    </r>
    <r>
      <rPr>
        <b/>
        <sz val="12"/>
        <color indexed="52"/>
        <rFont val="Arial"/>
        <family val="2"/>
        <charset val="161"/>
      </rPr>
      <t>.</t>
    </r>
  </si>
  <si>
    <t>Τα παραπάνω δείχνονται σχηματικά στο σχήμα που ακολουθεί και αναφέρεται στον πολυμερισμό 1,4 του 1,3-βουταδιένιου.</t>
  </si>
  <si>
    <t>Γενικότερα για τον πολυμερισμό 1,4 στο παράγωγο με ΣΤ…</t>
  </si>
  <si>
    <t>γράφουμε τη χημική εξίσωση…</t>
  </si>
  <si>
    <t>ΟΜΑΔΑ –Α</t>
  </si>
  <si>
    <t>ΜΟΝΟΜΕΡΕΣ</t>
  </si>
  <si>
    <t>ΠΟΛΥΜΕΡΕΣ</t>
  </si>
  <si>
    <t>ΟΝΟΜΑΣΙΑ ΠΟΛΥΜΕΡΟΥΣ</t>
  </si>
  <si>
    <t>–H</t>
  </si>
  <si>
    <t>1,3-βουταδιένιο</t>
  </si>
  <si>
    <t>μέθυλο-1,3-βουταδιένιο ή ισοπρένιο</t>
  </si>
  <si>
    <r>
      <t>–Cl</t>
    </r>
    <r>
      <rPr>
        <sz val="10"/>
        <rFont val="Arial"/>
        <family val="2"/>
        <charset val="161"/>
      </rPr>
      <t/>
    </r>
  </si>
  <si>
    <t>2-χλώρο-1,3-βουταδιένιο ή χλωροπρένιο</t>
  </si>
  <si>
    <r>
      <t>BuNa</t>
    </r>
    <r>
      <rPr>
        <sz val="11"/>
        <color indexed="43"/>
        <rFont val="Arial"/>
        <family val="2"/>
      </rPr>
      <t xml:space="preserve"> 
τεχνητό
 καουτσούκ</t>
    </r>
  </si>
  <si>
    <r>
      <t>νεοπρένιο</t>
    </r>
    <r>
      <rPr>
        <sz val="11"/>
        <color indexed="43"/>
        <rFont val="Arial"/>
        <family val="2"/>
        <charset val="161"/>
      </rPr>
      <t xml:space="preserve">
τεχνητό  καουτσούκ</t>
    </r>
  </si>
  <si>
    <r>
      <t>–CH</t>
    </r>
    <r>
      <rPr>
        <b/>
        <vertAlign val="subscript"/>
        <sz val="12"/>
        <color indexed="50"/>
        <rFont val="Arial"/>
        <family val="2"/>
        <charset val="161"/>
      </rPr>
      <t>3</t>
    </r>
  </si>
  <si>
    <r>
      <t>φυσικό και συνθετικό καουτσούκ</t>
    </r>
    <r>
      <rPr>
        <sz val="11"/>
        <color indexed="11"/>
        <rFont val="Arial"/>
        <family val="2"/>
        <charset val="161"/>
      </rPr>
      <t>*</t>
    </r>
  </si>
  <si>
    <t>Σχετικό είναι το σχήμα που δίνεται παρακάτω.</t>
  </si>
  <si>
    <t>Στο σχήμα που ακολουθεί δίνεται η δομή της γουτα-πέρκας.</t>
  </si>
  <si>
    <t>Þ</t>
  </si>
  <si>
    <t>π3.</t>
  </si>
  <si>
    <r>
      <t xml:space="preserve">Οξείδωση </t>
    </r>
    <r>
      <rPr>
        <b/>
        <sz val="12"/>
        <color indexed="52"/>
        <rFont val="Arial"/>
        <family val="2"/>
        <charset val="161"/>
      </rPr>
      <t>μεθανόλης</t>
    </r>
    <r>
      <rPr>
        <b/>
        <sz val="12"/>
        <color indexed="43"/>
        <rFont val="Arial"/>
        <family val="2"/>
        <charset val="161"/>
      </rPr>
      <t xml:space="preserve"> </t>
    </r>
    <r>
      <rPr>
        <sz val="12"/>
        <color indexed="43"/>
        <rFont val="Arial"/>
        <family val="2"/>
        <charset val="161"/>
      </rPr>
      <t>από περίσσεια</t>
    </r>
    <r>
      <rPr>
        <b/>
        <sz val="12"/>
        <color indexed="43"/>
        <rFont val="Arial"/>
        <family val="2"/>
        <charset val="161"/>
      </rPr>
      <t xml:space="preserve"> </t>
    </r>
    <r>
      <rPr>
        <b/>
        <sz val="12"/>
        <color indexed="52"/>
        <rFont val="Arial"/>
        <family val="2"/>
        <charset val="161"/>
      </rPr>
      <t>KMnO</t>
    </r>
    <r>
      <rPr>
        <b/>
        <vertAlign val="subscript"/>
        <sz val="12"/>
        <color indexed="52"/>
        <rFont val="Arial"/>
        <family val="2"/>
        <charset val="161"/>
      </rPr>
      <t>4</t>
    </r>
    <r>
      <rPr>
        <b/>
        <sz val="12"/>
        <color indexed="52"/>
        <rFont val="Arial"/>
        <family val="2"/>
        <charset val="161"/>
      </rPr>
      <t>/H</t>
    </r>
    <r>
      <rPr>
        <b/>
        <vertAlign val="subscript"/>
        <sz val="12"/>
        <color indexed="52"/>
        <rFont val="Arial"/>
        <family val="2"/>
        <charset val="161"/>
      </rPr>
      <t>2</t>
    </r>
    <r>
      <rPr>
        <b/>
        <sz val="12"/>
        <color indexed="52"/>
        <rFont val="Arial"/>
        <family val="2"/>
        <charset val="161"/>
      </rPr>
      <t>SO</t>
    </r>
    <r>
      <rPr>
        <b/>
        <vertAlign val="subscript"/>
        <sz val="12"/>
        <color indexed="52"/>
        <rFont val="Arial"/>
        <family val="2"/>
        <charset val="161"/>
      </rPr>
      <t>4</t>
    </r>
    <r>
      <rPr>
        <b/>
        <sz val="12"/>
        <color indexed="52"/>
        <rFont val="Arial"/>
        <family val="2"/>
        <charset val="161"/>
      </rPr>
      <t>.</t>
    </r>
  </si>
  <si>
    <r>
      <t xml:space="preserve">Οξείδωση </t>
    </r>
    <r>
      <rPr>
        <b/>
        <sz val="12"/>
        <color indexed="52"/>
        <rFont val="Arial"/>
        <family val="2"/>
        <charset val="161"/>
      </rPr>
      <t>μεθανικού οξέος</t>
    </r>
    <r>
      <rPr>
        <b/>
        <sz val="12"/>
        <color indexed="43"/>
        <rFont val="Arial"/>
        <family val="2"/>
        <charset val="161"/>
      </rPr>
      <t xml:space="preserve"> </t>
    </r>
    <r>
      <rPr>
        <sz val="12"/>
        <color indexed="43"/>
        <rFont val="Arial"/>
        <family val="2"/>
        <charset val="161"/>
      </rPr>
      <t>από</t>
    </r>
    <r>
      <rPr>
        <b/>
        <sz val="12"/>
        <color indexed="43"/>
        <rFont val="Arial"/>
        <family val="2"/>
        <charset val="161"/>
      </rPr>
      <t xml:space="preserve"> </t>
    </r>
    <r>
      <rPr>
        <b/>
        <sz val="12"/>
        <color indexed="52"/>
        <rFont val="Arial"/>
        <family val="2"/>
        <charset val="161"/>
      </rPr>
      <t>K</t>
    </r>
    <r>
      <rPr>
        <b/>
        <vertAlign val="subscript"/>
        <sz val="12"/>
        <color indexed="52"/>
        <rFont val="Arial"/>
        <family val="2"/>
        <charset val="161"/>
      </rPr>
      <t>2</t>
    </r>
    <r>
      <rPr>
        <b/>
        <sz val="12"/>
        <color indexed="52"/>
        <rFont val="Arial"/>
        <family val="2"/>
        <charset val="161"/>
      </rPr>
      <t>Cr</t>
    </r>
    <r>
      <rPr>
        <b/>
        <vertAlign val="subscript"/>
        <sz val="12"/>
        <color indexed="52"/>
        <rFont val="Arial"/>
        <family val="2"/>
        <charset val="161"/>
      </rPr>
      <t>2</t>
    </r>
    <r>
      <rPr>
        <b/>
        <sz val="12"/>
        <color indexed="52"/>
        <rFont val="Arial"/>
        <family val="2"/>
        <charset val="161"/>
      </rPr>
      <t>O</t>
    </r>
    <r>
      <rPr>
        <b/>
        <vertAlign val="subscript"/>
        <sz val="12"/>
        <color indexed="52"/>
        <rFont val="Arial"/>
        <family val="2"/>
        <charset val="161"/>
      </rPr>
      <t>7</t>
    </r>
    <r>
      <rPr>
        <b/>
        <sz val="12"/>
        <color indexed="52"/>
        <rFont val="Arial"/>
        <family val="2"/>
        <charset val="161"/>
      </rPr>
      <t>/H</t>
    </r>
    <r>
      <rPr>
        <b/>
        <vertAlign val="subscript"/>
        <sz val="12"/>
        <color indexed="52"/>
        <rFont val="Arial"/>
        <family val="2"/>
        <charset val="161"/>
      </rPr>
      <t>2</t>
    </r>
    <r>
      <rPr>
        <b/>
        <sz val="12"/>
        <color indexed="52"/>
        <rFont val="Arial"/>
        <family val="2"/>
        <charset val="161"/>
      </rPr>
      <t>SO</t>
    </r>
    <r>
      <rPr>
        <b/>
        <vertAlign val="subscript"/>
        <sz val="12"/>
        <color indexed="52"/>
        <rFont val="Arial"/>
        <family val="2"/>
        <charset val="161"/>
      </rPr>
      <t>4</t>
    </r>
    <r>
      <rPr>
        <b/>
        <sz val="12"/>
        <color indexed="52"/>
        <rFont val="Arial"/>
        <family val="2"/>
        <charset val="161"/>
      </rPr>
      <t>.</t>
    </r>
  </si>
  <si>
    <t>Ιοντισμός αμμωνίας στο νερό:</t>
  </si>
  <si>
    <r>
      <t>NH</t>
    </r>
    <r>
      <rPr>
        <vertAlign val="subscript"/>
        <sz val="12"/>
        <color indexed="43"/>
        <rFont val="Arial"/>
        <family val="2"/>
        <charset val="161"/>
      </rPr>
      <t>3</t>
    </r>
    <r>
      <rPr>
        <sz val="12"/>
        <color indexed="43"/>
        <rFont val="Arial"/>
        <family val="2"/>
        <charset val="161"/>
      </rPr>
      <t xml:space="preserve">  +  H</t>
    </r>
    <r>
      <rPr>
        <vertAlign val="subscript"/>
        <sz val="12"/>
        <color indexed="43"/>
        <rFont val="Arial"/>
        <family val="2"/>
        <charset val="161"/>
      </rPr>
      <t>2</t>
    </r>
    <r>
      <rPr>
        <sz val="12"/>
        <color indexed="43"/>
        <rFont val="Arial"/>
        <family val="2"/>
        <charset val="161"/>
      </rPr>
      <t xml:space="preserve">O  </t>
    </r>
    <r>
      <rPr>
        <sz val="12"/>
        <color indexed="43"/>
        <rFont val="Wingdings 3"/>
        <family val="1"/>
        <charset val="2"/>
      </rPr>
      <t>D</t>
    </r>
    <r>
      <rPr>
        <sz val="12"/>
        <color indexed="43"/>
        <rFont val="Arial"/>
        <family val="2"/>
        <charset val="161"/>
      </rPr>
      <t xml:space="preserve">  NH</t>
    </r>
    <r>
      <rPr>
        <vertAlign val="subscript"/>
        <sz val="12"/>
        <color indexed="43"/>
        <rFont val="Arial"/>
        <family val="2"/>
        <charset val="161"/>
      </rPr>
      <t>4</t>
    </r>
    <r>
      <rPr>
        <vertAlign val="superscript"/>
        <sz val="12"/>
        <color indexed="43"/>
        <rFont val="Arial"/>
        <family val="2"/>
        <charset val="161"/>
      </rPr>
      <t>+</t>
    </r>
    <r>
      <rPr>
        <sz val="12"/>
        <color indexed="43"/>
        <rFont val="Arial"/>
        <family val="2"/>
        <charset val="161"/>
      </rPr>
      <t xml:space="preserve">  +  OH</t>
    </r>
    <r>
      <rPr>
        <vertAlign val="superscript"/>
        <sz val="12"/>
        <color indexed="43"/>
        <rFont val="Arial"/>
        <family val="2"/>
        <charset val="161"/>
      </rPr>
      <t>–</t>
    </r>
  </si>
  <si>
    <t>με σταθερά ιοντισμού…</t>
  </si>
  <si>
    <t>Ιοντισμός μεθυλ-αμίνης στο νερό:</t>
  </si>
  <si>
    <r>
      <t>CH</t>
    </r>
    <r>
      <rPr>
        <vertAlign val="subscript"/>
        <sz val="12"/>
        <color indexed="43"/>
        <rFont val="Arial"/>
        <family val="2"/>
        <charset val="161"/>
      </rPr>
      <t>3</t>
    </r>
    <r>
      <rPr>
        <sz val="12"/>
        <color indexed="43"/>
        <rFont val="Arial"/>
        <family val="2"/>
        <charset val="161"/>
      </rPr>
      <t>NH</t>
    </r>
    <r>
      <rPr>
        <vertAlign val="subscript"/>
        <sz val="12"/>
        <color indexed="43"/>
        <rFont val="Arial"/>
        <family val="2"/>
        <charset val="161"/>
      </rPr>
      <t>2</t>
    </r>
    <r>
      <rPr>
        <sz val="12"/>
        <color indexed="43"/>
        <rFont val="Arial"/>
        <family val="2"/>
        <charset val="161"/>
      </rPr>
      <t xml:space="preserve"> + H</t>
    </r>
    <r>
      <rPr>
        <vertAlign val="subscript"/>
        <sz val="12"/>
        <color indexed="43"/>
        <rFont val="Arial"/>
        <family val="2"/>
        <charset val="161"/>
      </rPr>
      <t>2</t>
    </r>
    <r>
      <rPr>
        <sz val="12"/>
        <color indexed="43"/>
        <rFont val="Arial"/>
        <family val="2"/>
        <charset val="161"/>
      </rPr>
      <t xml:space="preserve">O  </t>
    </r>
    <r>
      <rPr>
        <sz val="12"/>
        <color indexed="43"/>
        <rFont val="Wingdings 3"/>
        <family val="1"/>
        <charset val="2"/>
      </rPr>
      <t>D</t>
    </r>
    <r>
      <rPr>
        <sz val="12"/>
        <color indexed="43"/>
        <rFont val="Arial"/>
        <family val="2"/>
        <charset val="161"/>
      </rPr>
      <t xml:space="preserve">  CH</t>
    </r>
    <r>
      <rPr>
        <vertAlign val="subscript"/>
        <sz val="12"/>
        <color indexed="43"/>
        <rFont val="Arial"/>
        <family val="2"/>
        <charset val="161"/>
      </rPr>
      <t>3</t>
    </r>
    <r>
      <rPr>
        <sz val="12"/>
        <color indexed="43"/>
        <rFont val="Arial"/>
        <family val="2"/>
        <charset val="161"/>
      </rPr>
      <t>NH</t>
    </r>
    <r>
      <rPr>
        <vertAlign val="subscript"/>
        <sz val="12"/>
        <color indexed="43"/>
        <rFont val="Arial"/>
        <family val="2"/>
        <charset val="161"/>
      </rPr>
      <t>3</t>
    </r>
    <r>
      <rPr>
        <vertAlign val="superscript"/>
        <sz val="12"/>
        <color indexed="43"/>
        <rFont val="Arial"/>
        <family val="2"/>
        <charset val="161"/>
      </rPr>
      <t>+</t>
    </r>
    <r>
      <rPr>
        <sz val="12"/>
        <color indexed="43"/>
        <rFont val="Arial"/>
        <family val="2"/>
        <charset val="161"/>
      </rPr>
      <t xml:space="preserve"> + OH</t>
    </r>
    <r>
      <rPr>
        <vertAlign val="superscript"/>
        <sz val="12"/>
        <color indexed="43"/>
        <rFont val="Arial"/>
        <family val="2"/>
        <charset val="161"/>
      </rPr>
      <t>–</t>
    </r>
  </si>
  <si>
    <t>Αντίδραση αμμωνίας με οξύ:</t>
  </si>
  <si>
    <t>Αντίδραση μεθυλ-αμίνης με οξύ:</t>
  </si>
  <si>
    <r>
      <t xml:space="preserve">Προφανώς στην περίπτωση που έχουμε αντί της </t>
    </r>
    <r>
      <rPr>
        <b/>
        <sz val="10"/>
        <color indexed="52"/>
        <rFont val="Arial"/>
        <family val="2"/>
        <charset val="161"/>
      </rPr>
      <t>πρωτοταγούς μεθυλα-αμίνης,</t>
    </r>
    <r>
      <rPr>
        <sz val="10"/>
        <color indexed="43"/>
        <rFont val="Arial"/>
        <family val="2"/>
        <charset val="161"/>
      </rPr>
      <t xml:space="preserve"> τη </t>
    </r>
    <r>
      <rPr>
        <b/>
        <sz val="10"/>
        <color indexed="52"/>
        <rFont val="Arial"/>
        <family val="2"/>
        <charset val="161"/>
      </rPr>
      <t>δευτεροταγή</t>
    </r>
    <r>
      <rPr>
        <sz val="10"/>
        <color indexed="43"/>
        <rFont val="Arial"/>
        <family val="2"/>
        <charset val="161"/>
      </rPr>
      <t xml:space="preserve"> </t>
    </r>
    <r>
      <rPr>
        <b/>
        <sz val="10"/>
        <color indexed="52"/>
        <rFont val="Arial"/>
        <family val="2"/>
        <charset val="161"/>
      </rPr>
      <t>αίθυλ-μέθυλ-αμίνη,</t>
    </r>
    <r>
      <rPr>
        <sz val="10"/>
        <color indexed="43"/>
        <rFont val="Arial"/>
        <family val="2"/>
        <charset val="161"/>
      </rPr>
      <t xml:space="preserve"> οι ονομασίες που επισημαίνονται με αστερίσκο γίνονται αντίστοιχα… </t>
    </r>
    <r>
      <rPr>
        <b/>
        <sz val="10"/>
        <color indexed="52"/>
        <rFont val="Arial"/>
        <family val="2"/>
        <charset val="161"/>
      </rPr>
      <t>"αίθυλ-μέθυλ-αμμώνιο"</t>
    </r>
    <r>
      <rPr>
        <sz val="10"/>
        <color indexed="43"/>
        <rFont val="Arial"/>
        <family val="2"/>
        <charset val="161"/>
      </rPr>
      <t xml:space="preserve"> και </t>
    </r>
    <r>
      <rPr>
        <b/>
        <sz val="10"/>
        <color indexed="52"/>
        <rFont val="Arial"/>
        <family val="2"/>
        <charset val="161"/>
      </rPr>
      <t>"χλωριούχο αίθυλ-μέθυλ-αμμώνιο",</t>
    </r>
    <r>
      <rPr>
        <sz val="10"/>
        <color indexed="43"/>
        <rFont val="Arial"/>
        <family val="2"/>
        <charset val="161"/>
      </rPr>
      <t xml:space="preserve"> ενώ για την </t>
    </r>
    <r>
      <rPr>
        <b/>
        <sz val="10"/>
        <color indexed="52"/>
        <rFont val="Arial"/>
        <family val="2"/>
        <charset val="161"/>
      </rPr>
      <t>τριτοταγή τριμέθυλ-αμίνη,</t>
    </r>
    <r>
      <rPr>
        <sz val="10"/>
        <color indexed="43"/>
        <rFont val="Arial"/>
        <family val="2"/>
        <charset val="161"/>
      </rPr>
      <t xml:space="preserve"> οι αντίστοιχες ονομασίες είναι... </t>
    </r>
    <r>
      <rPr>
        <b/>
        <sz val="10"/>
        <color indexed="52"/>
        <rFont val="Arial"/>
        <family val="2"/>
        <charset val="161"/>
      </rPr>
      <t>"τριμέθυλ-αμμώνιο"</t>
    </r>
    <r>
      <rPr>
        <sz val="10"/>
        <color indexed="43"/>
        <rFont val="Arial"/>
        <family val="2"/>
        <charset val="161"/>
      </rPr>
      <t xml:space="preserve"> και </t>
    </r>
    <r>
      <rPr>
        <b/>
        <sz val="10"/>
        <color indexed="52"/>
        <rFont val="Arial"/>
        <family val="2"/>
        <charset val="161"/>
      </rPr>
      <t>"χλωριούχο τριμέθυλ-αμμώνιο".</t>
    </r>
    <r>
      <rPr>
        <sz val="10"/>
        <color indexed="43"/>
        <rFont val="Arial"/>
        <family val="2"/>
        <charset val="161"/>
      </rPr>
      <t xml:space="preserve"> </t>
    </r>
  </si>
  <si>
    <r>
      <t>CH</t>
    </r>
    <r>
      <rPr>
        <vertAlign val="subscript"/>
        <sz val="12"/>
        <color indexed="43"/>
        <rFont val="Arial"/>
        <family val="2"/>
        <charset val="161"/>
      </rPr>
      <t>3</t>
    </r>
    <r>
      <rPr>
        <sz val="12"/>
        <color indexed="43"/>
        <rFont val="Arial"/>
        <family val="2"/>
        <charset val="161"/>
      </rPr>
      <t>NH</t>
    </r>
    <r>
      <rPr>
        <vertAlign val="subscript"/>
        <sz val="12"/>
        <color indexed="43"/>
        <rFont val="Arial"/>
        <family val="2"/>
        <charset val="161"/>
      </rPr>
      <t>3</t>
    </r>
    <r>
      <rPr>
        <sz val="12"/>
        <color indexed="43"/>
        <rFont val="Arial"/>
        <family val="2"/>
        <charset val="161"/>
      </rPr>
      <t xml:space="preserve">Cl + NaOH  </t>
    </r>
    <r>
      <rPr>
        <sz val="12"/>
        <color indexed="43"/>
        <rFont val="Symbol"/>
        <family val="1"/>
        <charset val="2"/>
      </rPr>
      <t>®</t>
    </r>
    <r>
      <rPr>
        <sz val="12"/>
        <color indexed="43"/>
        <rFont val="Arial"/>
        <family val="2"/>
        <charset val="161"/>
      </rPr>
      <t xml:space="preserve">  CH</t>
    </r>
    <r>
      <rPr>
        <vertAlign val="subscript"/>
        <sz val="12"/>
        <color indexed="43"/>
        <rFont val="Arial"/>
        <family val="2"/>
        <charset val="161"/>
      </rPr>
      <t>3</t>
    </r>
    <r>
      <rPr>
        <sz val="12"/>
        <color indexed="43"/>
        <rFont val="Arial"/>
        <family val="2"/>
        <charset val="161"/>
      </rPr>
      <t>NH</t>
    </r>
    <r>
      <rPr>
        <vertAlign val="subscript"/>
        <sz val="12"/>
        <color indexed="43"/>
        <rFont val="Arial"/>
        <family val="2"/>
        <charset val="161"/>
      </rPr>
      <t>2</t>
    </r>
    <r>
      <rPr>
        <sz val="12"/>
        <color indexed="43"/>
        <rFont val="Arial"/>
        <family val="2"/>
        <charset val="161"/>
      </rPr>
      <t xml:space="preserve"> + NaCl + H</t>
    </r>
    <r>
      <rPr>
        <vertAlign val="subscript"/>
        <sz val="12"/>
        <color indexed="43"/>
        <rFont val="Arial"/>
        <family val="2"/>
        <charset val="161"/>
      </rPr>
      <t>2</t>
    </r>
    <r>
      <rPr>
        <sz val="12"/>
        <color indexed="43"/>
        <rFont val="Arial"/>
        <family val="2"/>
        <charset val="161"/>
      </rPr>
      <t>O</t>
    </r>
  </si>
  <si>
    <r>
      <t xml:space="preserve">Οξείδωση </t>
    </r>
    <r>
      <rPr>
        <b/>
        <sz val="12"/>
        <color indexed="52"/>
        <rFont val="Arial"/>
        <family val="2"/>
        <charset val="161"/>
      </rPr>
      <t>αιθανάλης</t>
    </r>
    <r>
      <rPr>
        <b/>
        <sz val="12"/>
        <color indexed="43"/>
        <rFont val="Arial"/>
        <family val="2"/>
        <charset val="161"/>
      </rPr>
      <t xml:space="preserve"> </t>
    </r>
    <r>
      <rPr>
        <sz val="12"/>
        <color indexed="43"/>
        <rFont val="Arial"/>
        <family val="2"/>
        <charset val="161"/>
      </rPr>
      <t>από</t>
    </r>
    <r>
      <rPr>
        <b/>
        <sz val="12"/>
        <color indexed="43"/>
        <rFont val="Arial"/>
        <family val="2"/>
        <charset val="161"/>
      </rPr>
      <t xml:space="preserve"> </t>
    </r>
    <r>
      <rPr>
        <b/>
        <sz val="12"/>
        <color indexed="52"/>
        <rFont val="Arial"/>
        <family val="2"/>
        <charset val="161"/>
      </rPr>
      <t>K</t>
    </r>
    <r>
      <rPr>
        <b/>
        <vertAlign val="subscript"/>
        <sz val="12"/>
        <color indexed="52"/>
        <rFont val="Arial"/>
        <family val="2"/>
        <charset val="161"/>
      </rPr>
      <t>2</t>
    </r>
    <r>
      <rPr>
        <b/>
        <sz val="12"/>
        <color indexed="52"/>
        <rFont val="Arial"/>
        <family val="2"/>
        <charset val="161"/>
      </rPr>
      <t>Cr</t>
    </r>
    <r>
      <rPr>
        <b/>
        <vertAlign val="subscript"/>
        <sz val="12"/>
        <color indexed="52"/>
        <rFont val="Arial"/>
        <family val="2"/>
        <charset val="161"/>
      </rPr>
      <t>2</t>
    </r>
    <r>
      <rPr>
        <b/>
        <sz val="12"/>
        <color indexed="52"/>
        <rFont val="Arial"/>
        <family val="2"/>
        <charset val="161"/>
      </rPr>
      <t>O</t>
    </r>
    <r>
      <rPr>
        <b/>
        <vertAlign val="subscript"/>
        <sz val="12"/>
        <color indexed="52"/>
        <rFont val="Arial"/>
        <family val="2"/>
        <charset val="161"/>
      </rPr>
      <t>7</t>
    </r>
    <r>
      <rPr>
        <b/>
        <sz val="12"/>
        <color indexed="52"/>
        <rFont val="Arial"/>
        <family val="2"/>
        <charset val="161"/>
      </rPr>
      <t>/H</t>
    </r>
    <r>
      <rPr>
        <b/>
        <vertAlign val="subscript"/>
        <sz val="12"/>
        <color indexed="52"/>
        <rFont val="Arial"/>
        <family val="2"/>
        <charset val="161"/>
      </rPr>
      <t>2</t>
    </r>
    <r>
      <rPr>
        <b/>
        <sz val="12"/>
        <color indexed="52"/>
        <rFont val="Arial"/>
        <family val="2"/>
        <charset val="161"/>
      </rPr>
      <t>SO</t>
    </r>
    <r>
      <rPr>
        <b/>
        <vertAlign val="subscript"/>
        <sz val="12"/>
        <color indexed="52"/>
        <rFont val="Arial"/>
        <family val="2"/>
        <charset val="161"/>
      </rPr>
      <t>4</t>
    </r>
    <r>
      <rPr>
        <b/>
        <sz val="12"/>
        <color indexed="52"/>
        <rFont val="Arial"/>
        <family val="2"/>
        <charset val="161"/>
      </rPr>
      <t>.</t>
    </r>
  </si>
  <si>
    <r>
      <t xml:space="preserve">Οξείδωση </t>
    </r>
    <r>
      <rPr>
        <b/>
        <sz val="12"/>
        <color indexed="52"/>
        <rFont val="Arial"/>
        <family val="2"/>
        <charset val="161"/>
      </rPr>
      <t>μεθανάλης</t>
    </r>
    <r>
      <rPr>
        <b/>
        <sz val="12"/>
        <color indexed="43"/>
        <rFont val="Arial"/>
        <family val="2"/>
        <charset val="161"/>
      </rPr>
      <t xml:space="preserve"> </t>
    </r>
    <r>
      <rPr>
        <sz val="12"/>
        <color indexed="43"/>
        <rFont val="Arial"/>
        <family val="2"/>
        <charset val="161"/>
      </rPr>
      <t xml:space="preserve">από περίσσεια </t>
    </r>
    <r>
      <rPr>
        <b/>
        <sz val="12"/>
        <color indexed="52"/>
        <rFont val="Arial"/>
        <family val="2"/>
        <charset val="161"/>
      </rPr>
      <t>KMnO</t>
    </r>
    <r>
      <rPr>
        <b/>
        <vertAlign val="subscript"/>
        <sz val="12"/>
        <color indexed="52"/>
        <rFont val="Arial"/>
        <family val="2"/>
        <charset val="161"/>
      </rPr>
      <t>4</t>
    </r>
    <r>
      <rPr>
        <b/>
        <sz val="12"/>
        <color indexed="52"/>
        <rFont val="Arial"/>
        <family val="2"/>
        <charset val="161"/>
      </rPr>
      <t>/H</t>
    </r>
    <r>
      <rPr>
        <b/>
        <vertAlign val="subscript"/>
        <sz val="12"/>
        <color indexed="52"/>
        <rFont val="Arial"/>
        <family val="2"/>
        <charset val="161"/>
      </rPr>
      <t>2</t>
    </r>
    <r>
      <rPr>
        <b/>
        <sz val="12"/>
        <color indexed="52"/>
        <rFont val="Arial"/>
        <family val="2"/>
        <charset val="161"/>
      </rPr>
      <t>SO</t>
    </r>
    <r>
      <rPr>
        <b/>
        <vertAlign val="subscript"/>
        <sz val="12"/>
        <color indexed="52"/>
        <rFont val="Arial"/>
        <family val="2"/>
        <charset val="161"/>
      </rPr>
      <t>4</t>
    </r>
    <r>
      <rPr>
        <b/>
        <sz val="12"/>
        <color indexed="52"/>
        <rFont val="Arial"/>
        <family val="2"/>
        <charset val="161"/>
      </rPr>
      <t>.</t>
    </r>
  </si>
  <si>
    <r>
      <t xml:space="preserve">Γενικό παράδειγμα οξείδωσης αλδεΰδης από το </t>
    </r>
    <r>
      <rPr>
        <b/>
        <sz val="12"/>
        <color indexed="52"/>
        <rFont val="Arial"/>
        <family val="2"/>
        <charset val="161"/>
      </rPr>
      <t>φελίγγειο υγρό.</t>
    </r>
  </si>
  <si>
    <r>
      <t xml:space="preserve">… </t>
    </r>
    <r>
      <rPr>
        <sz val="11"/>
        <color indexed="43"/>
        <rFont val="Wingdings 3"/>
        <family val="1"/>
        <charset val="2"/>
      </rPr>
      <t>D</t>
    </r>
    <r>
      <rPr>
        <sz val="11"/>
        <color indexed="43"/>
        <rFont val="Arial"/>
        <family val="2"/>
        <charset val="161"/>
      </rPr>
      <t xml:space="preserve">                       + H</t>
    </r>
    <r>
      <rPr>
        <vertAlign val="subscript"/>
        <sz val="11"/>
        <color indexed="43"/>
        <rFont val="Arial"/>
        <family val="2"/>
        <charset val="161"/>
      </rPr>
      <t>3</t>
    </r>
    <r>
      <rPr>
        <sz val="11"/>
        <color indexed="43"/>
        <rFont val="Arial"/>
        <family val="2"/>
        <charset val="161"/>
      </rPr>
      <t>O</t>
    </r>
    <r>
      <rPr>
        <vertAlign val="superscript"/>
        <sz val="11"/>
        <color indexed="43"/>
        <rFont val="Arial"/>
        <family val="2"/>
        <charset val="161"/>
      </rPr>
      <t>+</t>
    </r>
    <r>
      <rPr>
        <sz val="11"/>
        <color indexed="43"/>
        <rFont val="Wingdings 3"/>
        <family val="1"/>
        <charset val="2"/>
      </rPr>
      <t xml:space="preserve"> </t>
    </r>
  </si>
  <si>
    <r>
      <t xml:space="preserve">… </t>
    </r>
    <r>
      <rPr>
        <sz val="11"/>
        <color indexed="43"/>
        <rFont val="Wingdings 3"/>
        <family val="1"/>
        <charset val="2"/>
      </rPr>
      <t>D</t>
    </r>
    <r>
      <rPr>
        <sz val="11"/>
        <color indexed="43"/>
        <rFont val="Arial"/>
        <family val="2"/>
        <charset val="161"/>
      </rPr>
      <t xml:space="preserve">                          + H</t>
    </r>
    <r>
      <rPr>
        <vertAlign val="subscript"/>
        <sz val="11"/>
        <color indexed="43"/>
        <rFont val="Arial"/>
        <family val="2"/>
        <charset val="161"/>
      </rPr>
      <t>2</t>
    </r>
    <r>
      <rPr>
        <sz val="11"/>
        <color indexed="43"/>
        <rFont val="Arial"/>
        <family val="2"/>
        <charset val="161"/>
      </rPr>
      <t>O</t>
    </r>
    <r>
      <rPr>
        <sz val="11"/>
        <color indexed="43"/>
        <rFont val="Wingdings 3"/>
        <family val="1"/>
        <charset val="2"/>
      </rPr>
      <t xml:space="preserve"> </t>
    </r>
  </si>
  <si>
    <t>–</t>
  </si>
  <si>
    <r>
      <t>R–O</t>
    </r>
    <r>
      <rPr>
        <b/>
        <sz val="12"/>
        <color indexed="10"/>
        <rFont val="Arial"/>
        <family val="2"/>
        <charset val="161"/>
      </rPr>
      <t>H</t>
    </r>
  </si>
  <si>
    <r>
      <t xml:space="preserve">Γενικό παράδειγμα οξείδωσης αλδεΰδης από το </t>
    </r>
    <r>
      <rPr>
        <b/>
        <sz val="12"/>
        <color indexed="52"/>
        <rFont val="Arial"/>
        <family val="2"/>
        <charset val="161"/>
      </rPr>
      <t>αντιδραστήριο Tollens.</t>
    </r>
  </si>
  <si>
    <t>π1.</t>
  </si>
  <si>
    <r>
      <t xml:space="preserve">Οξείδωση </t>
    </r>
    <r>
      <rPr>
        <b/>
        <sz val="12"/>
        <color indexed="52"/>
        <rFont val="Arial"/>
        <family val="2"/>
        <charset val="161"/>
      </rPr>
      <t>2-προπανόλης</t>
    </r>
    <r>
      <rPr>
        <b/>
        <sz val="12"/>
        <color indexed="43"/>
        <rFont val="Arial"/>
        <family val="2"/>
        <charset val="161"/>
      </rPr>
      <t xml:space="preserve"> </t>
    </r>
    <r>
      <rPr>
        <sz val="12"/>
        <color indexed="43"/>
        <rFont val="Arial"/>
        <family val="2"/>
        <charset val="161"/>
      </rPr>
      <t>από</t>
    </r>
    <r>
      <rPr>
        <b/>
        <sz val="12"/>
        <color indexed="43"/>
        <rFont val="Arial"/>
        <family val="2"/>
        <charset val="161"/>
      </rPr>
      <t xml:space="preserve"> </t>
    </r>
    <r>
      <rPr>
        <b/>
        <sz val="12"/>
        <color indexed="52"/>
        <rFont val="Arial"/>
        <family val="2"/>
        <charset val="161"/>
      </rPr>
      <t>K</t>
    </r>
    <r>
      <rPr>
        <b/>
        <vertAlign val="subscript"/>
        <sz val="12"/>
        <color indexed="52"/>
        <rFont val="Arial"/>
        <family val="2"/>
        <charset val="161"/>
      </rPr>
      <t>2</t>
    </r>
    <r>
      <rPr>
        <b/>
        <sz val="12"/>
        <color indexed="52"/>
        <rFont val="Arial"/>
        <family val="2"/>
        <charset val="161"/>
      </rPr>
      <t>Cr</t>
    </r>
    <r>
      <rPr>
        <b/>
        <vertAlign val="subscript"/>
        <sz val="12"/>
        <color indexed="52"/>
        <rFont val="Arial"/>
        <family val="2"/>
        <charset val="161"/>
      </rPr>
      <t>2</t>
    </r>
    <r>
      <rPr>
        <b/>
        <sz val="12"/>
        <color indexed="52"/>
        <rFont val="Arial"/>
        <family val="2"/>
        <charset val="161"/>
      </rPr>
      <t>O</t>
    </r>
    <r>
      <rPr>
        <b/>
        <vertAlign val="subscript"/>
        <sz val="12"/>
        <color indexed="52"/>
        <rFont val="Arial"/>
        <family val="2"/>
        <charset val="161"/>
      </rPr>
      <t>7</t>
    </r>
    <r>
      <rPr>
        <b/>
        <sz val="12"/>
        <color indexed="52"/>
        <rFont val="Arial"/>
        <family val="2"/>
        <charset val="161"/>
      </rPr>
      <t>/H</t>
    </r>
    <r>
      <rPr>
        <b/>
        <vertAlign val="subscript"/>
        <sz val="12"/>
        <color indexed="52"/>
        <rFont val="Arial"/>
        <family val="2"/>
        <charset val="161"/>
      </rPr>
      <t>2</t>
    </r>
    <r>
      <rPr>
        <b/>
        <sz val="12"/>
        <color indexed="52"/>
        <rFont val="Arial"/>
        <family val="2"/>
        <charset val="161"/>
      </rPr>
      <t>SO</t>
    </r>
    <r>
      <rPr>
        <b/>
        <vertAlign val="subscript"/>
        <sz val="12"/>
        <color indexed="52"/>
        <rFont val="Arial"/>
        <family val="2"/>
        <charset val="161"/>
      </rPr>
      <t>4</t>
    </r>
    <r>
      <rPr>
        <b/>
        <sz val="12"/>
        <color indexed="52"/>
        <rFont val="Arial"/>
        <family val="2"/>
        <charset val="161"/>
      </rPr>
      <t>.</t>
    </r>
  </si>
  <si>
    <t>π2.</t>
  </si>
  <si>
    <r>
      <t xml:space="preserve">Οξείδωση </t>
    </r>
    <r>
      <rPr>
        <b/>
        <sz val="12"/>
        <color indexed="52"/>
        <rFont val="Arial"/>
        <family val="2"/>
        <charset val="161"/>
      </rPr>
      <t>αιθανόλης</t>
    </r>
    <r>
      <rPr>
        <b/>
        <sz val="12"/>
        <color indexed="43"/>
        <rFont val="Arial"/>
        <family val="2"/>
        <charset val="161"/>
      </rPr>
      <t xml:space="preserve"> </t>
    </r>
    <r>
      <rPr>
        <sz val="12"/>
        <color indexed="43"/>
        <rFont val="Arial"/>
        <family val="2"/>
        <charset val="161"/>
      </rPr>
      <t>από περίσσεια</t>
    </r>
    <r>
      <rPr>
        <b/>
        <sz val="12"/>
        <color indexed="43"/>
        <rFont val="Arial"/>
        <family val="2"/>
        <charset val="161"/>
      </rPr>
      <t xml:space="preserve"> </t>
    </r>
    <r>
      <rPr>
        <b/>
        <sz val="12"/>
        <color indexed="52"/>
        <rFont val="Arial"/>
        <family val="2"/>
        <charset val="161"/>
      </rPr>
      <t>KMnO</t>
    </r>
    <r>
      <rPr>
        <b/>
        <vertAlign val="subscript"/>
        <sz val="12"/>
        <color indexed="52"/>
        <rFont val="Arial"/>
        <family val="2"/>
        <charset val="161"/>
      </rPr>
      <t>4</t>
    </r>
    <r>
      <rPr>
        <b/>
        <sz val="12"/>
        <color indexed="52"/>
        <rFont val="Arial"/>
        <family val="2"/>
        <charset val="161"/>
      </rPr>
      <t>/H</t>
    </r>
    <r>
      <rPr>
        <b/>
        <vertAlign val="subscript"/>
        <sz val="12"/>
        <color indexed="52"/>
        <rFont val="Arial"/>
        <family val="2"/>
        <charset val="161"/>
      </rPr>
      <t>2</t>
    </r>
    <r>
      <rPr>
        <b/>
        <sz val="12"/>
        <color indexed="52"/>
        <rFont val="Arial"/>
        <family val="2"/>
        <charset val="161"/>
      </rPr>
      <t>SO</t>
    </r>
    <r>
      <rPr>
        <b/>
        <vertAlign val="subscript"/>
        <sz val="12"/>
        <color indexed="52"/>
        <rFont val="Arial"/>
        <family val="2"/>
        <charset val="161"/>
      </rPr>
      <t>4</t>
    </r>
    <r>
      <rPr>
        <b/>
        <sz val="12"/>
        <color indexed="52"/>
        <rFont val="Arial"/>
        <family val="2"/>
        <charset val="161"/>
      </rPr>
      <t>.</t>
    </r>
  </si>
  <si>
    <r>
      <t>Πολυμερισμό 1,4</t>
    </r>
    <r>
      <rPr>
        <sz val="12"/>
        <color indexed="43"/>
        <rFont val="Arial"/>
        <family val="2"/>
      </rPr>
      <t xml:space="preserve"> δίνουν τα </t>
    </r>
    <r>
      <rPr>
        <b/>
        <sz val="12"/>
        <color indexed="52"/>
        <rFont val="Arial"/>
        <family val="2"/>
        <charset val="161"/>
      </rPr>
      <t>συζυγή αλκαδιένια</t>
    </r>
    <r>
      <rPr>
        <sz val="12"/>
        <color indexed="10"/>
        <rFont val="Arial"/>
        <family val="2"/>
        <charset val="161"/>
      </rPr>
      <t>**</t>
    </r>
    <r>
      <rPr>
        <sz val="12"/>
        <color indexed="43"/>
        <rFont val="Arial"/>
        <family val="2"/>
      </rPr>
      <t xml:space="preserve"> και τα παράγωγά τους.</t>
    </r>
  </si>
  <si>
    <r>
      <t xml:space="preserve">… ο πολυμερισμός των </t>
    </r>
    <r>
      <rPr>
        <b/>
        <sz val="12"/>
        <color indexed="53"/>
        <rFont val="Arial"/>
        <family val="2"/>
        <charset val="161"/>
      </rPr>
      <t>συζυγών αλκαδιενίων,</t>
    </r>
    <r>
      <rPr>
        <sz val="12"/>
        <color indexed="43"/>
        <rFont val="Arial"/>
        <family val="2"/>
      </rPr>
      <t xml:space="preserve"> ή </t>
    </r>
    <r>
      <rPr>
        <b/>
        <sz val="12"/>
        <color indexed="52"/>
        <rFont val="Arial"/>
        <family val="2"/>
        <charset val="161"/>
      </rPr>
      <t>πολυμερισμός 1,4.</t>
    </r>
  </si>
  <si>
    <t>Επιστροφή…</t>
  </si>
  <si>
    <t>*</t>
  </si>
  <si>
    <t>**</t>
  </si>
  <si>
    <t>… στην αρχή της σελίδας</t>
  </si>
  <si>
    <t>Γ΄ ΘΕΤ. ΚΑΤ.</t>
  </si>
  <si>
    <t>Αντιδράσεις προσθήκης στα αλκένια…</t>
  </si>
  <si>
    <t>…εδώ.</t>
  </si>
  <si>
    <t>Αντιδράσεις προσθήκης στα αλκίνια…</t>
  </si>
  <si>
    <t>Αντιδράσεις προσθήκης στις καρβονυλικές ενώσεις…</t>
  </si>
  <si>
    <r>
      <t xml:space="preserve">Το </t>
    </r>
    <r>
      <rPr>
        <b/>
        <sz val="10"/>
        <color indexed="52"/>
        <rFont val="Arial"/>
        <family val="2"/>
        <charset val="161"/>
      </rPr>
      <t>καρβονύλιο</t>
    </r>
    <r>
      <rPr>
        <sz val="10"/>
        <color indexed="43"/>
        <rFont val="Arial"/>
        <family val="2"/>
      </rPr>
      <t xml:space="preserve"> είναι μια δισθενής ρίζα, αφού το καρβονυλικό ανθρακοάτομο διαθέτει δυο ελεύθερες μονάδες σθένους.</t>
    </r>
  </si>
  <si>
    <t>Η βασική δομική διαφορά μεταξύ αλδεϋδών και κετονών είναι ότι στις αλδεΰδες το καρβονύλιο βρίσκεται στην άκρη της ανθρακικής αλυσίδας του μορίου τους, ενώ στις κετόνες σε ενδιάμεση θέση.</t>
  </si>
  <si>
    <r>
      <t>H</t>
    </r>
    <r>
      <rPr>
        <vertAlign val="subscript"/>
        <sz val="12"/>
        <color indexed="43"/>
        <rFont val="Arial"/>
        <family val="2"/>
        <charset val="161"/>
      </rPr>
      <t>2</t>
    </r>
    <r>
      <rPr>
        <sz val="12"/>
        <color indexed="43"/>
        <rFont val="Arial"/>
        <family val="2"/>
        <charset val="161"/>
      </rPr>
      <t>O</t>
    </r>
  </si>
  <si>
    <r>
      <t>διάλυμα ΝΗ</t>
    </r>
    <r>
      <rPr>
        <vertAlign val="subscript"/>
        <sz val="11"/>
        <color indexed="43"/>
        <rFont val="Arial"/>
        <family val="2"/>
        <charset val="161"/>
      </rPr>
      <t>3</t>
    </r>
    <r>
      <rPr>
        <sz val="11"/>
        <color indexed="43"/>
        <rFont val="Arial"/>
        <family val="2"/>
        <charset val="161"/>
      </rPr>
      <t xml:space="preserve"> και ανθρακικό άλας π.χ. Na</t>
    </r>
    <r>
      <rPr>
        <vertAlign val="subscript"/>
        <sz val="11"/>
        <color indexed="43"/>
        <rFont val="Arial"/>
        <family val="2"/>
        <charset val="161"/>
      </rPr>
      <t>2</t>
    </r>
    <r>
      <rPr>
        <sz val="11"/>
        <color indexed="43"/>
        <rFont val="Arial"/>
        <family val="2"/>
        <charset val="161"/>
      </rPr>
      <t>CO</t>
    </r>
    <r>
      <rPr>
        <vertAlign val="subscript"/>
        <sz val="11"/>
        <color indexed="43"/>
        <rFont val="Arial"/>
        <family val="2"/>
        <charset val="161"/>
      </rPr>
      <t>3</t>
    </r>
  </si>
  <si>
    <r>
      <t xml:space="preserve">… </t>
    </r>
    <r>
      <rPr>
        <sz val="12"/>
        <color indexed="43"/>
        <rFont val="Wingdings 3"/>
        <family val="1"/>
        <charset val="2"/>
      </rPr>
      <t>D</t>
    </r>
    <r>
      <rPr>
        <sz val="12"/>
        <color indexed="43"/>
        <rFont val="Arial"/>
        <family val="2"/>
        <charset val="161"/>
      </rPr>
      <t xml:space="preserve"> R–COO</t>
    </r>
    <r>
      <rPr>
        <vertAlign val="superscript"/>
        <sz val="12"/>
        <color indexed="43"/>
        <rFont val="Arial"/>
        <family val="2"/>
        <charset val="161"/>
      </rPr>
      <t>–</t>
    </r>
    <r>
      <rPr>
        <sz val="12"/>
        <color indexed="43"/>
        <rFont val="Arial"/>
        <family val="2"/>
        <charset val="161"/>
      </rPr>
      <t xml:space="preserve"> + H</t>
    </r>
    <r>
      <rPr>
        <vertAlign val="subscript"/>
        <sz val="12"/>
        <color indexed="43"/>
        <rFont val="Arial"/>
        <family val="2"/>
        <charset val="161"/>
      </rPr>
      <t>3</t>
    </r>
    <r>
      <rPr>
        <sz val="12"/>
        <color indexed="43"/>
        <rFont val="Arial"/>
        <family val="2"/>
        <charset val="161"/>
      </rPr>
      <t>O</t>
    </r>
    <r>
      <rPr>
        <vertAlign val="superscript"/>
        <sz val="12"/>
        <color indexed="43"/>
        <rFont val="Arial"/>
        <family val="2"/>
        <charset val="161"/>
      </rPr>
      <t>+</t>
    </r>
    <r>
      <rPr>
        <sz val="12"/>
        <color indexed="43"/>
        <rFont val="Wingdings 3"/>
        <family val="1"/>
        <charset val="2"/>
      </rPr>
      <t xml:space="preserve"> </t>
    </r>
  </si>
  <si>
    <r>
      <t xml:space="preserve">διάλυμα ισχυρής βάσης
</t>
    </r>
    <r>
      <rPr>
        <u/>
        <sz val="12"/>
        <color indexed="43"/>
        <rFont val="Arial"/>
        <family val="2"/>
        <charset val="161"/>
      </rPr>
      <t>NaOH</t>
    </r>
    <r>
      <rPr>
        <sz val="12"/>
        <color indexed="43"/>
        <rFont val="Arial"/>
        <family val="2"/>
        <charset val="161"/>
      </rPr>
      <t xml:space="preserve"> ή KOH</t>
    </r>
  </si>
  <si>
    <r>
      <t>... ®</t>
    </r>
    <r>
      <rPr>
        <sz val="12"/>
        <color indexed="43"/>
        <rFont val="Arial"/>
        <family val="2"/>
        <charset val="161"/>
      </rPr>
      <t xml:space="preserve"> R–COO</t>
    </r>
    <r>
      <rPr>
        <u/>
        <sz val="12"/>
        <color indexed="43"/>
        <rFont val="Arial"/>
        <family val="2"/>
        <charset val="161"/>
      </rPr>
      <t>Na</t>
    </r>
    <r>
      <rPr>
        <sz val="12"/>
        <color indexed="43"/>
        <rFont val="Arial"/>
        <family val="2"/>
        <charset val="161"/>
      </rPr>
      <t xml:space="preserve"> + H</t>
    </r>
    <r>
      <rPr>
        <vertAlign val="subscript"/>
        <sz val="12"/>
        <color indexed="43"/>
        <rFont val="Arial"/>
        <family val="2"/>
        <charset val="161"/>
      </rPr>
      <t>2</t>
    </r>
    <r>
      <rPr>
        <sz val="12"/>
        <color indexed="43"/>
        <rFont val="Arial"/>
        <family val="2"/>
        <charset val="161"/>
      </rPr>
      <t>O</t>
    </r>
  </si>
  <si>
    <r>
      <t xml:space="preserve">δραστικό μέταλλο π.χ.
</t>
    </r>
    <r>
      <rPr>
        <u/>
        <sz val="12"/>
        <color indexed="43"/>
        <rFont val="Arial"/>
        <family val="2"/>
        <charset val="161"/>
      </rPr>
      <t>Na</t>
    </r>
    <r>
      <rPr>
        <sz val="12"/>
        <color indexed="43"/>
        <rFont val="Arial"/>
        <family val="2"/>
        <charset val="161"/>
      </rPr>
      <t xml:space="preserve"> ή K</t>
    </r>
  </si>
  <si>
    <t xml:space="preserve">Ο καρβονυλικό δεσμός είναι ισχυρά πολωμένος λόγω της έκτεταμένης μετατόπισης των κοινών ηλεκτρονίων, προς το ηλεκτραρνητικότερο άτομο οξυγόνου. </t>
  </si>
  <si>
    <r>
      <t>Προσθήκη Η</t>
    </r>
    <r>
      <rPr>
        <b/>
        <vertAlign val="subscript"/>
        <sz val="12"/>
        <color indexed="19"/>
        <rFont val="Arial"/>
        <family val="2"/>
        <charset val="161"/>
      </rPr>
      <t>2</t>
    </r>
    <r>
      <rPr>
        <b/>
        <sz val="12"/>
        <color indexed="19"/>
        <rFont val="Arial"/>
        <family val="2"/>
        <charset val="161"/>
      </rPr>
      <t>.</t>
    </r>
  </si>
  <si>
    <r>
      <t>Προσθήκη ΗCN</t>
    </r>
    <r>
      <rPr>
        <b/>
        <sz val="12"/>
        <color indexed="19"/>
        <rFont val="Arial"/>
        <family val="2"/>
        <charset val="161"/>
      </rPr>
      <t>.</t>
    </r>
  </si>
  <si>
    <r>
      <t xml:space="preserve">Η γενική εξίσωση της αντίδρασης μιας </t>
    </r>
    <r>
      <rPr>
        <b/>
        <sz val="12"/>
        <color indexed="52"/>
        <rFont val="Arial"/>
        <family val="2"/>
        <charset val="161"/>
      </rPr>
      <t>αλδεΰδης</t>
    </r>
    <r>
      <rPr>
        <sz val="12"/>
        <color indexed="43"/>
        <rFont val="Arial"/>
        <family val="2"/>
      </rPr>
      <t xml:space="preserve"> με το </t>
    </r>
    <r>
      <rPr>
        <b/>
        <sz val="12"/>
        <color indexed="52"/>
        <rFont val="Arial"/>
        <family val="2"/>
        <charset val="161"/>
      </rPr>
      <t>HCN,</t>
    </r>
    <r>
      <rPr>
        <sz val="12"/>
        <color indexed="43"/>
        <rFont val="Arial"/>
        <family val="2"/>
      </rPr>
      <t xml:space="preserve"> είναι…</t>
    </r>
  </si>
  <si>
    <r>
      <t>Προσθήκη αντιδραστηρίων Grignard</t>
    </r>
    <r>
      <rPr>
        <b/>
        <sz val="12"/>
        <color indexed="10"/>
        <rFont val="Arial"/>
        <family val="2"/>
        <charset val="161"/>
      </rPr>
      <t>*</t>
    </r>
    <r>
      <rPr>
        <b/>
        <sz val="12"/>
        <color indexed="19"/>
        <rFont val="Arial"/>
        <family val="2"/>
        <charset val="161"/>
      </rPr>
      <t>.</t>
    </r>
  </si>
  <si>
    <t xml:space="preserve">το φαινυλόξυ-ανιόν. </t>
  </si>
  <si>
    <t>ε.</t>
  </si>
  <si>
    <t>ζ.</t>
  </si>
  <si>
    <r>
      <t>τα αλκυλ-ανιόντα (R</t>
    </r>
    <r>
      <rPr>
        <vertAlign val="superscript"/>
        <sz val="12"/>
        <color indexed="43"/>
        <rFont val="Arial"/>
        <family val="2"/>
        <charset val="161"/>
      </rPr>
      <t>–</t>
    </r>
    <r>
      <rPr>
        <sz val="12"/>
        <color indexed="43"/>
        <rFont val="Arial"/>
        <family val="2"/>
        <charset val="161"/>
      </rPr>
      <t>).</t>
    </r>
  </si>
  <si>
    <r>
      <t xml:space="preserve">     R–COO</t>
    </r>
    <r>
      <rPr>
        <b/>
        <sz val="12"/>
        <color indexed="10"/>
        <rFont val="Arial"/>
        <family val="2"/>
        <charset val="161"/>
      </rPr>
      <t>H</t>
    </r>
    <r>
      <rPr>
        <sz val="12"/>
        <color indexed="43"/>
        <rFont val="Arial"/>
        <family val="2"/>
        <charset val="161"/>
      </rPr>
      <t xml:space="preserve">  </t>
    </r>
    <r>
      <rPr>
        <sz val="12"/>
        <color indexed="43"/>
        <rFont val="Arial"/>
        <family val="2"/>
        <charset val="161"/>
      </rPr>
      <t>&gt;</t>
    </r>
    <r>
      <rPr>
        <sz val="12"/>
        <color indexed="43"/>
        <rFont val="Arial"/>
        <family val="2"/>
        <charset val="161"/>
      </rPr>
      <t xml:space="preserve">                              </t>
    </r>
    <r>
      <rPr>
        <sz val="12"/>
        <color indexed="43"/>
        <rFont val="Arial"/>
        <family val="2"/>
        <charset val="161"/>
      </rPr>
      <t>&gt;</t>
    </r>
    <r>
      <rPr>
        <sz val="12"/>
        <color indexed="43"/>
        <rFont val="Arial"/>
        <family val="2"/>
        <charset val="161"/>
      </rPr>
      <t xml:space="preserve">  R–O</t>
    </r>
    <r>
      <rPr>
        <b/>
        <sz val="12"/>
        <color indexed="10"/>
        <rFont val="Arial"/>
        <family val="2"/>
        <charset val="161"/>
      </rPr>
      <t>H</t>
    </r>
    <r>
      <rPr>
        <sz val="12"/>
        <color indexed="43"/>
        <rFont val="Arial"/>
        <family val="2"/>
        <charset val="161"/>
      </rPr>
      <t xml:space="preserve">  </t>
    </r>
    <r>
      <rPr>
        <sz val="12"/>
        <color indexed="43"/>
        <rFont val="Arial"/>
        <family val="2"/>
        <charset val="161"/>
      </rPr>
      <t>&gt;</t>
    </r>
    <r>
      <rPr>
        <sz val="12"/>
        <color indexed="43"/>
        <rFont val="Arial"/>
        <family val="2"/>
        <charset val="161"/>
      </rPr>
      <t xml:space="preserve">                   </t>
    </r>
  </si>
  <si>
    <r>
      <t xml:space="preserve">    R</t>
    </r>
    <r>
      <rPr>
        <vertAlign val="superscript"/>
        <sz val="12"/>
        <color indexed="43"/>
        <rFont val="Arial"/>
        <family val="2"/>
        <charset val="161"/>
      </rPr>
      <t xml:space="preserve">–  </t>
    </r>
    <r>
      <rPr>
        <sz val="12"/>
        <color indexed="43"/>
        <rFont val="Arial"/>
        <family val="2"/>
        <charset val="161"/>
      </rPr>
      <t xml:space="preserve">&gt;                       </t>
    </r>
    <r>
      <rPr>
        <sz val="12"/>
        <color indexed="43"/>
        <rFont val="Arial"/>
        <family val="2"/>
        <charset val="161"/>
      </rPr>
      <t>&gt;</t>
    </r>
    <r>
      <rPr>
        <sz val="12"/>
        <color indexed="43"/>
        <rFont val="Arial"/>
        <family val="2"/>
        <charset val="161"/>
      </rPr>
      <t xml:space="preserve">  R–O</t>
    </r>
    <r>
      <rPr>
        <vertAlign val="superscript"/>
        <sz val="12"/>
        <color indexed="43"/>
        <rFont val="Arial"/>
        <family val="2"/>
        <charset val="161"/>
      </rPr>
      <t>–</t>
    </r>
    <r>
      <rPr>
        <sz val="12"/>
        <color indexed="43"/>
        <rFont val="Arial"/>
        <family val="2"/>
        <charset val="161"/>
      </rPr>
      <t xml:space="preserve">  </t>
    </r>
    <r>
      <rPr>
        <sz val="12"/>
        <color indexed="43"/>
        <rFont val="Arial"/>
        <family val="2"/>
        <charset val="161"/>
      </rPr>
      <t>&gt;  R–NH</t>
    </r>
    <r>
      <rPr>
        <vertAlign val="subscript"/>
        <sz val="12"/>
        <color indexed="43"/>
        <rFont val="Arial"/>
        <family val="2"/>
        <charset val="161"/>
      </rPr>
      <t>2</t>
    </r>
    <r>
      <rPr>
        <sz val="12"/>
        <color indexed="43"/>
        <rFont val="Arial"/>
        <family val="2"/>
        <charset val="161"/>
      </rPr>
      <t xml:space="preserve">  </t>
    </r>
    <r>
      <rPr>
        <sz val="12"/>
        <color indexed="43"/>
        <rFont val="Arial"/>
        <family val="2"/>
        <charset val="161"/>
      </rPr>
      <t xml:space="preserve">&gt;                              </t>
    </r>
    <r>
      <rPr>
        <sz val="12"/>
        <color indexed="43"/>
        <rFont val="Arial"/>
        <family val="2"/>
        <charset val="161"/>
      </rPr>
      <t>&gt;  R–COO</t>
    </r>
    <r>
      <rPr>
        <vertAlign val="superscript"/>
        <sz val="12"/>
        <color indexed="43"/>
        <rFont val="Arial"/>
        <family val="2"/>
        <charset val="161"/>
      </rPr>
      <t>–</t>
    </r>
  </si>
  <si>
    <t>Συνοψίζοντας μπορούμε να πούμε ότι ισχύουν τα ακόλουθα…</t>
  </si>
  <si>
    <r>
      <t>φορμαλδεΰδη</t>
    </r>
    <r>
      <rPr>
        <sz val="12"/>
        <color indexed="52"/>
        <rFont val="Arial"/>
        <family val="2"/>
        <charset val="161"/>
      </rPr>
      <t xml:space="preserve"> </t>
    </r>
    <r>
      <rPr>
        <sz val="12"/>
        <color indexed="10"/>
        <rFont val="Arial"/>
        <family val="2"/>
        <charset val="161"/>
      </rPr>
      <t>+</t>
    </r>
    <r>
      <rPr>
        <sz val="12"/>
        <color indexed="52"/>
        <rFont val="Arial"/>
        <family val="2"/>
        <charset val="161"/>
      </rPr>
      <t xml:space="preserve"> </t>
    </r>
    <r>
      <rPr>
        <sz val="12"/>
        <color indexed="43"/>
        <rFont val="Arial"/>
        <family val="2"/>
        <charset val="161"/>
      </rPr>
      <t>αντιδραστήριο Grignard</t>
    </r>
    <r>
      <rPr>
        <sz val="12"/>
        <color indexed="52"/>
        <rFont val="Arial"/>
        <family val="2"/>
        <charset val="161"/>
      </rPr>
      <t xml:space="preserve"> </t>
    </r>
    <r>
      <rPr>
        <b/>
        <sz val="12"/>
        <color indexed="10"/>
        <rFont val="Symbol"/>
        <family val="1"/>
        <charset val="2"/>
      </rPr>
      <t>®®</t>
    </r>
    <r>
      <rPr>
        <sz val="12"/>
        <color indexed="52"/>
        <rFont val="Symbol"/>
        <family val="1"/>
        <charset val="2"/>
      </rPr>
      <t xml:space="preserve"> </t>
    </r>
    <r>
      <rPr>
        <b/>
        <u/>
        <sz val="12"/>
        <color indexed="53"/>
        <rFont val="Arial"/>
        <family val="2"/>
        <charset val="161"/>
      </rPr>
      <t>Ι-ταγής αλκοόλη</t>
    </r>
  </si>
  <si>
    <t>α.</t>
  </si>
  <si>
    <t>β.</t>
  </si>
  <si>
    <t>η φαινόλη</t>
  </si>
  <si>
    <t>γ.</t>
  </si>
  <si>
    <t>δ.</t>
  </si>
  <si>
    <t>τα αλκίνια που έχουν στο μόριό τους τον τ.δ.
             στην άκρη της ανθρακικής αλυσίδας</t>
  </si>
  <si>
    <r>
      <t>τα καρβοξυλικά οξέα (R–COO</t>
    </r>
    <r>
      <rPr>
        <b/>
        <sz val="12"/>
        <color indexed="10"/>
        <rFont val="Arial"/>
        <family val="2"/>
        <charset val="161"/>
      </rPr>
      <t>H</t>
    </r>
    <r>
      <rPr>
        <sz val="12"/>
        <color indexed="43"/>
        <rFont val="Arial"/>
        <family val="2"/>
        <charset val="161"/>
      </rPr>
      <t>)</t>
    </r>
  </si>
  <si>
    <r>
      <t>οι αλκοόλες (R–O</t>
    </r>
    <r>
      <rPr>
        <b/>
        <sz val="12"/>
        <color indexed="10"/>
        <rFont val="Arial"/>
        <family val="2"/>
        <charset val="161"/>
      </rPr>
      <t>H</t>
    </r>
    <r>
      <rPr>
        <sz val="12"/>
        <color indexed="43"/>
        <rFont val="Arial"/>
        <family val="2"/>
        <charset val="161"/>
      </rPr>
      <t>)</t>
    </r>
  </si>
  <si>
    <t>Τα οξέα αναφέρονται παραπάνω, κατά σειρά μειούμενης ισχύος, δηλαδή είναι…</t>
  </si>
  <si>
    <r>
      <t>οποιαδήποτε αλδεΰδη (πλην της φορμαλδεΰδης)</t>
    </r>
    <r>
      <rPr>
        <sz val="12"/>
        <color indexed="52"/>
        <rFont val="Arial"/>
        <family val="2"/>
        <charset val="161"/>
      </rPr>
      <t xml:space="preserve"> </t>
    </r>
    <r>
      <rPr>
        <sz val="12"/>
        <color indexed="10"/>
        <rFont val="Arial"/>
        <family val="2"/>
        <charset val="161"/>
      </rPr>
      <t>+</t>
    </r>
    <r>
      <rPr>
        <sz val="12"/>
        <color indexed="52"/>
        <rFont val="Arial"/>
        <family val="2"/>
        <charset val="161"/>
      </rPr>
      <t xml:space="preserve"> </t>
    </r>
    <r>
      <rPr>
        <sz val="12"/>
        <color indexed="43"/>
        <rFont val="Arial"/>
        <family val="2"/>
        <charset val="161"/>
      </rPr>
      <t xml:space="preserve">αντιδραστήριο Grignard </t>
    </r>
    <r>
      <rPr>
        <b/>
        <sz val="12"/>
        <color indexed="10"/>
        <rFont val="Symbol"/>
        <family val="1"/>
        <charset val="2"/>
      </rPr>
      <t>®®</t>
    </r>
    <r>
      <rPr>
        <sz val="12"/>
        <color indexed="52"/>
        <rFont val="Symbol"/>
        <family val="1"/>
        <charset val="2"/>
      </rPr>
      <t xml:space="preserve"> </t>
    </r>
    <r>
      <rPr>
        <b/>
        <u/>
        <sz val="12"/>
        <color indexed="53"/>
        <rFont val="Arial"/>
        <family val="2"/>
        <charset val="161"/>
      </rPr>
      <t>ΙΙ-ταγής αλκοόλη</t>
    </r>
  </si>
  <si>
    <r>
      <t>κετόνη</t>
    </r>
    <r>
      <rPr>
        <sz val="12"/>
        <color indexed="52"/>
        <rFont val="Arial"/>
        <family val="2"/>
        <charset val="161"/>
      </rPr>
      <t xml:space="preserve"> </t>
    </r>
    <r>
      <rPr>
        <sz val="12"/>
        <color indexed="10"/>
        <rFont val="Arial"/>
        <family val="2"/>
        <charset val="161"/>
      </rPr>
      <t>+</t>
    </r>
    <r>
      <rPr>
        <sz val="12"/>
        <color indexed="52"/>
        <rFont val="Arial"/>
        <family val="2"/>
        <charset val="161"/>
      </rPr>
      <t xml:space="preserve"> </t>
    </r>
    <r>
      <rPr>
        <sz val="12"/>
        <color indexed="43"/>
        <rFont val="Arial"/>
        <family val="2"/>
        <charset val="161"/>
      </rPr>
      <t>αντιδραστήριο Grignard</t>
    </r>
    <r>
      <rPr>
        <sz val="12"/>
        <color indexed="52"/>
        <rFont val="Arial"/>
        <family val="2"/>
        <charset val="161"/>
      </rPr>
      <t xml:space="preserve"> </t>
    </r>
    <r>
      <rPr>
        <b/>
        <sz val="12"/>
        <color indexed="10"/>
        <rFont val="Symbol"/>
        <family val="1"/>
        <charset val="2"/>
      </rPr>
      <t>®®</t>
    </r>
    <r>
      <rPr>
        <sz val="12"/>
        <color indexed="52"/>
        <rFont val="Symbol"/>
        <family val="1"/>
        <charset val="2"/>
      </rPr>
      <t xml:space="preserve"> </t>
    </r>
    <r>
      <rPr>
        <b/>
        <u/>
        <sz val="12"/>
        <color indexed="53"/>
        <rFont val="Arial"/>
        <family val="2"/>
        <charset val="161"/>
      </rPr>
      <t>ΙΙΙ-ταγής αλκοόλη</t>
    </r>
  </si>
  <si>
    <r>
      <t xml:space="preserve">Ας εφαρμόσουμε τώρα τα παραπάνω σε συγκεκριμένες περιπτώσεις.
Ας δούμε για παράδειγμα πώς αντιδρά το </t>
    </r>
    <r>
      <rPr>
        <b/>
        <sz val="12"/>
        <color indexed="52"/>
        <rFont val="Arial"/>
        <family val="2"/>
        <charset val="161"/>
      </rPr>
      <t>μέθυλο-μαγνήσιο-χλωρίδιο</t>
    </r>
    <r>
      <rPr>
        <sz val="12"/>
        <color indexed="43"/>
        <rFont val="Arial"/>
        <family val="2"/>
        <charset val="161"/>
      </rPr>
      <t xml:space="preserve"> με τη </t>
    </r>
    <r>
      <rPr>
        <b/>
        <sz val="12"/>
        <color indexed="52"/>
        <rFont val="Arial"/>
        <family val="2"/>
        <charset val="161"/>
      </rPr>
      <t>φορμαλδεΰδη,</t>
    </r>
    <r>
      <rPr>
        <sz val="12"/>
        <color indexed="43"/>
        <rFont val="Arial"/>
        <family val="2"/>
        <charset val="161"/>
      </rPr>
      <t xml:space="preserve"> την </t>
    </r>
    <r>
      <rPr>
        <b/>
        <sz val="12"/>
        <color indexed="52"/>
        <rFont val="Arial"/>
        <family val="2"/>
        <charset val="161"/>
      </rPr>
      <t>προπανάλη</t>
    </r>
    <r>
      <rPr>
        <sz val="12"/>
        <color indexed="43"/>
        <rFont val="Arial"/>
        <family val="2"/>
        <charset val="161"/>
      </rPr>
      <t xml:space="preserve"> και τη </t>
    </r>
    <r>
      <rPr>
        <b/>
        <sz val="12"/>
        <color indexed="52"/>
        <rFont val="Arial"/>
        <family val="2"/>
        <charset val="161"/>
      </rPr>
      <t>βουτανόνη.</t>
    </r>
    <r>
      <rPr>
        <sz val="12"/>
        <color indexed="43"/>
        <rFont val="Arial"/>
        <family val="2"/>
        <charset val="161"/>
      </rPr>
      <t xml:space="preserve"> </t>
    </r>
  </si>
  <si>
    <t>Τουκμενίδης Μηνάς - 3ο ΓΕΛ Αμπελοκήπων Θεσσαλονίκης</t>
  </si>
  <si>
    <r>
      <t xml:space="preserve">ROH  </t>
    </r>
    <r>
      <rPr>
        <b/>
        <sz val="10"/>
        <color indexed="10"/>
        <rFont val="Arial"/>
        <family val="2"/>
        <charset val="161"/>
      </rPr>
      <t>+</t>
    </r>
    <r>
      <rPr>
        <b/>
        <sz val="10"/>
        <color indexed="43"/>
        <rFont val="Arial"/>
        <family val="2"/>
      </rPr>
      <t xml:space="preserve">  Na  </t>
    </r>
    <r>
      <rPr>
        <b/>
        <sz val="10"/>
        <color indexed="10"/>
        <rFont val="Symbol"/>
        <family val="1"/>
        <charset val="2"/>
      </rPr>
      <t>®</t>
    </r>
    <r>
      <rPr>
        <b/>
        <sz val="10"/>
        <color indexed="43"/>
        <rFont val="Arial"/>
        <family val="2"/>
      </rPr>
      <t xml:space="preserve">  RONa  </t>
    </r>
    <r>
      <rPr>
        <b/>
        <sz val="10"/>
        <color indexed="10"/>
        <rFont val="Arial"/>
        <family val="2"/>
        <charset val="161"/>
      </rPr>
      <t>+</t>
    </r>
    <r>
      <rPr>
        <b/>
        <sz val="10"/>
        <color indexed="43"/>
        <rFont val="Arial"/>
        <family val="2"/>
      </rPr>
      <t xml:space="preserve">  </t>
    </r>
    <r>
      <rPr>
        <b/>
        <sz val="10"/>
        <color indexed="43"/>
        <rFont val="Arial"/>
        <family val="2"/>
        <charset val="161"/>
      </rPr>
      <t>½</t>
    </r>
    <r>
      <rPr>
        <b/>
        <sz val="10"/>
        <color indexed="43"/>
        <rFont val="Arial"/>
        <family val="2"/>
      </rPr>
      <t xml:space="preserve"> H</t>
    </r>
    <r>
      <rPr>
        <b/>
        <vertAlign val="subscript"/>
        <sz val="10"/>
        <color indexed="43"/>
        <rFont val="Arial"/>
        <family val="2"/>
        <charset val="161"/>
      </rPr>
      <t>2</t>
    </r>
    <r>
      <rPr>
        <sz val="10"/>
        <color rgb="FFFF0000"/>
        <rFont val="Symbol"/>
        <family val="1"/>
        <charset val="2"/>
      </rPr>
      <t>­</t>
    </r>
  </si>
  <si>
    <r>
      <t xml:space="preserve">Αν δηλαδή το </t>
    </r>
    <r>
      <rPr>
        <b/>
        <sz val="12"/>
        <color indexed="52"/>
        <rFont val="Arial"/>
        <family val="2"/>
        <charset val="161"/>
      </rPr>
      <t>ισοπρόπυλο-χλωρίδιο,</t>
    </r>
    <r>
      <rPr>
        <sz val="12"/>
        <color indexed="43"/>
        <rFont val="Arial"/>
        <family val="2"/>
      </rPr>
      <t xml:space="preserve"> με επίδραση </t>
    </r>
    <r>
      <rPr>
        <b/>
        <sz val="12"/>
        <color indexed="52"/>
        <rFont val="Arial"/>
        <family val="2"/>
        <charset val="161"/>
      </rPr>
      <t>υδατικού διαλύματος NaOH</t>
    </r>
    <r>
      <rPr>
        <sz val="12"/>
        <color indexed="43"/>
        <rFont val="Arial"/>
        <family val="2"/>
      </rPr>
      <t xml:space="preserve"> μετατραπεί σε </t>
    </r>
    <r>
      <rPr>
        <b/>
        <sz val="12"/>
        <color rgb="FFFF9900"/>
        <rFont val="Arial"/>
        <family val="2"/>
        <charset val="161"/>
      </rPr>
      <t>2-προπανόλη,</t>
    </r>
    <r>
      <rPr>
        <sz val="12"/>
        <color indexed="43"/>
        <rFont val="Arial"/>
        <family val="2"/>
      </rPr>
      <t xml:space="preserve"> αυτή στη συνέχεια με επίδραση </t>
    </r>
    <r>
      <rPr>
        <b/>
        <sz val="12"/>
        <color indexed="52"/>
        <rFont val="Arial"/>
        <family val="2"/>
        <charset val="161"/>
      </rPr>
      <t>SOCl</t>
    </r>
    <r>
      <rPr>
        <b/>
        <vertAlign val="subscript"/>
        <sz val="12"/>
        <color indexed="52"/>
        <rFont val="Arial"/>
        <family val="2"/>
        <charset val="161"/>
      </rPr>
      <t>2</t>
    </r>
    <r>
      <rPr>
        <sz val="12"/>
        <color indexed="43"/>
        <rFont val="Arial"/>
        <family val="2"/>
      </rPr>
      <t xml:space="preserve"> θα μας δώσει και πάλι το </t>
    </r>
    <r>
      <rPr>
        <b/>
        <sz val="12"/>
        <color rgb="FFFF9900"/>
        <rFont val="Arial"/>
        <family val="2"/>
        <charset val="161"/>
      </rPr>
      <t>ι</t>
    </r>
    <r>
      <rPr>
        <b/>
        <sz val="12"/>
        <color indexed="52"/>
        <rFont val="Arial"/>
        <family val="2"/>
        <charset val="161"/>
      </rPr>
      <t>σοπρόπυλο-χλωρίδιο</t>
    </r>
    <r>
      <rPr>
        <sz val="12"/>
        <color indexed="43"/>
        <rFont val="Arial"/>
        <family val="2"/>
      </rPr>
      <t xml:space="preserve"> που είχαμε αρχικά, σύμφωνα με τις παρακάτω χημικές εξισώσεις.</t>
    </r>
  </si>
  <si>
    <r>
      <t>Στην ενότητα αυτή οι έννοιες "οξύ" και "βάση" χρησιμοποιούνται σύμφωνα με τις σχετικές αντιλήψεις των Brö</t>
    </r>
    <r>
      <rPr>
        <sz val="12"/>
        <color indexed="43"/>
        <rFont val="Arial"/>
        <family val="2"/>
        <charset val="161"/>
      </rPr>
      <t xml:space="preserve">nsted - Lowry, δηλαδή ως </t>
    </r>
    <r>
      <rPr>
        <b/>
        <sz val="12"/>
        <color indexed="52"/>
        <rFont val="Arial"/>
        <family val="2"/>
        <charset val="161"/>
      </rPr>
      <t>οξύ</t>
    </r>
    <r>
      <rPr>
        <sz val="12"/>
        <color indexed="43"/>
        <rFont val="Arial"/>
        <family val="2"/>
        <charset val="161"/>
      </rPr>
      <t xml:space="preserve"> θεωρείται κάθε ουσία που δρα ως </t>
    </r>
    <r>
      <rPr>
        <b/>
        <sz val="12"/>
        <color indexed="52"/>
        <rFont val="Arial"/>
        <family val="2"/>
        <charset val="161"/>
      </rPr>
      <t>δότης Η</t>
    </r>
    <r>
      <rPr>
        <b/>
        <vertAlign val="superscript"/>
        <sz val="12"/>
        <color indexed="52"/>
        <rFont val="Arial"/>
        <family val="2"/>
        <charset val="161"/>
      </rPr>
      <t>+</t>
    </r>
    <r>
      <rPr>
        <b/>
        <sz val="12"/>
        <color indexed="52"/>
        <rFont val="Arial"/>
        <family val="2"/>
        <charset val="161"/>
      </rPr>
      <t>,</t>
    </r>
    <r>
      <rPr>
        <sz val="12"/>
        <color indexed="43"/>
        <rFont val="Arial"/>
        <family val="2"/>
        <charset val="161"/>
      </rPr>
      <t xml:space="preserve"> ενώ ως </t>
    </r>
    <r>
      <rPr>
        <b/>
        <sz val="12"/>
        <color indexed="52"/>
        <rFont val="Arial"/>
        <family val="2"/>
        <charset val="161"/>
      </rPr>
      <t>βάση</t>
    </r>
    <r>
      <rPr>
        <sz val="12"/>
        <color indexed="43"/>
        <rFont val="Arial"/>
        <family val="2"/>
        <charset val="161"/>
      </rPr>
      <t xml:space="preserve"> κάθε ουσία που δρα ως </t>
    </r>
    <r>
      <rPr>
        <b/>
        <sz val="12"/>
        <color indexed="52"/>
        <rFont val="Arial"/>
        <family val="2"/>
        <charset val="161"/>
      </rPr>
      <t>δέκτης Η</t>
    </r>
    <r>
      <rPr>
        <b/>
        <vertAlign val="superscript"/>
        <sz val="12"/>
        <color indexed="52"/>
        <rFont val="Arial"/>
        <family val="2"/>
        <charset val="161"/>
      </rPr>
      <t>+</t>
    </r>
    <r>
      <rPr>
        <b/>
        <sz val="12"/>
        <color indexed="52"/>
        <rFont val="Arial"/>
        <family val="2"/>
        <charset val="161"/>
      </rPr>
      <t>.</t>
    </r>
    <r>
      <rPr>
        <sz val="12"/>
        <color indexed="43"/>
        <rFont val="Arial"/>
        <family val="2"/>
        <charset val="161"/>
      </rPr>
      <t xml:space="preserve"> </t>
    </r>
  </si>
  <si>
    <r>
      <t xml:space="preserve">… </t>
    </r>
    <r>
      <rPr>
        <sz val="10"/>
        <color indexed="43"/>
        <rFont val="Symbol"/>
        <family val="1"/>
        <charset val="2"/>
      </rPr>
      <t>®</t>
    </r>
    <r>
      <rPr>
        <sz val="10"/>
        <color indexed="43"/>
        <rFont val="Arial"/>
        <family val="2"/>
        <charset val="161"/>
      </rPr>
      <t xml:space="preserve"> R–COONH</t>
    </r>
    <r>
      <rPr>
        <vertAlign val="subscript"/>
        <sz val="10"/>
        <color indexed="43"/>
        <rFont val="Arial"/>
        <family val="2"/>
        <charset val="161"/>
      </rPr>
      <t>4</t>
    </r>
    <r>
      <rPr>
        <sz val="10"/>
        <color indexed="43"/>
        <rFont val="Arial"/>
        <family val="2"/>
        <charset val="161"/>
      </rPr>
      <t xml:space="preserve">
και…
.. </t>
    </r>
    <r>
      <rPr>
        <sz val="10"/>
        <color indexed="43"/>
        <rFont val="Symbol"/>
        <family val="1"/>
        <charset val="2"/>
      </rPr>
      <t>®</t>
    </r>
    <r>
      <rPr>
        <sz val="10"/>
        <color indexed="43"/>
        <rFont val="Arial"/>
        <family val="2"/>
        <charset val="161"/>
      </rPr>
      <t xml:space="preserve"> 2R–COONa + H</t>
    </r>
    <r>
      <rPr>
        <vertAlign val="subscript"/>
        <sz val="10"/>
        <color indexed="43"/>
        <rFont val="Arial"/>
        <family val="2"/>
        <charset val="161"/>
      </rPr>
      <t>2</t>
    </r>
    <r>
      <rPr>
        <sz val="10"/>
        <color indexed="43"/>
        <rFont val="Arial"/>
        <family val="2"/>
        <charset val="161"/>
      </rPr>
      <t>O + CO</t>
    </r>
    <r>
      <rPr>
        <vertAlign val="subscript"/>
        <sz val="10"/>
        <color indexed="43"/>
        <rFont val="Arial"/>
        <family val="2"/>
        <charset val="161"/>
      </rPr>
      <t>2</t>
    </r>
    <r>
      <rPr>
        <b/>
        <sz val="10"/>
        <color indexed="16"/>
        <rFont val="Symbol"/>
        <family val="1"/>
        <charset val="2"/>
      </rPr>
      <t>­</t>
    </r>
  </si>
  <si>
    <r>
      <t>NH</t>
    </r>
    <r>
      <rPr>
        <vertAlign val="subscript"/>
        <sz val="12"/>
        <color indexed="43"/>
        <rFont val="Arial"/>
        <family val="2"/>
        <charset val="161"/>
      </rPr>
      <t>3</t>
    </r>
    <r>
      <rPr>
        <sz val="12"/>
        <color indexed="43"/>
        <rFont val="Arial"/>
        <family val="2"/>
        <charset val="161"/>
      </rPr>
      <t xml:space="preserve">  +  HCl  </t>
    </r>
    <r>
      <rPr>
        <sz val="12"/>
        <color indexed="43"/>
        <rFont val="Symbol"/>
        <family val="1"/>
        <charset val="2"/>
      </rPr>
      <t>®</t>
    </r>
    <r>
      <rPr>
        <sz val="12"/>
        <color indexed="43"/>
        <rFont val="Arial"/>
        <family val="2"/>
        <charset val="161"/>
      </rPr>
      <t xml:space="preserve">  NH</t>
    </r>
    <r>
      <rPr>
        <vertAlign val="subscript"/>
        <sz val="12"/>
        <color indexed="43"/>
        <rFont val="Arial"/>
        <family val="2"/>
        <charset val="161"/>
      </rPr>
      <t>4</t>
    </r>
    <r>
      <rPr>
        <sz val="12"/>
        <color indexed="43"/>
        <rFont val="Arial"/>
        <family val="2"/>
        <charset val="161"/>
      </rPr>
      <t>Cl</t>
    </r>
    <r>
      <rPr>
        <sz val="12"/>
        <color indexed="43"/>
        <rFont val="Arial"/>
        <family val="2"/>
        <charset val="161"/>
      </rPr>
      <t xml:space="preserve">  </t>
    </r>
  </si>
  <si>
    <r>
      <t>CH</t>
    </r>
    <r>
      <rPr>
        <vertAlign val="subscript"/>
        <sz val="12"/>
        <color indexed="43"/>
        <rFont val="Arial"/>
        <family val="2"/>
        <charset val="161"/>
      </rPr>
      <t>3</t>
    </r>
    <r>
      <rPr>
        <sz val="12"/>
        <color indexed="43"/>
        <rFont val="Arial"/>
        <family val="2"/>
        <charset val="161"/>
      </rPr>
      <t>NH</t>
    </r>
    <r>
      <rPr>
        <vertAlign val="subscript"/>
        <sz val="12"/>
        <color indexed="43"/>
        <rFont val="Arial"/>
        <family val="2"/>
        <charset val="161"/>
      </rPr>
      <t>2</t>
    </r>
    <r>
      <rPr>
        <sz val="12"/>
        <color indexed="43"/>
        <rFont val="Arial"/>
        <family val="2"/>
        <charset val="161"/>
      </rPr>
      <t xml:space="preserve"> + HCl  </t>
    </r>
    <r>
      <rPr>
        <sz val="12"/>
        <color indexed="43"/>
        <rFont val="Symbol"/>
        <family val="1"/>
        <charset val="2"/>
      </rPr>
      <t>®</t>
    </r>
    <r>
      <rPr>
        <sz val="12"/>
        <color indexed="43"/>
        <rFont val="Arial"/>
        <family val="2"/>
        <charset val="161"/>
      </rPr>
      <t xml:space="preserve">  CH</t>
    </r>
    <r>
      <rPr>
        <vertAlign val="subscript"/>
        <sz val="12"/>
        <color indexed="43"/>
        <rFont val="Arial"/>
        <family val="2"/>
        <charset val="161"/>
      </rPr>
      <t>3</t>
    </r>
    <r>
      <rPr>
        <sz val="12"/>
        <color indexed="43"/>
        <rFont val="Arial"/>
        <family val="2"/>
        <charset val="161"/>
      </rPr>
      <t>NH</t>
    </r>
    <r>
      <rPr>
        <vertAlign val="subscript"/>
        <sz val="12"/>
        <color indexed="43"/>
        <rFont val="Arial"/>
        <family val="2"/>
        <charset val="161"/>
      </rPr>
      <t>3</t>
    </r>
    <r>
      <rPr>
        <sz val="12"/>
        <color indexed="43"/>
        <rFont val="Arial"/>
        <family val="2"/>
        <charset val="161"/>
      </rPr>
      <t>Cl</t>
    </r>
    <r>
      <rPr>
        <sz val="12"/>
        <color indexed="43"/>
        <rFont val="Arial"/>
        <family val="2"/>
        <charset val="161"/>
      </rPr>
      <t xml:space="preserve"> </t>
    </r>
  </si>
  <si>
    <r>
      <rPr>
        <sz val="12"/>
        <color rgb="FFFFFF99"/>
        <rFont val="Arial"/>
        <family val="2"/>
        <charset val="161"/>
      </rPr>
      <t>(με</t>
    </r>
    <r>
      <rPr>
        <b/>
        <sz val="12"/>
        <color rgb="FFFF9900"/>
        <rFont val="Arial"/>
        <family val="2"/>
        <charset val="161"/>
      </rPr>
      <t xml:space="preserve"> R– :</t>
    </r>
    <r>
      <rPr>
        <sz val="12"/>
        <color indexed="43"/>
        <rFont val="Arial"/>
        <family val="2"/>
        <charset val="161"/>
      </rPr>
      <t xml:space="preserve"> </t>
    </r>
    <r>
      <rPr>
        <b/>
        <sz val="12"/>
        <color rgb="FFFF9900"/>
        <rFont val="Arial"/>
        <family val="2"/>
        <charset val="161"/>
      </rPr>
      <t>C</t>
    </r>
    <r>
      <rPr>
        <b/>
        <vertAlign val="subscript"/>
        <sz val="12"/>
        <color rgb="FFFF9900"/>
        <rFont val="Arial"/>
        <family val="2"/>
        <charset val="161"/>
      </rPr>
      <t>v</t>
    </r>
    <r>
      <rPr>
        <b/>
        <sz val="12"/>
        <color rgb="FFFF9900"/>
        <rFont val="Arial"/>
        <family val="2"/>
        <charset val="161"/>
      </rPr>
      <t>H</t>
    </r>
    <r>
      <rPr>
        <b/>
        <vertAlign val="subscript"/>
        <sz val="12"/>
        <color rgb="FFFF9900"/>
        <rFont val="Arial"/>
        <family val="2"/>
        <charset val="161"/>
      </rPr>
      <t>2v+1</t>
    </r>
    <r>
      <rPr>
        <b/>
        <sz val="12"/>
        <color rgb="FFFF9900"/>
        <rFont val="Arial"/>
        <family val="2"/>
        <charset val="161"/>
      </rPr>
      <t>–</t>
    </r>
    <r>
      <rPr>
        <sz val="12"/>
        <color indexed="43"/>
        <rFont val="Arial"/>
        <family val="2"/>
        <charset val="161"/>
      </rPr>
      <t xml:space="preserve">   όπου </t>
    </r>
    <r>
      <rPr>
        <b/>
        <sz val="12"/>
        <color rgb="FFFF6600"/>
        <rFont val="Arial"/>
        <family val="2"/>
        <charset val="161"/>
      </rPr>
      <t>v</t>
    </r>
    <r>
      <rPr>
        <b/>
        <sz val="12"/>
        <color rgb="FFFF6600"/>
        <rFont val="Symbol"/>
        <family val="1"/>
        <charset val="2"/>
      </rPr>
      <t>³</t>
    </r>
    <r>
      <rPr>
        <b/>
        <sz val="12"/>
        <color rgb="FFFF6600"/>
        <rFont val="Arial"/>
        <family val="2"/>
        <charset val="161"/>
      </rPr>
      <t>0</t>
    </r>
    <r>
      <rPr>
        <b/>
        <sz val="12"/>
        <color rgb="FFFFFF99"/>
        <rFont val="Arial"/>
        <family val="2"/>
        <charset val="161"/>
      </rPr>
      <t>)</t>
    </r>
  </si>
  <si>
    <r>
      <rPr>
        <b/>
        <sz val="12"/>
        <color rgb="FFFF6600"/>
        <rFont val="Arial"/>
        <family val="2"/>
        <charset val="161"/>
      </rPr>
      <t>2</t>
    </r>
    <r>
      <rPr>
        <sz val="12"/>
        <color indexed="43"/>
        <rFont val="Arial"/>
        <family val="2"/>
        <charset val="161"/>
      </rPr>
      <t>H</t>
    </r>
    <r>
      <rPr>
        <vertAlign val="subscript"/>
        <sz val="12"/>
        <color indexed="43"/>
        <rFont val="Arial"/>
        <family val="2"/>
        <charset val="161"/>
      </rPr>
      <t>2</t>
    </r>
    <r>
      <rPr>
        <sz val="12"/>
        <color indexed="43"/>
        <rFont val="Arial"/>
        <family val="2"/>
        <charset val="161"/>
      </rPr>
      <t>O</t>
    </r>
  </si>
  <si>
    <r>
      <rPr>
        <b/>
        <sz val="12"/>
        <color rgb="FFFF6600"/>
        <rFont val="Arial"/>
        <family val="2"/>
        <charset val="161"/>
      </rPr>
      <t>3</t>
    </r>
    <r>
      <rPr>
        <sz val="12"/>
        <color indexed="43"/>
        <rFont val="Arial"/>
        <family val="2"/>
        <charset val="161"/>
      </rPr>
      <t>H</t>
    </r>
    <r>
      <rPr>
        <vertAlign val="subscript"/>
        <sz val="12"/>
        <color indexed="43"/>
        <rFont val="Arial"/>
        <family val="2"/>
        <charset val="161"/>
      </rPr>
      <t>2</t>
    </r>
    <r>
      <rPr>
        <sz val="12"/>
        <color indexed="43"/>
        <rFont val="Arial"/>
        <family val="2"/>
        <charset val="161"/>
      </rPr>
      <t>O</t>
    </r>
  </si>
  <si>
    <t>Από την πρόσθεση κατά μέλη, των τριών χημικών εξισώσεων, παίρνουμε...</t>
  </si>
  <si>
    <t>...εδώ.</t>
  </si>
  <si>
    <r>
      <t xml:space="preserve">Οι </t>
    </r>
    <r>
      <rPr>
        <b/>
        <sz val="12"/>
        <color rgb="FFFF9900"/>
        <rFont val="Arial"/>
        <family val="2"/>
        <charset val="161"/>
      </rPr>
      <t>ΙΙΙταγείς</t>
    </r>
    <r>
      <rPr>
        <sz val="12"/>
        <color indexed="43"/>
        <rFont val="Arial"/>
        <family val="2"/>
        <charset val="161"/>
      </rPr>
      <t xml:space="preserve"> </t>
    </r>
    <r>
      <rPr>
        <b/>
        <sz val="12"/>
        <color rgb="FFFF9900"/>
        <rFont val="Arial"/>
        <family val="2"/>
        <charset val="161"/>
      </rPr>
      <t>αλκοόλες</t>
    </r>
    <r>
      <rPr>
        <sz val="12"/>
        <color indexed="43"/>
        <rFont val="Arial"/>
        <family val="2"/>
        <charset val="161"/>
      </rPr>
      <t xml:space="preserve"> διακρίνονται εύκολα από τις υπόλοιπες, εξαιτίας του ότι δεν οξειδώνονται από τα συνηθισμένα οξειδωτικά μέσα. </t>
    </r>
  </si>
  <si>
    <r>
      <t xml:space="preserve">Με την επίδραση των οξέων στα ανθρακικά άλατα, που εύκολα γίνεται αντιληπτό ότι συμβαίνει, καθώς εκλύεται αέριο (το </t>
    </r>
    <r>
      <rPr>
        <b/>
        <sz val="12"/>
        <color rgb="FFFF9900"/>
        <rFont val="Arial"/>
        <family val="2"/>
        <charset val="161"/>
      </rPr>
      <t>CO</t>
    </r>
    <r>
      <rPr>
        <b/>
        <vertAlign val="subscript"/>
        <sz val="12"/>
        <color rgb="FFFF9900"/>
        <rFont val="Arial"/>
        <family val="2"/>
        <charset val="161"/>
      </rPr>
      <t>2</t>
    </r>
    <r>
      <rPr>
        <sz val="12"/>
        <color indexed="43"/>
        <rFont val="Arial"/>
        <family val="2"/>
        <charset val="161"/>
      </rPr>
      <t xml:space="preserve">), διακρίνονται τα καρβοξυλικά οξέα και από τις </t>
    </r>
    <r>
      <rPr>
        <b/>
        <sz val="12"/>
        <color rgb="FFFF9900"/>
        <rFont val="Arial"/>
        <family val="2"/>
        <charset val="161"/>
      </rPr>
      <t>φαινόλες,</t>
    </r>
    <r>
      <rPr>
        <sz val="12"/>
        <color indexed="43"/>
        <rFont val="Arial"/>
        <family val="2"/>
        <charset val="161"/>
      </rPr>
      <t xml:space="preserve"> που επίσης είναι όξινα σώματα, όχι όμως αρκετά όξινα ώστε να μπορούν να διασπούν τα ανθρακικά άλατα </t>
    </r>
    <r>
      <rPr>
        <b/>
        <sz val="12"/>
        <color rgb="FFFF9900"/>
        <rFont val="Arial"/>
        <family val="2"/>
        <charset val="161"/>
      </rPr>
      <t>(βλ. αντιδράσεις οξέων - βάσεων).</t>
    </r>
    <r>
      <rPr>
        <sz val="12"/>
        <color indexed="43"/>
        <rFont val="Arial"/>
        <family val="2"/>
        <charset val="161"/>
      </rPr>
      <t xml:space="preserve"> </t>
    </r>
  </si>
  <si>
    <t>Πανελλαδικές Εξετάσεις 2013</t>
  </si>
  <si>
    <r>
      <t xml:space="preserve">Να προσδιοριστεί η ταυτότητα των ενώσεων </t>
    </r>
    <r>
      <rPr>
        <b/>
        <sz val="11"/>
        <color rgb="FFFF9900"/>
        <rFont val="Arial"/>
        <family val="2"/>
        <charset val="161"/>
      </rPr>
      <t>Α, Β, Γ, Δ, Ε.</t>
    </r>
  </si>
  <si>
    <r>
      <t xml:space="preserve">…η ένωση </t>
    </r>
    <r>
      <rPr>
        <b/>
        <sz val="11"/>
        <color rgb="FFFF9900"/>
        <rFont val="Arial"/>
        <family val="2"/>
        <charset val="161"/>
      </rPr>
      <t>Α</t>
    </r>
    <r>
      <rPr>
        <sz val="11"/>
        <color indexed="43"/>
        <rFont val="Arial"/>
        <family val="2"/>
        <charset val="161"/>
      </rPr>
      <t xml:space="preserve"> είναι η…</t>
    </r>
  </si>
  <si>
    <r>
      <t xml:space="preserve">…η ένωση </t>
    </r>
    <r>
      <rPr>
        <b/>
        <sz val="11"/>
        <color rgb="FFFF9900"/>
        <rFont val="Arial"/>
        <family val="2"/>
        <charset val="161"/>
      </rPr>
      <t>Β</t>
    </r>
    <r>
      <rPr>
        <sz val="11"/>
        <color indexed="43"/>
        <rFont val="Arial"/>
        <family val="2"/>
        <charset val="161"/>
      </rPr>
      <t xml:space="preserve"> είναι η...</t>
    </r>
  </si>
  <si>
    <r>
      <rPr>
        <b/>
        <sz val="11"/>
        <color rgb="FF800000"/>
        <rFont val="Arial"/>
        <family val="2"/>
        <charset val="161"/>
      </rPr>
      <t>1η</t>
    </r>
    <r>
      <rPr>
        <sz val="11"/>
        <color indexed="43"/>
        <rFont val="Arial"/>
        <family val="2"/>
        <charset val="161"/>
      </rPr>
      <t xml:space="preserve"> δοκιμασία: επίδραση </t>
    </r>
    <r>
      <rPr>
        <b/>
        <sz val="11"/>
        <color rgb="FFFF9900"/>
        <rFont val="Arial"/>
        <family val="2"/>
        <charset val="161"/>
      </rPr>
      <t>KMnO</t>
    </r>
    <r>
      <rPr>
        <b/>
        <vertAlign val="subscript"/>
        <sz val="11"/>
        <color rgb="FFFF9900"/>
        <rFont val="Arial"/>
        <family val="2"/>
        <charset val="161"/>
      </rPr>
      <t>4</t>
    </r>
    <r>
      <rPr>
        <b/>
        <sz val="11"/>
        <color rgb="FFFF9900"/>
        <rFont val="Arial"/>
        <family val="2"/>
        <charset val="161"/>
      </rPr>
      <t>/H</t>
    </r>
    <r>
      <rPr>
        <b/>
        <vertAlign val="subscript"/>
        <sz val="11"/>
        <color rgb="FFFF9900"/>
        <rFont val="Arial"/>
        <family val="2"/>
        <charset val="161"/>
      </rPr>
      <t>2</t>
    </r>
    <r>
      <rPr>
        <b/>
        <sz val="11"/>
        <color rgb="FFFF9900"/>
        <rFont val="Arial"/>
        <family val="2"/>
        <charset val="161"/>
      </rPr>
      <t>SO</t>
    </r>
    <r>
      <rPr>
        <b/>
        <vertAlign val="subscript"/>
        <sz val="11"/>
        <color rgb="FFFF9900"/>
        <rFont val="Arial"/>
        <family val="2"/>
        <charset val="161"/>
      </rPr>
      <t>4</t>
    </r>
    <r>
      <rPr>
        <b/>
        <sz val="11"/>
        <color rgb="FFFF9900"/>
        <rFont val="Arial"/>
        <family val="2"/>
        <charset val="161"/>
      </rPr>
      <t>.</t>
    </r>
    <r>
      <rPr>
        <sz val="11"/>
        <color indexed="43"/>
        <rFont val="Arial"/>
        <family val="2"/>
        <charset val="161"/>
      </rPr>
      <t xml:space="preserve"> 
Θετικό αποτέλεσμα: αποχρωματισμός.</t>
    </r>
  </si>
  <si>
    <r>
      <t xml:space="preserve">       </t>
    </r>
    <r>
      <rPr>
        <b/>
        <sz val="11"/>
        <color rgb="FF3366FF"/>
        <rFont val="Arial"/>
        <family val="2"/>
        <charset val="161"/>
      </rPr>
      <t>2η</t>
    </r>
    <r>
      <rPr>
        <sz val="11"/>
        <color indexed="43"/>
        <rFont val="Arial"/>
        <family val="2"/>
        <charset val="161"/>
      </rPr>
      <t xml:space="preserve"> δοκιμασία: επίδραση </t>
    </r>
    <r>
      <rPr>
        <b/>
        <sz val="11"/>
        <color rgb="FFFF9900"/>
        <rFont val="Arial"/>
        <family val="2"/>
        <charset val="161"/>
      </rPr>
      <t>I</t>
    </r>
    <r>
      <rPr>
        <b/>
        <vertAlign val="subscript"/>
        <sz val="11"/>
        <color rgb="FFFF9900"/>
        <rFont val="Arial"/>
        <family val="2"/>
        <charset val="161"/>
      </rPr>
      <t>2</t>
    </r>
    <r>
      <rPr>
        <b/>
        <sz val="11"/>
        <color rgb="FFFF9900"/>
        <rFont val="Arial"/>
        <family val="2"/>
        <charset val="161"/>
      </rPr>
      <t>/NaOH.</t>
    </r>
    <r>
      <rPr>
        <sz val="11"/>
        <color indexed="43"/>
        <rFont val="Arial"/>
        <family val="2"/>
        <charset val="161"/>
      </rPr>
      <t xml:space="preserve"> 
       Θετικό αποτέλεσμα: σχηματισμός κίτρινου ιζήματος.</t>
    </r>
  </si>
  <si>
    <r>
      <t xml:space="preserve">…η ένωση </t>
    </r>
    <r>
      <rPr>
        <b/>
        <sz val="11"/>
        <color rgb="FFFF9900"/>
        <rFont val="Arial"/>
        <family val="2"/>
        <charset val="161"/>
      </rPr>
      <t>Γ</t>
    </r>
    <r>
      <rPr>
        <sz val="11"/>
        <color indexed="43"/>
        <rFont val="Arial"/>
        <family val="2"/>
        <charset val="161"/>
      </rPr>
      <t xml:space="preserve"> είναι η...</t>
    </r>
  </si>
  <si>
    <r>
      <t xml:space="preserve">…η ένωση </t>
    </r>
    <r>
      <rPr>
        <b/>
        <sz val="11"/>
        <color rgb="FFFF9900"/>
        <rFont val="Arial"/>
        <family val="2"/>
        <charset val="161"/>
      </rPr>
      <t>Δ</t>
    </r>
    <r>
      <rPr>
        <sz val="11"/>
        <color indexed="43"/>
        <rFont val="Arial"/>
        <family val="2"/>
        <charset val="161"/>
      </rPr>
      <t xml:space="preserve"> είναι η...</t>
    </r>
  </si>
  <si>
    <r>
      <t xml:space="preserve">…η ένωση </t>
    </r>
    <r>
      <rPr>
        <b/>
        <sz val="11"/>
        <color rgb="FFFF9900"/>
        <rFont val="Arial"/>
        <family val="2"/>
        <charset val="161"/>
      </rPr>
      <t>Ε</t>
    </r>
    <r>
      <rPr>
        <sz val="11"/>
        <color indexed="43"/>
        <rFont val="Arial"/>
        <family val="2"/>
        <charset val="161"/>
      </rPr>
      <t xml:space="preserve"> είναι η...</t>
    </r>
  </si>
  <si>
    <r>
      <t xml:space="preserve">   </t>
    </r>
    <r>
      <rPr>
        <b/>
        <sz val="11"/>
        <color rgb="FF006600"/>
        <rFont val="Arial"/>
        <family val="2"/>
        <charset val="161"/>
      </rPr>
      <t>3η</t>
    </r>
    <r>
      <rPr>
        <sz val="11"/>
        <color indexed="43"/>
        <rFont val="Arial"/>
        <family val="2"/>
        <charset val="161"/>
      </rPr>
      <t xml:space="preserve"> δοκιμασία: επίδραση αντιδραστηρίου </t>
    </r>
    <r>
      <rPr>
        <b/>
        <sz val="11"/>
        <color rgb="FFFF9900"/>
        <rFont val="Arial"/>
        <family val="2"/>
        <charset val="161"/>
      </rPr>
      <t xml:space="preserve">Fehling. </t>
    </r>
    <r>
      <rPr>
        <sz val="11"/>
        <color indexed="43"/>
        <rFont val="Arial"/>
        <family val="2"/>
        <charset val="161"/>
      </rPr>
      <t xml:space="preserve">
   Θετικό αποτέλεσμα: σχηματισμός κεραμέρυθρου ιζήματος.</t>
    </r>
  </si>
  <si>
    <t>Να αιτιολογήσετε την απάντησή σας.</t>
  </si>
  <si>
    <t>Λύση</t>
  </si>
  <si>
    <t>Πανελλαδικές Εξετάσεις 2008</t>
  </si>
  <si>
    <r>
      <t xml:space="preserve">Το όνομα της ένωσης, η οποία περιέχεται στο δοχείο </t>
    </r>
    <r>
      <rPr>
        <b/>
        <sz val="11"/>
        <color rgb="FFFF9900"/>
        <rFont val="Arial"/>
        <family val="2"/>
        <charset val="161"/>
      </rPr>
      <t>2</t>
    </r>
    <r>
      <rPr>
        <sz val="11"/>
        <color indexed="43"/>
        <rFont val="Arial"/>
        <family val="2"/>
        <charset val="161"/>
      </rPr>
      <t xml:space="preserve"> και αντιδρά με το </t>
    </r>
    <r>
      <rPr>
        <b/>
        <sz val="11"/>
        <color rgb="FFFF9900"/>
        <rFont val="Arial"/>
        <family val="2"/>
        <charset val="161"/>
      </rPr>
      <t>Na</t>
    </r>
    <r>
      <rPr>
        <b/>
        <vertAlign val="subscript"/>
        <sz val="11"/>
        <color rgb="FFFF9900"/>
        <rFont val="Arial"/>
        <family val="2"/>
        <charset val="161"/>
      </rPr>
      <t>2</t>
    </r>
    <r>
      <rPr>
        <b/>
        <sz val="11"/>
        <color rgb="FFFF9900"/>
        <rFont val="Arial"/>
        <family val="2"/>
        <charset val="161"/>
      </rPr>
      <t>CO</t>
    </r>
    <r>
      <rPr>
        <b/>
        <vertAlign val="subscript"/>
        <sz val="11"/>
        <color rgb="FFFF9900"/>
        <rFont val="Arial"/>
        <family val="2"/>
        <charset val="161"/>
      </rPr>
      <t>3</t>
    </r>
    <r>
      <rPr>
        <sz val="11"/>
        <color indexed="43"/>
        <rFont val="Arial"/>
        <family val="2"/>
        <charset val="161"/>
      </rPr>
      <t xml:space="preserve"> είναι...</t>
    </r>
  </si>
  <si>
    <r>
      <t xml:space="preserve">Η ένωση που περιέχεται στο δοχείο </t>
    </r>
    <r>
      <rPr>
        <b/>
        <sz val="11"/>
        <color rgb="FFFF9900"/>
        <rFont val="Arial"/>
        <family val="2"/>
        <charset val="161"/>
      </rPr>
      <t>2,</t>
    </r>
    <r>
      <rPr>
        <sz val="11"/>
        <color rgb="FFFFFF99"/>
        <rFont val="Arial"/>
        <family val="2"/>
        <charset val="161"/>
      </rPr>
      <t xml:space="preserve"> μπορεί να είναι... </t>
    </r>
  </si>
  <si>
    <t>αλκοόλη</t>
  </si>
  <si>
    <t>οξύ</t>
  </si>
  <si>
    <t>φαινόλη</t>
  </si>
  <si>
    <t>1-αλκίνιο</t>
  </si>
  <si>
    <r>
      <t xml:space="preserve">Στη συγκεκριμένη περίπτωση που αντιμετωπίζουμε, δε μπορεί παρά η ένωση που περιέχεται στο δοχείο </t>
    </r>
    <r>
      <rPr>
        <b/>
        <sz val="11"/>
        <color rgb="FFFF9900"/>
        <rFont val="Arial"/>
        <family val="2"/>
        <charset val="161"/>
      </rPr>
      <t>4</t>
    </r>
    <r>
      <rPr>
        <sz val="11"/>
        <color indexed="43"/>
        <rFont val="Arial"/>
        <family val="2"/>
        <charset val="161"/>
      </rPr>
      <t xml:space="preserve"> να είναι η...</t>
    </r>
  </si>
  <si>
    <t>αλδεΰδες</t>
  </si>
  <si>
    <t>κετόνες</t>
  </si>
  <si>
    <r>
      <t xml:space="preserve">Είναι προφανές λοιπόν, ότι η ένωση που περιέχεται στο δοχείο </t>
    </r>
    <r>
      <rPr>
        <b/>
        <sz val="11"/>
        <color rgb="FFFF9900"/>
        <rFont val="Arial"/>
        <family val="2"/>
        <charset val="161"/>
      </rPr>
      <t>1,</t>
    </r>
    <r>
      <rPr>
        <sz val="11"/>
        <color indexed="43"/>
        <rFont val="Arial"/>
        <family val="2"/>
        <charset val="161"/>
      </rPr>
      <t xml:space="preserve"> είναι η…</t>
    </r>
  </si>
  <si>
    <t xml:space="preserve">         1.</t>
  </si>
  <si>
    <r>
      <t xml:space="preserve">Να εμφανιστεί η λύση της    άσκησης </t>
    </r>
    <r>
      <rPr>
        <b/>
        <sz val="11"/>
        <color rgb="FFFF9900"/>
        <rFont val="Arial"/>
        <family val="2"/>
        <charset val="161"/>
      </rPr>
      <t>2;</t>
    </r>
  </si>
  <si>
    <r>
      <t xml:space="preserve">Σε κάθε μια από τέσσερις φιάλες περιέχεται μία από τις ενώσεις: </t>
    </r>
    <r>
      <rPr>
        <b/>
        <sz val="11"/>
        <color rgb="FFFF9900"/>
        <rFont val="Arial"/>
        <family val="2"/>
        <charset val="161"/>
      </rPr>
      <t>CH</t>
    </r>
    <r>
      <rPr>
        <b/>
        <vertAlign val="subscript"/>
        <sz val="11"/>
        <color rgb="FFFF9900"/>
        <rFont val="Arial"/>
        <family val="2"/>
        <charset val="161"/>
      </rPr>
      <t>2</t>
    </r>
    <r>
      <rPr>
        <b/>
        <sz val="11"/>
        <color rgb="FFFF9900"/>
        <rFont val="Arial"/>
        <family val="2"/>
        <charset val="161"/>
      </rPr>
      <t>=O, HCOOH, CH</t>
    </r>
    <r>
      <rPr>
        <b/>
        <vertAlign val="subscript"/>
        <sz val="11"/>
        <color rgb="FFFF9900"/>
        <rFont val="Arial"/>
        <family val="2"/>
        <charset val="161"/>
      </rPr>
      <t>3</t>
    </r>
    <r>
      <rPr>
        <b/>
        <sz val="11"/>
        <color rgb="FFFF9900"/>
        <rFont val="Arial"/>
        <family val="2"/>
        <charset val="161"/>
      </rPr>
      <t xml:space="preserve">CH=O </t>
    </r>
    <r>
      <rPr>
        <sz val="11"/>
        <color rgb="FFFFFF99"/>
        <rFont val="Arial"/>
        <family val="2"/>
        <charset val="161"/>
      </rPr>
      <t>και</t>
    </r>
    <r>
      <rPr>
        <b/>
        <sz val="11"/>
        <color rgb="FFFF9900"/>
        <rFont val="Arial"/>
        <family val="2"/>
        <charset val="161"/>
      </rPr>
      <t xml:space="preserve"> CH</t>
    </r>
    <r>
      <rPr>
        <b/>
        <vertAlign val="subscript"/>
        <sz val="11"/>
        <color rgb="FFFF9900"/>
        <rFont val="Arial"/>
        <family val="2"/>
        <charset val="161"/>
      </rPr>
      <t>3</t>
    </r>
    <r>
      <rPr>
        <b/>
        <sz val="11"/>
        <color rgb="FFFF9900"/>
        <rFont val="Arial"/>
        <family val="2"/>
        <charset val="161"/>
      </rPr>
      <t xml:space="preserve">COOH. </t>
    </r>
  </si>
  <si>
    <r>
      <t xml:space="preserve">αντιδραστήριο </t>
    </r>
    <r>
      <rPr>
        <b/>
        <sz val="11"/>
        <color rgb="FFFF9900"/>
        <rFont val="Arial"/>
        <family val="2"/>
        <charset val="161"/>
      </rPr>
      <t>Fehling.</t>
    </r>
    <r>
      <rPr>
        <sz val="11"/>
        <color indexed="43"/>
        <rFont val="Arial"/>
        <family val="2"/>
        <charset val="161"/>
      </rPr>
      <t xml:space="preserve"> </t>
    </r>
  </si>
  <si>
    <r>
      <t xml:space="preserve">διάλυμα </t>
    </r>
    <r>
      <rPr>
        <b/>
        <sz val="11"/>
        <color rgb="FFFF9900"/>
        <rFont val="Arial"/>
        <family val="2"/>
        <charset val="161"/>
      </rPr>
      <t>I</t>
    </r>
    <r>
      <rPr>
        <b/>
        <vertAlign val="subscript"/>
        <sz val="11"/>
        <color rgb="FFFF9900"/>
        <rFont val="Arial"/>
        <family val="2"/>
        <charset val="161"/>
      </rPr>
      <t>2</t>
    </r>
    <r>
      <rPr>
        <sz val="11"/>
        <color indexed="43"/>
        <rFont val="Arial"/>
        <family val="2"/>
        <charset val="161"/>
      </rPr>
      <t xml:space="preserve"> παρουσία </t>
    </r>
    <r>
      <rPr>
        <b/>
        <sz val="11"/>
        <color rgb="FFFF9900"/>
        <rFont val="Arial"/>
        <family val="2"/>
        <charset val="161"/>
      </rPr>
      <t>NaOH.</t>
    </r>
  </si>
  <si>
    <r>
      <t xml:space="preserve">όξινο διάλυμα </t>
    </r>
    <r>
      <rPr>
        <b/>
        <sz val="11"/>
        <color rgb="FFFF9900"/>
        <rFont val="Arial"/>
        <family val="2"/>
        <charset val="161"/>
      </rPr>
      <t>KMnO4.</t>
    </r>
  </si>
  <si>
    <t>4.</t>
  </si>
  <si>
    <t>Πανελλαδικές Εξετάσεις 2011</t>
  </si>
  <si>
    <r>
      <t xml:space="preserve">Να εμφανιστεί η λύση της    άσκησης </t>
    </r>
    <r>
      <rPr>
        <b/>
        <sz val="11"/>
        <color rgb="FFFF9900"/>
        <rFont val="Arial"/>
        <family val="2"/>
        <charset val="161"/>
      </rPr>
      <t>4;</t>
    </r>
  </si>
  <si>
    <t>Πώς θα ταυτοποιήσετε την ένωση που περιέχεται σε κάθε φιάλη, αν διαθέτετε μόνο τα εξής αντιδραστήρια:</t>
  </si>
  <si>
    <t>Γενικά προβλήματα Οργανικής Χημείας</t>
  </si>
  <si>
    <t>Να υπολογίσετε τη μάζα του ιζήματος.</t>
  </si>
  <si>
    <t>1.</t>
  </si>
  <si>
    <r>
      <t>β</t>
    </r>
    <r>
      <rPr>
        <b/>
        <vertAlign val="subscript"/>
        <sz val="11"/>
        <color rgb="FF99CC00"/>
        <rFont val="Arial"/>
        <family val="2"/>
        <charset val="161"/>
      </rPr>
      <t>1</t>
    </r>
    <r>
      <rPr>
        <b/>
        <sz val="11"/>
        <color rgb="FF99CC00"/>
        <rFont val="Arial"/>
        <family val="2"/>
        <charset val="161"/>
      </rPr>
      <t>.</t>
    </r>
  </si>
  <si>
    <r>
      <t>β</t>
    </r>
    <r>
      <rPr>
        <b/>
        <vertAlign val="subscript"/>
        <sz val="11"/>
        <color rgb="FF99CC00"/>
        <rFont val="Arial"/>
        <family val="2"/>
        <charset val="161"/>
      </rPr>
      <t>2</t>
    </r>
    <r>
      <rPr>
        <b/>
        <sz val="11"/>
        <color rgb="FF99CC00"/>
        <rFont val="Arial"/>
        <family val="2"/>
        <charset val="161"/>
      </rPr>
      <t>.</t>
    </r>
  </si>
  <si>
    <t>3ο Θέμα πανελλαδικών εξετάσεων 2000.</t>
  </si>
  <si>
    <t>(απ.:  4,48L, 39,4g)</t>
  </si>
  <si>
    <t>2.</t>
  </si>
  <si>
    <t>Δίνονται οι παρακάτω μετατροπές:</t>
  </si>
  <si>
    <t>Α.</t>
  </si>
  <si>
    <r>
      <t>(Γ)                                 CH</t>
    </r>
    <r>
      <rPr>
        <vertAlign val="subscript"/>
        <sz val="11"/>
        <color rgb="FFFFFF99"/>
        <rFont val="Arial"/>
        <family val="2"/>
        <charset val="161"/>
      </rPr>
      <t>3</t>
    </r>
    <r>
      <rPr>
        <sz val="11"/>
        <color rgb="FFFFFF99"/>
        <rFont val="Arial"/>
        <family val="2"/>
      </rPr>
      <t>–CH=CH</t>
    </r>
    <r>
      <rPr>
        <vertAlign val="subscript"/>
        <sz val="11"/>
        <color rgb="FFFFFF99"/>
        <rFont val="Arial"/>
        <family val="2"/>
        <charset val="161"/>
      </rPr>
      <t>2</t>
    </r>
    <r>
      <rPr>
        <sz val="11"/>
        <color rgb="FFFFFF99"/>
        <rFont val="Arial"/>
        <family val="2"/>
      </rPr>
      <t xml:space="preserve">  </t>
    </r>
    <r>
      <rPr>
        <b/>
        <sz val="11"/>
        <color rgb="FFC00000"/>
        <rFont val="Arial"/>
        <family val="2"/>
        <charset val="161"/>
      </rPr>
      <t>+</t>
    </r>
    <r>
      <rPr>
        <sz val="11"/>
        <color rgb="FFFFFF99"/>
        <rFont val="Arial"/>
        <family val="2"/>
      </rPr>
      <t xml:space="preserve">  H</t>
    </r>
    <r>
      <rPr>
        <vertAlign val="subscript"/>
        <sz val="11"/>
        <color rgb="FFFFFF99"/>
        <rFont val="Arial"/>
        <family val="2"/>
        <charset val="161"/>
      </rPr>
      <t>2</t>
    </r>
    <r>
      <rPr>
        <sz val="11"/>
        <color rgb="FFFFFF99"/>
        <rFont val="Arial"/>
        <family val="2"/>
      </rPr>
      <t>O</t>
    </r>
  </si>
  <si>
    <r>
      <t xml:space="preserve">HCH=O                    (B)                    (Γ)  </t>
    </r>
    <r>
      <rPr>
        <b/>
        <sz val="11"/>
        <color rgb="FFC00000"/>
        <rFont val="Arial"/>
        <family val="2"/>
        <charset val="161"/>
      </rPr>
      <t>+</t>
    </r>
    <r>
      <rPr>
        <sz val="11"/>
        <color rgb="FFFFFF99"/>
        <rFont val="Arial"/>
        <family val="2"/>
        <charset val="161"/>
      </rPr>
      <t xml:space="preserve">  Mg(OH)Cl</t>
    </r>
  </si>
  <si>
    <r>
      <t xml:space="preserve">(E)  </t>
    </r>
    <r>
      <rPr>
        <b/>
        <sz val="11"/>
        <color rgb="FFC00000"/>
        <rFont val="Arial"/>
        <family val="2"/>
        <charset val="161"/>
      </rPr>
      <t>+</t>
    </r>
    <r>
      <rPr>
        <sz val="11"/>
        <color rgb="FFFFFF99"/>
        <rFont val="Arial"/>
        <family val="2"/>
      </rPr>
      <t xml:space="preserve">  Na               (Z)  </t>
    </r>
    <r>
      <rPr>
        <b/>
        <sz val="11"/>
        <color rgb="FFC00000"/>
        <rFont val="Arial"/>
        <family val="2"/>
        <charset val="161"/>
      </rPr>
      <t>+</t>
    </r>
    <r>
      <rPr>
        <sz val="11"/>
        <color rgb="FFFFFF99"/>
        <rFont val="Arial"/>
        <family val="2"/>
      </rPr>
      <t xml:space="preserve">  </t>
    </r>
    <r>
      <rPr>
        <b/>
        <sz val="11"/>
        <color rgb="FFFF6600"/>
        <rFont val="Arial"/>
        <family val="2"/>
        <charset val="161"/>
      </rPr>
      <t>½</t>
    </r>
    <r>
      <rPr>
        <sz val="11"/>
        <color rgb="FFFFFF99"/>
        <rFont val="Arial"/>
        <family val="2"/>
      </rPr>
      <t xml:space="preserve"> H</t>
    </r>
    <r>
      <rPr>
        <vertAlign val="subscript"/>
        <sz val="11"/>
        <color rgb="FFFFFF99"/>
        <rFont val="Arial"/>
        <family val="2"/>
        <charset val="161"/>
      </rPr>
      <t>2</t>
    </r>
    <r>
      <rPr>
        <sz val="11"/>
        <color rgb="FFC00000"/>
        <rFont val="Symbol"/>
        <family val="1"/>
        <charset val="2"/>
      </rPr>
      <t>­</t>
    </r>
  </si>
  <si>
    <t>Όλες οι παραπάνω αντιδράσεις θεωρούνται ποσοτικές και μονόδρομες.</t>
  </si>
  <si>
    <t>Β.</t>
  </si>
  <si>
    <t>(K)                                   (Λ)                (Μ)</t>
  </si>
  <si>
    <r>
      <t xml:space="preserve">(M)                                   (N)  </t>
    </r>
    <r>
      <rPr>
        <b/>
        <sz val="11"/>
        <color rgb="FFFF0000"/>
        <rFont val="Arial"/>
        <family val="2"/>
        <charset val="161"/>
      </rPr>
      <t>+</t>
    </r>
    <r>
      <rPr>
        <sz val="11"/>
        <color rgb="FFFFFF99"/>
        <rFont val="Arial"/>
        <family val="2"/>
      </rPr>
      <t xml:space="preserve">  NH</t>
    </r>
    <r>
      <rPr>
        <vertAlign val="subscript"/>
        <sz val="11"/>
        <color rgb="FFFFFF99"/>
        <rFont val="Arial"/>
        <family val="2"/>
        <charset val="161"/>
      </rPr>
      <t>4</t>
    </r>
    <r>
      <rPr>
        <vertAlign val="superscript"/>
        <sz val="11"/>
        <color rgb="FFFFFF99"/>
        <rFont val="Arial"/>
        <family val="2"/>
        <charset val="161"/>
      </rPr>
      <t>+</t>
    </r>
    <r>
      <rPr>
        <sz val="11"/>
        <color rgb="FFFFFF99"/>
        <rFont val="Arial"/>
        <family val="2"/>
      </rPr>
      <t xml:space="preserve">    </t>
    </r>
  </si>
  <si>
    <t>(απ.:  Γ: 1-προπανόλη, Λ: προπανόνη)</t>
  </si>
  <si>
    <t>3ο Θέμα πανελλαδικών εξετάσεων 2001.</t>
  </si>
  <si>
    <t>3ο Θέμα πανελλαδικών εξετάσεων 2002.</t>
  </si>
  <si>
    <r>
      <t>Δίνονται οι παρακάτω μετατροπές στις οποίες οι ενώσεις Α, Β, Γ, Δ, Ε, Ζ, Θ και Λ είναι τα κύρια οργανικά προϊόντα. Δίνεται ότι η ένωση Δ είναι οργανικό οξύ με χημικό τύπο:  CH</t>
    </r>
    <r>
      <rPr>
        <vertAlign val="subscript"/>
        <sz val="11"/>
        <color rgb="FFFFFF99"/>
        <rFont val="Arial"/>
        <family val="2"/>
        <charset val="161"/>
      </rPr>
      <t>3</t>
    </r>
    <r>
      <rPr>
        <sz val="11"/>
        <color rgb="FFFFFF99"/>
        <rFont val="Arial"/>
        <family val="2"/>
        <charset val="161"/>
      </rPr>
      <t>CH</t>
    </r>
    <r>
      <rPr>
        <vertAlign val="subscript"/>
        <sz val="11"/>
        <color rgb="FFFFFF99"/>
        <rFont val="Arial"/>
        <family val="2"/>
        <charset val="161"/>
      </rPr>
      <t>2</t>
    </r>
    <r>
      <rPr>
        <sz val="11"/>
        <color rgb="FFFFFF99"/>
        <rFont val="Arial"/>
        <family val="2"/>
        <charset val="161"/>
      </rPr>
      <t>COOH.</t>
    </r>
  </si>
  <si>
    <t>3.</t>
  </si>
  <si>
    <t xml:space="preserve">          E                 Z</t>
  </si>
  <si>
    <t xml:space="preserve">         Θ</t>
  </si>
  <si>
    <t>Λ</t>
  </si>
  <si>
    <t>(απ.:  400mL)</t>
  </si>
  <si>
    <t>3ο Θέμα πανελλαδικών εξετάσεων 2003.</t>
  </si>
  <si>
    <t>Δίνεται το παρακάτω σχήμα χημικών μετατροπών:</t>
  </si>
  <si>
    <t>δεν αντιδρά</t>
  </si>
  <si>
    <r>
      <t xml:space="preserve">       Ε         </t>
    </r>
    <r>
      <rPr>
        <b/>
        <sz val="11"/>
        <color rgb="FFC00000"/>
        <rFont val="Arial"/>
        <family val="2"/>
        <charset val="161"/>
      </rPr>
      <t xml:space="preserve">+      </t>
    </r>
    <r>
      <rPr>
        <sz val="11"/>
        <color rgb="FFFFFF99"/>
        <rFont val="Arial"/>
        <family val="2"/>
        <charset val="161"/>
      </rPr>
      <t xml:space="preserve">    Ζ                         </t>
    </r>
  </si>
  <si>
    <r>
      <t xml:space="preserve">                CH</t>
    </r>
    <r>
      <rPr>
        <vertAlign val="subscript"/>
        <sz val="11"/>
        <color rgb="FFFFFF99"/>
        <rFont val="Arial"/>
        <family val="2"/>
        <charset val="161"/>
      </rPr>
      <t>3</t>
    </r>
    <r>
      <rPr>
        <sz val="11"/>
        <color rgb="FFFFFF99"/>
        <rFont val="Arial"/>
        <family val="2"/>
      </rPr>
      <t>I  +  Θ</t>
    </r>
  </si>
  <si>
    <t>(απ.:  Α: 2-βουτίνιο)</t>
  </si>
  <si>
    <t>3ο Θέμα πανελλαδικών εξετάσεων 2004.</t>
  </si>
  <si>
    <t>Δίνεται το διάγραμμα των παρακάτω χημικών μετατροπών:</t>
  </si>
  <si>
    <t>(Δ)</t>
  </si>
  <si>
    <t>(Γ)</t>
  </si>
  <si>
    <r>
      <t>(Β)  +  CH</t>
    </r>
    <r>
      <rPr>
        <vertAlign val="subscript"/>
        <sz val="11"/>
        <color rgb="FFFFFF99"/>
        <rFont val="Arial"/>
        <family val="2"/>
        <charset val="161"/>
      </rPr>
      <t>3</t>
    </r>
    <r>
      <rPr>
        <sz val="11"/>
        <color rgb="FFFFFF99"/>
        <rFont val="Arial"/>
        <family val="2"/>
        <charset val="161"/>
      </rPr>
      <t>CH</t>
    </r>
    <r>
      <rPr>
        <vertAlign val="subscript"/>
        <sz val="11"/>
        <color rgb="FFFFFF99"/>
        <rFont val="Arial"/>
        <family val="2"/>
        <charset val="161"/>
      </rPr>
      <t>2</t>
    </r>
    <r>
      <rPr>
        <sz val="11"/>
        <color rgb="FFFFFF99"/>
        <rFont val="Arial"/>
        <family val="2"/>
        <charset val="161"/>
      </rPr>
      <t>COOH</t>
    </r>
  </si>
  <si>
    <r>
      <t xml:space="preserve">            C</t>
    </r>
    <r>
      <rPr>
        <vertAlign val="subscript"/>
        <sz val="11"/>
        <color rgb="FFFFFF99"/>
        <rFont val="Arial"/>
        <family val="2"/>
        <charset val="161"/>
      </rPr>
      <t>6</t>
    </r>
    <r>
      <rPr>
        <sz val="11"/>
        <color rgb="FFFFFF99"/>
        <rFont val="Arial"/>
        <family val="2"/>
      </rPr>
      <t>H</t>
    </r>
    <r>
      <rPr>
        <vertAlign val="subscript"/>
        <sz val="11"/>
        <color rgb="FFFFFF99"/>
        <rFont val="Arial"/>
        <family val="2"/>
        <charset val="161"/>
      </rPr>
      <t>12</t>
    </r>
    <r>
      <rPr>
        <sz val="11"/>
        <color rgb="FFFFFF99"/>
        <rFont val="Arial"/>
        <family val="2"/>
      </rPr>
      <t>O</t>
    </r>
    <r>
      <rPr>
        <vertAlign val="subscript"/>
        <sz val="11"/>
        <color rgb="FFFFFF99"/>
        <rFont val="Arial"/>
        <family val="2"/>
        <charset val="161"/>
      </rPr>
      <t>2</t>
    </r>
  </si>
  <si>
    <r>
      <t xml:space="preserve">       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COOH</t>
    </r>
  </si>
  <si>
    <t>(ενδιάμεσο προϊόν)</t>
  </si>
  <si>
    <t>(Ζ)</t>
  </si>
  <si>
    <t xml:space="preserve">     (Κ)</t>
  </si>
  <si>
    <r>
      <t>Να γράψετε τους συντακτικούς τύπους των ενώσεων Α, Β, Γ, Δ, Ε, Ζ, Θ</t>
    </r>
    <r>
      <rPr>
        <b/>
        <sz val="11"/>
        <color rgb="FFFFFF99"/>
        <rFont val="Arial"/>
        <family val="2"/>
        <charset val="161"/>
      </rPr>
      <t xml:space="preserve"> </t>
    </r>
    <r>
      <rPr>
        <sz val="11"/>
        <color rgb="FFFFFF99"/>
        <rFont val="Arial"/>
        <family val="2"/>
        <charset val="161"/>
      </rPr>
      <t>και Κ.</t>
    </r>
  </si>
  <si>
    <t xml:space="preserve">Η παραπάνω αντίδραση θεωρείται μονόδρομη και ποσοτική. </t>
  </si>
  <si>
    <t>(απ.:  160mL)</t>
  </si>
  <si>
    <t>3ο Θέμα πανελλαδικών εξετάσεων 2005.</t>
  </si>
  <si>
    <t>Δίνεται το παρακάτω διάγραμμα χημικών μετατροπών:</t>
  </si>
  <si>
    <t xml:space="preserve">         B</t>
  </si>
  <si>
    <t xml:space="preserve">  Θ</t>
  </si>
  <si>
    <t xml:space="preserve">  Κ</t>
  </si>
  <si>
    <r>
      <t xml:space="preserve"> Γ (C</t>
    </r>
    <r>
      <rPr>
        <vertAlign val="subscript"/>
        <sz val="11"/>
        <color rgb="FFFFFF99"/>
        <rFont val="Arial"/>
        <family val="2"/>
        <charset val="161"/>
      </rPr>
      <t>3</t>
    </r>
    <r>
      <rPr>
        <sz val="11"/>
        <color rgb="FFFFFF99"/>
        <rFont val="Arial"/>
        <family val="2"/>
      </rPr>
      <t>H</t>
    </r>
    <r>
      <rPr>
        <vertAlign val="subscript"/>
        <sz val="11"/>
        <color rgb="FFFFFF99"/>
        <rFont val="Arial"/>
        <family val="2"/>
        <charset val="161"/>
      </rPr>
      <t>6</t>
    </r>
    <r>
      <rPr>
        <sz val="11"/>
        <color rgb="FFFFFF99"/>
        <rFont val="Arial"/>
        <family val="2"/>
      </rPr>
      <t>O)</t>
    </r>
  </si>
  <si>
    <t xml:space="preserve">     Λ</t>
  </si>
  <si>
    <r>
      <t>Να γράψετε  τους συντακτικούς τύπους των οργανικών ενώσεων Α, Β, Γ, Δ, Ε, Ζ, Θ, Κ</t>
    </r>
    <r>
      <rPr>
        <b/>
        <sz val="11"/>
        <color rgb="FFFFFF99"/>
        <rFont val="Arial"/>
        <family val="2"/>
        <charset val="161"/>
      </rPr>
      <t xml:space="preserve"> </t>
    </r>
    <r>
      <rPr>
        <sz val="11"/>
        <color rgb="FFFFFF99"/>
        <rFont val="Arial"/>
        <family val="2"/>
        <charset val="161"/>
      </rPr>
      <t xml:space="preserve">και Λ. </t>
    </r>
  </si>
  <si>
    <t>(απ.:  Το διάλυμα θα αποχρωματιστεί.)</t>
  </si>
  <si>
    <t>3ο Θέμα πανελλαδικών εξετάσεων 2006.</t>
  </si>
  <si>
    <t>7.</t>
  </si>
  <si>
    <t>5.</t>
  </si>
  <si>
    <t>6.</t>
  </si>
  <si>
    <t xml:space="preserve">            Γ</t>
  </si>
  <si>
    <r>
      <t>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CH</t>
    </r>
    <r>
      <rPr>
        <vertAlign val="subscript"/>
        <sz val="11"/>
        <color rgb="FFFFFF99"/>
        <rFont val="Arial"/>
        <family val="2"/>
        <charset val="161"/>
      </rPr>
      <t>2</t>
    </r>
    <r>
      <rPr>
        <sz val="11"/>
        <color rgb="FFFFFF99"/>
        <rFont val="Arial"/>
        <family val="2"/>
      </rPr>
      <t xml:space="preserve">CN  </t>
    </r>
    <r>
      <rPr>
        <b/>
        <sz val="11"/>
        <color rgb="FFC00000"/>
        <rFont val="Arial"/>
        <family val="2"/>
        <charset val="161"/>
      </rPr>
      <t>+</t>
    </r>
    <r>
      <rPr>
        <sz val="11"/>
        <color rgb="FFFFFF99"/>
        <rFont val="Arial"/>
        <family val="2"/>
      </rPr>
      <t xml:space="preserve">  KCl                A                       Β                      </t>
    </r>
  </si>
  <si>
    <t xml:space="preserve">     Δ</t>
  </si>
  <si>
    <t xml:space="preserve">        Θ</t>
  </si>
  <si>
    <t xml:space="preserve">Κ  </t>
  </si>
  <si>
    <r>
      <t xml:space="preserve">               Ε
       </t>
    </r>
    <r>
      <rPr>
        <sz val="10"/>
        <color rgb="FF800000"/>
        <rFont val="Arial"/>
        <family val="2"/>
        <charset val="161"/>
      </rPr>
      <t>κύριο προϊόν</t>
    </r>
  </si>
  <si>
    <r>
      <t xml:space="preserve">                     H</t>
    </r>
    <r>
      <rPr>
        <vertAlign val="subscript"/>
        <sz val="11"/>
        <color rgb="FFFFFF99"/>
        <rFont val="Arial"/>
        <family val="2"/>
        <charset val="161"/>
      </rPr>
      <t>2</t>
    </r>
    <r>
      <rPr>
        <sz val="11"/>
        <color rgb="FFFFFF99"/>
        <rFont val="Arial"/>
        <family val="2"/>
      </rPr>
      <t xml:space="preserve">  </t>
    </r>
    <r>
      <rPr>
        <b/>
        <sz val="11"/>
        <color rgb="FFC00000"/>
        <rFont val="Arial"/>
        <family val="2"/>
        <charset val="161"/>
      </rPr>
      <t>+</t>
    </r>
    <r>
      <rPr>
        <sz val="11"/>
        <color rgb="FFFFFF99"/>
        <rFont val="Arial"/>
        <family val="2"/>
      </rPr>
      <t xml:space="preserve">  Λ</t>
    </r>
  </si>
  <si>
    <t>(απ.:  Το διάλυμα δεν θα αποχρωματιστεί.)</t>
  </si>
  <si>
    <t>3ο Θέμα πανελλαδικών εξετάσεων 2007.</t>
  </si>
  <si>
    <t>8.</t>
  </si>
  <si>
    <r>
      <t xml:space="preserve">              </t>
    </r>
    <r>
      <rPr>
        <b/>
        <sz val="11"/>
        <color rgb="FFC00000"/>
        <rFont val="Arial"/>
        <family val="2"/>
        <charset val="161"/>
      </rPr>
      <t xml:space="preserve">+       </t>
    </r>
    <r>
      <rPr>
        <sz val="11"/>
        <color rgb="FFFFFF99"/>
        <rFont val="Arial"/>
        <family val="2"/>
      </rPr>
      <t xml:space="preserve">      </t>
    </r>
    <r>
      <rPr>
        <vertAlign val="subscript"/>
        <sz val="11"/>
        <color rgb="FFFFFF99"/>
        <rFont val="Arial"/>
        <family val="2"/>
        <charset val="161"/>
      </rPr>
      <t xml:space="preserve">   </t>
    </r>
    <r>
      <rPr>
        <sz val="11"/>
        <color rgb="FFFFFF99"/>
        <rFont val="Arial"/>
        <family val="2"/>
      </rPr>
      <t>(Γ)</t>
    </r>
  </si>
  <si>
    <r>
      <t>Να γράψετε τους συντακτικούς τύπους των ενώσεων RMgCl, Α, Β, Γ, Δ, Ε, Ζ</t>
    </r>
    <r>
      <rPr>
        <b/>
        <sz val="11"/>
        <color rgb="FFFFFF99"/>
        <rFont val="Arial"/>
        <family val="2"/>
        <charset val="161"/>
      </rPr>
      <t xml:space="preserve"> </t>
    </r>
    <r>
      <rPr>
        <sz val="11"/>
        <color rgb="FFFFFF99"/>
        <rFont val="Arial"/>
        <family val="2"/>
        <charset val="161"/>
      </rPr>
      <t>και Θ.</t>
    </r>
  </si>
  <si>
    <r>
      <t xml:space="preserve">Να γράψετε αναλυτικά τα στάδια της αντίδρασης της ένωσης </t>
    </r>
    <r>
      <rPr>
        <sz val="12"/>
        <color rgb="FFFFFF99"/>
        <rFont val="Arial"/>
        <family val="2"/>
        <charset val="161"/>
      </rPr>
      <t>Ζ με το αλκαλικό διάλυμα I</t>
    </r>
    <r>
      <rPr>
        <vertAlign val="subscript"/>
        <sz val="12"/>
        <color rgb="FFFFFF99"/>
        <rFont val="Arial"/>
        <family val="2"/>
        <charset val="161"/>
      </rPr>
      <t>2</t>
    </r>
    <r>
      <rPr>
        <sz val="12"/>
        <color rgb="FFFFFF99"/>
        <rFont val="Arial"/>
        <family val="2"/>
        <charset val="161"/>
      </rPr>
      <t>.</t>
    </r>
  </si>
  <si>
    <t>(απ.:  15,1g)</t>
  </si>
  <si>
    <t>3ο Θέμα πανελλαδικών εξετάσεων 2008.</t>
  </si>
  <si>
    <t>9.</t>
  </si>
  <si>
    <r>
      <t xml:space="preserve">    (C</t>
    </r>
    <r>
      <rPr>
        <vertAlign val="subscript"/>
        <sz val="11"/>
        <color rgb="FFFFFF99"/>
        <rFont val="Arial"/>
        <family val="2"/>
        <charset val="161"/>
      </rPr>
      <t>3</t>
    </r>
    <r>
      <rPr>
        <sz val="11"/>
        <color rgb="FFFFFF99"/>
        <rFont val="Arial"/>
        <family val="2"/>
      </rPr>
      <t>H</t>
    </r>
    <r>
      <rPr>
        <vertAlign val="subscript"/>
        <sz val="11"/>
        <color rgb="FFFFFF99"/>
        <rFont val="Arial"/>
        <family val="2"/>
        <charset val="161"/>
      </rPr>
      <t>6</t>
    </r>
    <r>
      <rPr>
        <sz val="11"/>
        <color rgb="FFFFFF99"/>
        <rFont val="Arial"/>
        <family val="2"/>
      </rPr>
      <t>O)</t>
    </r>
  </si>
  <si>
    <t xml:space="preserve">    ασταθής 
     ένωση</t>
  </si>
  <si>
    <t xml:space="preserve">          Β                    Γ  +  κίτρινο ίζημα</t>
  </si>
  <si>
    <r>
      <t xml:space="preserve">Ε + Θ  </t>
    </r>
    <r>
      <rPr>
        <sz val="11"/>
        <color rgb="FFFFFF99"/>
        <rFont val="Symbol"/>
        <family val="1"/>
        <charset val="2"/>
      </rPr>
      <t>®</t>
    </r>
    <r>
      <rPr>
        <sz val="11"/>
        <color rgb="FFFFFF99"/>
        <rFont val="Arial"/>
        <family val="2"/>
        <charset val="161"/>
      </rPr>
      <t xml:space="preserve">               </t>
    </r>
  </si>
  <si>
    <r>
      <t xml:space="preserve">Ε + Γ  </t>
    </r>
    <r>
      <rPr>
        <sz val="11"/>
        <color rgb="FFFFFF99"/>
        <rFont val="Symbol"/>
        <family val="1"/>
        <charset val="2"/>
      </rPr>
      <t>®</t>
    </r>
    <r>
      <rPr>
        <sz val="11"/>
        <color rgb="FFFFFF99"/>
        <rFont val="Arial"/>
        <family val="2"/>
        <charset val="161"/>
      </rPr>
      <t xml:space="preserve">               </t>
    </r>
  </si>
  <si>
    <t>(απ.:  500mL)</t>
  </si>
  <si>
    <t>3ο Θέμα πανελλαδικών εξετάσεων 2009.</t>
  </si>
  <si>
    <t>10.</t>
  </si>
  <si>
    <t xml:space="preserve">            ασταθής
             ένωση</t>
  </si>
  <si>
    <t xml:space="preserve">      Ζ                   Θ                       Κ</t>
  </si>
  <si>
    <t>Δίνεται ότι το αλκύλιο R– της ένωσης Α είναι το ίδιο με το αλκύλιο R– της ένωσης Γ.</t>
  </si>
  <si>
    <t>3ο Θέμα πανελλαδικών εξετάσεων 2010.</t>
  </si>
  <si>
    <t>11.</t>
  </si>
  <si>
    <t>Δίνονται οι παρακάτω χημικές μετατροπές:</t>
  </si>
  <si>
    <t xml:space="preserve">                Ζ</t>
  </si>
  <si>
    <r>
      <t xml:space="preserve">  </t>
    </r>
    <r>
      <rPr>
        <sz val="11"/>
        <color rgb="FFFFFF99"/>
        <rFont val="Arial"/>
        <family val="2"/>
        <charset val="161"/>
      </rPr>
      <t>Μ                  Ν</t>
    </r>
  </si>
  <si>
    <t>3ο Θέμα πανελλαδικών εξετάσεων 2011.</t>
  </si>
  <si>
    <t>12.</t>
  </si>
  <si>
    <t>(απ.: για κάθε συστατικό: 0,01mol)</t>
  </si>
  <si>
    <t>Β</t>
  </si>
  <si>
    <t xml:space="preserve">  Ε</t>
  </si>
  <si>
    <t xml:space="preserve">  Ζ</t>
  </si>
  <si>
    <t xml:space="preserve">              Θ</t>
  </si>
  <si>
    <r>
      <t>Το 1</t>
    </r>
    <r>
      <rPr>
        <vertAlign val="superscript"/>
        <sz val="11"/>
        <color rgb="FFFFFF99"/>
        <rFont val="Arial"/>
        <family val="2"/>
        <charset val="161"/>
      </rPr>
      <t>ο</t>
    </r>
    <r>
      <rPr>
        <sz val="11"/>
        <color rgb="FFFFFF99"/>
        <rFont val="Arial"/>
        <family val="2"/>
        <charset val="161"/>
      </rPr>
      <t xml:space="preserve"> μέρος αντιδρά με περίσσεια διαλύματος I</t>
    </r>
    <r>
      <rPr>
        <vertAlign val="subscript"/>
        <sz val="11"/>
        <color rgb="FFFFFF99"/>
        <rFont val="Arial"/>
        <family val="2"/>
        <charset val="161"/>
      </rPr>
      <t>2</t>
    </r>
    <r>
      <rPr>
        <sz val="11"/>
        <color rgb="FFFFFF99"/>
        <rFont val="Arial"/>
        <family val="2"/>
        <charset val="161"/>
      </rPr>
      <t>/NaOH και δίνει 78,8g κίτρινου ιζήματος.</t>
    </r>
  </si>
  <si>
    <t>(απ.: 0,6mol και 0,4mol)</t>
  </si>
  <si>
    <t>3ο Θέμα πανελλαδικών εξετάσεων 2012.</t>
  </si>
  <si>
    <t>οι χημικές εξισώσεις των αντιδράσεων.</t>
  </si>
  <si>
    <t xml:space="preserve">οι συντακτικοί τύποι των ενώσεων Α, Β, Γ, Δ και Ε. </t>
  </si>
  <si>
    <t>3ο Θέμα πανελλαδικών εξετάσεων 2013.</t>
  </si>
  <si>
    <t>14.</t>
  </si>
  <si>
    <t>(απ.: 2L)</t>
  </si>
  <si>
    <r>
      <t>Η ένωση Α διασπά το ανθρακικό νάτριο και επίσης απο-χρωματίζει διάλυμα KMnO</t>
    </r>
    <r>
      <rPr>
        <vertAlign val="subscript"/>
        <sz val="11"/>
        <color rgb="FFFFFF99"/>
        <rFont val="Arial"/>
        <family val="2"/>
        <charset val="161"/>
      </rPr>
      <t>4</t>
    </r>
    <r>
      <rPr>
        <sz val="11"/>
        <color rgb="FFFFFF99"/>
        <rFont val="Arial"/>
        <family val="2"/>
        <charset val="161"/>
      </rPr>
      <t>/H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t>
    </r>
  </si>
  <si>
    <r>
      <t>Η ένωση Γ αντιδρά με I</t>
    </r>
    <r>
      <rPr>
        <vertAlign val="subscript"/>
        <sz val="11"/>
        <color rgb="FFFFFF99"/>
        <rFont val="Arial"/>
        <family val="2"/>
        <charset val="161"/>
      </rPr>
      <t>2</t>
    </r>
    <r>
      <rPr>
        <sz val="11"/>
        <color rgb="FFFFFF99"/>
        <rFont val="Arial"/>
        <family val="2"/>
        <charset val="161"/>
      </rPr>
      <t>+NaOH και δίνει ίζημα, ενώ όταν οξειδωθεί πλήρως με διάλυμα K</t>
    </r>
    <r>
      <rPr>
        <vertAlign val="subscript"/>
        <sz val="11"/>
        <color rgb="FFFFFF99"/>
        <rFont val="Arial"/>
        <family val="2"/>
        <charset val="161"/>
      </rPr>
      <t>2</t>
    </r>
    <r>
      <rPr>
        <sz val="11"/>
        <color rgb="FFFFFF99"/>
        <rFont val="Arial"/>
        <family val="2"/>
        <charset val="161"/>
      </rPr>
      <t>Cr</t>
    </r>
    <r>
      <rPr>
        <vertAlign val="subscript"/>
        <sz val="11"/>
        <color rgb="FFFFFF99"/>
        <rFont val="Arial"/>
        <family val="2"/>
        <charset val="161"/>
      </rPr>
      <t>2</t>
    </r>
    <r>
      <rPr>
        <sz val="11"/>
        <color rgb="FFFFFF99"/>
        <rFont val="Arial"/>
        <family val="2"/>
        <charset val="161"/>
      </rPr>
      <t>O</t>
    </r>
    <r>
      <rPr>
        <vertAlign val="subscript"/>
        <sz val="11"/>
        <color rgb="FFFFFF99"/>
        <rFont val="Arial"/>
        <family val="2"/>
        <charset val="161"/>
      </rPr>
      <t>7</t>
    </r>
    <r>
      <rPr>
        <sz val="11"/>
        <color rgb="FFFFFF99"/>
        <rFont val="Arial"/>
        <family val="2"/>
        <charset val="161"/>
      </rPr>
      <t>/H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 xml:space="preserve"> δίνει την έ-νωση Δ.</t>
    </r>
  </si>
  <si>
    <t>Να γράψετε τους συντακτικούς τύπους των ενώσεων Α, Β, Γ, Δ, Ε.</t>
  </si>
  <si>
    <t>Να γράψετε τις χημικές εξισώσεις των εξής αντιδράσεων:</t>
  </si>
  <si>
    <t>της Β με το αντιδραστήριο Fehling</t>
  </si>
  <si>
    <r>
      <t>της Γ με I</t>
    </r>
    <r>
      <rPr>
        <vertAlign val="subscript"/>
        <sz val="11"/>
        <color rgb="FFFFFF99"/>
        <rFont val="Arial"/>
        <family val="2"/>
        <charset val="161"/>
      </rPr>
      <t>2</t>
    </r>
    <r>
      <rPr>
        <sz val="11"/>
        <color rgb="FFFFFF99"/>
        <rFont val="Arial"/>
        <family val="2"/>
        <charset val="161"/>
      </rPr>
      <t>+NaOH</t>
    </r>
  </si>
  <si>
    <t>της Ε με το αντιδραστήριο Tollens</t>
  </si>
  <si>
    <r>
      <t>της Γ με K</t>
    </r>
    <r>
      <rPr>
        <vertAlign val="subscript"/>
        <sz val="11"/>
        <color rgb="FFFFFF99"/>
        <rFont val="Arial"/>
        <family val="2"/>
        <charset val="161"/>
      </rPr>
      <t>2</t>
    </r>
    <r>
      <rPr>
        <sz val="11"/>
        <color rgb="FFFFFF99"/>
        <rFont val="Arial"/>
        <family val="2"/>
        <charset val="161"/>
      </rPr>
      <t>Cr</t>
    </r>
    <r>
      <rPr>
        <vertAlign val="subscript"/>
        <sz val="11"/>
        <color rgb="FFFFFF99"/>
        <rFont val="Arial"/>
        <family val="2"/>
        <charset val="161"/>
      </rPr>
      <t>2</t>
    </r>
    <r>
      <rPr>
        <sz val="11"/>
        <color rgb="FFFFFF99"/>
        <rFont val="Arial"/>
        <family val="2"/>
        <charset val="161"/>
      </rPr>
      <t>O</t>
    </r>
    <r>
      <rPr>
        <vertAlign val="subscript"/>
        <sz val="11"/>
        <color rgb="FFFFFF99"/>
        <rFont val="Arial"/>
        <family val="2"/>
        <charset val="161"/>
      </rPr>
      <t>7</t>
    </r>
    <r>
      <rPr>
        <sz val="11"/>
        <color rgb="FFFFFF99"/>
        <rFont val="Arial"/>
        <family val="2"/>
        <charset val="161"/>
      </rPr>
      <t>/H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 xml:space="preserve"> προς ένωση Δ.</t>
    </r>
  </si>
  <si>
    <t>Ø</t>
  </si>
  <si>
    <t></t>
  </si>
  <si>
    <t>Γ.</t>
  </si>
  <si>
    <t>3ο Θέμα πανελλαδικών εξετάσεων 2014.</t>
  </si>
  <si>
    <t>15.</t>
  </si>
  <si>
    <r>
      <rPr>
        <b/>
        <vertAlign val="subscript"/>
        <sz val="11"/>
        <color rgb="FF99CC00"/>
        <rFont val="Arial"/>
        <family val="2"/>
        <charset val="161"/>
      </rPr>
      <t xml:space="preserve">   </t>
    </r>
    <r>
      <rPr>
        <b/>
        <sz val="11"/>
        <color rgb="FF99CC00"/>
        <rFont val="Arial"/>
        <family val="2"/>
        <charset val="161"/>
      </rPr>
      <t>Α.α.</t>
    </r>
  </si>
  <si>
    <t xml:space="preserve">Δίνεται το παρακάτω διάγραμμα χημικών διεργασιών. </t>
  </si>
  <si>
    <t>B.</t>
  </si>
  <si>
    <t>Ομογενές μίγμα δύο κορεσμένων μονοσθενών αλκοολών Α και Β, μάζας 44,4g, χωρίζεται σε τρία ίσα μέρη.</t>
  </si>
  <si>
    <t>(απ.: 0,15mol 2-βουτανόλης, 0,45mol 1-βουτανόλης)</t>
  </si>
  <si>
    <t xml:space="preserve">Μάζα 11,2g αλκενίου Α χωρίζεται σε δυο ίσα μέρη. </t>
  </si>
  <si>
    <t>16.</t>
  </si>
  <si>
    <t>Π.Μ.Δ.Χ. 2013.</t>
  </si>
  <si>
    <t>(απ.: A: 2-βουτένιο)</t>
  </si>
  <si>
    <t>17.</t>
  </si>
  <si>
    <t>i.</t>
  </si>
  <si>
    <t>ii.</t>
  </si>
  <si>
    <t xml:space="preserve">Α               Β                      Γ           </t>
  </si>
  <si>
    <t>Δ                        Ε</t>
  </si>
  <si>
    <t>iii.</t>
  </si>
  <si>
    <t xml:space="preserve">     Π</t>
  </si>
  <si>
    <t xml:space="preserve">        2,3-διμέθυλο-3-πεντανόλη</t>
  </si>
  <si>
    <t>iv.</t>
  </si>
  <si>
    <t>Α                  Β                Γ                   Δ</t>
  </si>
  <si>
    <t>μέθυλο-προπανικός ισοπροπυλ-εστέρας</t>
  </si>
  <si>
    <t>v.</t>
  </si>
  <si>
    <r>
      <t>Α                      Β              Ε                C</t>
    </r>
    <r>
      <rPr>
        <vertAlign val="subscript"/>
        <sz val="11"/>
        <color rgb="FFFFFF99"/>
        <rFont val="Arial"/>
        <family val="2"/>
        <charset val="161"/>
      </rPr>
      <t>5</t>
    </r>
    <r>
      <rPr>
        <sz val="11"/>
        <color rgb="FFFFFF99"/>
        <rFont val="Arial"/>
        <family val="2"/>
      </rPr>
      <t>H</t>
    </r>
    <r>
      <rPr>
        <vertAlign val="subscript"/>
        <sz val="11"/>
        <color rgb="FFFFFF99"/>
        <rFont val="Arial"/>
        <family val="2"/>
        <charset val="161"/>
      </rPr>
      <t>12</t>
    </r>
    <r>
      <rPr>
        <sz val="11"/>
        <color rgb="FFFFFF99"/>
        <rFont val="Arial"/>
        <family val="2"/>
      </rPr>
      <t>O</t>
    </r>
  </si>
  <si>
    <t>κίτρινο ίζημα</t>
  </si>
  <si>
    <r>
      <t>Γ΄ ΓΕΛ</t>
    </r>
    <r>
      <rPr>
        <sz val="11"/>
        <color indexed="51"/>
        <rFont val="Arial"/>
        <family val="2"/>
        <charset val="161"/>
      </rPr>
      <t xml:space="preserve"> (κατεύθυνση)</t>
    </r>
  </si>
  <si>
    <r>
      <t xml:space="preserve">Περισσότερα λόγια για την </t>
    </r>
    <r>
      <rPr>
        <b/>
        <sz val="11"/>
        <rFont val="Arial"/>
        <family val="2"/>
        <charset val="161"/>
      </rPr>
      <t>VBT…</t>
    </r>
  </si>
  <si>
    <t xml:space="preserve">Όσο μεγαλύτερος είναι ο βαθμός επικάλυψης των ατομικών τροχιακών, τόσο πυκνότερο είναι το σχηματιζόμενο μεταξύ των πυρήνων ηλεκτρονιακό νέφος, άρα ισχυρότερος είναι και ο σχηματιζόμενος δεσμός. </t>
  </si>
  <si>
    <r>
      <t xml:space="preserve">Η </t>
    </r>
    <r>
      <rPr>
        <b/>
        <sz val="10"/>
        <color indexed="52"/>
        <rFont val="Arial"/>
        <family val="2"/>
        <charset val="161"/>
      </rPr>
      <t>MOT</t>
    </r>
    <r>
      <rPr>
        <sz val="10"/>
        <color indexed="43"/>
        <rFont val="Arial"/>
        <family val="2"/>
        <charset val="161"/>
      </rPr>
      <t xml:space="preserve"> σε αδρές γραμμές…</t>
    </r>
  </si>
  <si>
    <r>
      <t xml:space="preserve">Το </t>
    </r>
    <r>
      <rPr>
        <sz val="10"/>
        <color indexed="48"/>
        <rFont val="Arial"/>
        <family val="2"/>
        <charset val="161"/>
      </rPr>
      <t>παραπάνω σχήμα</t>
    </r>
    <r>
      <rPr>
        <sz val="10"/>
        <color indexed="43"/>
        <rFont val="Arial"/>
        <family val="2"/>
        <charset val="161"/>
      </rPr>
      <t xml:space="preserve"> απεικονίζει το σχηματισμό του </t>
    </r>
    <r>
      <rPr>
        <b/>
        <sz val="10"/>
        <color indexed="52"/>
        <rFont val="Arial"/>
        <family val="2"/>
        <charset val="161"/>
      </rPr>
      <t>σ</t>
    </r>
    <r>
      <rPr>
        <sz val="10"/>
        <color indexed="43"/>
        <rFont val="Arial"/>
        <family val="2"/>
        <charset val="161"/>
      </rPr>
      <t xml:space="preserve"> δεσμού που ενώνει το άτομο του υδρογόνου με το άτομο του φθορίου στο μόριο του </t>
    </r>
    <r>
      <rPr>
        <b/>
        <sz val="10"/>
        <color indexed="52"/>
        <rFont val="Arial"/>
        <family val="2"/>
        <charset val="161"/>
      </rPr>
      <t>HF.</t>
    </r>
    <r>
      <rPr>
        <sz val="10"/>
        <color indexed="43"/>
        <rFont val="Arial"/>
        <family val="2"/>
        <charset val="161"/>
      </rPr>
      <t xml:space="preserve"> Τα ατομικά τροχιακά που επικαλύπτονται μετωπικά, προς το σκοπό αυτό, είναι το </t>
    </r>
    <r>
      <rPr>
        <b/>
        <sz val="10"/>
        <color indexed="52"/>
        <rFont val="Arial"/>
        <family val="2"/>
        <charset val="161"/>
      </rPr>
      <t>1s</t>
    </r>
    <r>
      <rPr>
        <sz val="10"/>
        <color indexed="43"/>
        <rFont val="Arial"/>
        <family val="2"/>
        <charset val="161"/>
      </rPr>
      <t xml:space="preserve"> τροχιακό του ατόμου του </t>
    </r>
    <r>
      <rPr>
        <b/>
        <sz val="10"/>
        <color indexed="52"/>
        <rFont val="Arial"/>
        <family val="2"/>
        <charset val="161"/>
      </rPr>
      <t>Η</t>
    </r>
    <r>
      <rPr>
        <sz val="10"/>
        <color indexed="43"/>
        <rFont val="Arial"/>
        <family val="2"/>
        <charset val="161"/>
      </rPr>
      <t xml:space="preserve"> και το </t>
    </r>
    <r>
      <rPr>
        <b/>
        <sz val="10"/>
        <color indexed="52"/>
        <rFont val="Arial"/>
        <family val="2"/>
        <charset val="161"/>
      </rPr>
      <t>2p</t>
    </r>
    <r>
      <rPr>
        <b/>
        <vertAlign val="subscript"/>
        <sz val="10"/>
        <color indexed="52"/>
        <rFont val="Arial"/>
        <family val="2"/>
        <charset val="161"/>
      </rPr>
      <t>z</t>
    </r>
    <r>
      <rPr>
        <sz val="10"/>
        <color indexed="43"/>
        <rFont val="Arial"/>
        <family val="2"/>
        <charset val="161"/>
      </rPr>
      <t xml:space="preserve"> τροχιακό του ατόμου του </t>
    </r>
    <r>
      <rPr>
        <b/>
        <sz val="10"/>
        <color indexed="52"/>
        <rFont val="Arial"/>
        <family val="2"/>
        <charset val="161"/>
      </rPr>
      <t>F</t>
    </r>
    <r>
      <rPr>
        <b/>
        <sz val="10"/>
        <color indexed="11"/>
        <rFont val="Arial"/>
        <family val="2"/>
        <charset val="161"/>
      </rPr>
      <t>**</t>
    </r>
    <r>
      <rPr>
        <b/>
        <sz val="10"/>
        <color indexed="52"/>
        <rFont val="Arial"/>
        <family val="2"/>
        <charset val="161"/>
      </rPr>
      <t>.</t>
    </r>
    <r>
      <rPr>
        <sz val="10"/>
        <color indexed="43"/>
        <rFont val="Arial"/>
        <family val="2"/>
        <charset val="161"/>
      </rPr>
      <t xml:space="preserve"> </t>
    </r>
  </si>
  <si>
    <r>
      <t>9</t>
    </r>
    <r>
      <rPr>
        <b/>
        <sz val="10"/>
        <color indexed="53"/>
        <rFont val="Arial"/>
        <family val="2"/>
        <charset val="161"/>
      </rPr>
      <t>F:</t>
    </r>
    <r>
      <rPr>
        <b/>
        <sz val="10"/>
        <color indexed="43"/>
        <rFont val="Arial"/>
        <family val="2"/>
        <charset val="161"/>
      </rPr>
      <t xml:space="preserve"> </t>
    </r>
    <r>
      <rPr>
        <b/>
        <sz val="10"/>
        <color indexed="16"/>
        <rFont val="Arial"/>
        <family val="2"/>
        <charset val="161"/>
      </rPr>
      <t>1s</t>
    </r>
    <r>
      <rPr>
        <b/>
        <vertAlign val="superscript"/>
        <sz val="10"/>
        <color indexed="50"/>
        <rFont val="Arial"/>
        <family val="2"/>
        <charset val="161"/>
      </rPr>
      <t>2</t>
    </r>
    <r>
      <rPr>
        <b/>
        <sz val="10"/>
        <color indexed="16"/>
        <rFont val="Arial"/>
        <family val="2"/>
        <charset val="161"/>
      </rPr>
      <t>, 2s</t>
    </r>
    <r>
      <rPr>
        <b/>
        <vertAlign val="superscript"/>
        <sz val="10"/>
        <color indexed="50"/>
        <rFont val="Arial"/>
        <family val="2"/>
        <charset val="161"/>
      </rPr>
      <t>2</t>
    </r>
    <r>
      <rPr>
        <b/>
        <sz val="10"/>
        <color indexed="16"/>
        <rFont val="Arial"/>
        <family val="2"/>
        <charset val="161"/>
      </rPr>
      <t>, 2p</t>
    </r>
    <r>
      <rPr>
        <b/>
        <vertAlign val="superscript"/>
        <sz val="10"/>
        <color indexed="50"/>
        <rFont val="Arial"/>
        <family val="2"/>
        <charset val="161"/>
      </rPr>
      <t>5</t>
    </r>
  </si>
  <si>
    <r>
      <t xml:space="preserve">          1s      2s    2p</t>
    </r>
    <r>
      <rPr>
        <b/>
        <vertAlign val="subscript"/>
        <sz val="10"/>
        <color indexed="16"/>
        <rFont val="Arial"/>
        <family val="2"/>
        <charset val="161"/>
      </rPr>
      <t>x</t>
    </r>
    <r>
      <rPr>
        <b/>
        <sz val="10"/>
        <color indexed="16"/>
        <rFont val="Arial"/>
        <family val="2"/>
        <charset val="161"/>
      </rPr>
      <t xml:space="preserve">  2p</t>
    </r>
    <r>
      <rPr>
        <b/>
        <vertAlign val="subscript"/>
        <sz val="10"/>
        <color indexed="16"/>
        <rFont val="Arial"/>
        <family val="2"/>
        <charset val="161"/>
      </rPr>
      <t>y</t>
    </r>
    <r>
      <rPr>
        <b/>
        <sz val="10"/>
        <color indexed="16"/>
        <rFont val="Arial"/>
        <family val="2"/>
        <charset val="161"/>
      </rPr>
      <t xml:space="preserve">  2p</t>
    </r>
    <r>
      <rPr>
        <b/>
        <vertAlign val="subscript"/>
        <sz val="10"/>
        <color indexed="16"/>
        <rFont val="Arial"/>
        <family val="2"/>
        <charset val="161"/>
      </rPr>
      <t>z</t>
    </r>
  </si>
  <si>
    <r>
      <t xml:space="preserve">    9</t>
    </r>
    <r>
      <rPr>
        <b/>
        <sz val="10"/>
        <color indexed="53"/>
        <rFont val="Arial"/>
        <family val="2"/>
        <charset val="161"/>
      </rPr>
      <t>F:</t>
    </r>
  </si>
  <si>
    <r>
      <t xml:space="preserve">Αν τα τροχιακά του </t>
    </r>
    <r>
      <rPr>
        <sz val="10"/>
        <color indexed="48"/>
        <rFont val="Arial"/>
        <family val="2"/>
        <charset val="161"/>
      </rPr>
      <t>παραπάνω σχήματος</t>
    </r>
    <r>
      <rPr>
        <sz val="10"/>
        <color indexed="43"/>
        <rFont val="Arial"/>
        <family val="2"/>
        <charset val="161"/>
      </rPr>
      <t xml:space="preserve"> είναι τα </t>
    </r>
    <r>
      <rPr>
        <b/>
        <sz val="10"/>
        <color indexed="52"/>
        <rFont val="Arial"/>
        <family val="2"/>
        <charset val="161"/>
      </rPr>
      <t>2p</t>
    </r>
    <r>
      <rPr>
        <b/>
        <vertAlign val="subscript"/>
        <sz val="10"/>
        <color indexed="52"/>
        <rFont val="Arial"/>
        <family val="2"/>
        <charset val="161"/>
      </rPr>
      <t>z</t>
    </r>
    <r>
      <rPr>
        <sz val="10"/>
        <color indexed="43"/>
        <rFont val="Arial"/>
        <family val="2"/>
        <charset val="161"/>
      </rPr>
      <t xml:space="preserve"> ατομικά τροχιακά δύο ατόμων φθορίου, τότε το σχήμα αυτό παριστάνει τη δημιουργία του </t>
    </r>
    <r>
      <rPr>
        <b/>
        <sz val="10"/>
        <color indexed="52"/>
        <rFont val="Arial"/>
        <family val="2"/>
        <charset val="161"/>
      </rPr>
      <t>σ</t>
    </r>
    <r>
      <rPr>
        <sz val="10"/>
        <color indexed="43"/>
        <rFont val="Arial"/>
        <family val="2"/>
        <charset val="161"/>
      </rPr>
      <t xml:space="preserve"> δεσμού που ενώνει αυτά τα δύο άτομα φθορίου, ώστε να σχηματιστεί το μόριο </t>
    </r>
    <r>
      <rPr>
        <b/>
        <sz val="10"/>
        <color indexed="52"/>
        <rFont val="Arial"/>
        <family val="2"/>
        <charset val="161"/>
      </rPr>
      <t>F</t>
    </r>
    <r>
      <rPr>
        <b/>
        <vertAlign val="subscript"/>
        <sz val="10"/>
        <color indexed="52"/>
        <rFont val="Arial"/>
        <family val="2"/>
        <charset val="161"/>
      </rPr>
      <t>2</t>
    </r>
    <r>
      <rPr>
        <b/>
        <sz val="10"/>
        <color indexed="52"/>
        <rFont val="Arial"/>
        <family val="2"/>
        <charset val="161"/>
      </rPr>
      <t>.</t>
    </r>
  </si>
  <si>
    <r>
      <t xml:space="preserve">Στο επίπεδο που διέρχεται από τον άξονα </t>
    </r>
    <r>
      <rPr>
        <b/>
        <sz val="10"/>
        <color indexed="52"/>
        <rFont val="Arial"/>
        <family val="2"/>
        <charset val="161"/>
      </rPr>
      <t>zz΄</t>
    </r>
    <r>
      <rPr>
        <sz val="10"/>
        <color indexed="43"/>
        <rFont val="Arial"/>
        <family val="2"/>
        <charset val="161"/>
      </rPr>
      <t xml:space="preserve"> και είναι κάθετο στο επίπεδο που σχηματίζουν τεμνόμενοι οι άξονες </t>
    </r>
    <r>
      <rPr>
        <b/>
        <sz val="10"/>
        <color indexed="52"/>
        <rFont val="Arial"/>
        <family val="2"/>
        <charset val="161"/>
      </rPr>
      <t>xx΄</t>
    </r>
    <r>
      <rPr>
        <sz val="10"/>
        <color indexed="43"/>
        <rFont val="Arial"/>
        <family val="2"/>
        <charset val="161"/>
      </rPr>
      <t xml:space="preserve"> και </t>
    </r>
    <r>
      <rPr>
        <b/>
        <sz val="10"/>
        <color indexed="52"/>
        <rFont val="Arial"/>
        <family val="2"/>
        <charset val="161"/>
      </rPr>
      <t>zz΄</t>
    </r>
    <r>
      <rPr>
        <sz val="10"/>
        <color indexed="43"/>
        <rFont val="Arial"/>
        <family val="2"/>
        <charset val="161"/>
      </rPr>
      <t xml:space="preserve"> </t>
    </r>
    <r>
      <rPr>
        <sz val="10"/>
        <color indexed="16"/>
        <rFont val="Arial"/>
        <family val="2"/>
        <charset val="161"/>
      </rPr>
      <t>(επίπεδο xz),</t>
    </r>
    <r>
      <rPr>
        <sz val="10"/>
        <color indexed="43"/>
        <rFont val="Arial"/>
        <family val="2"/>
        <charset val="161"/>
      </rPr>
      <t xml:space="preserve"> η πυκνότητα του ηλεκτρονιακού νέφους είναι μηδενική. Αυτό το επίπεδο ονομάζεται </t>
    </r>
    <r>
      <rPr>
        <b/>
        <sz val="10"/>
        <color indexed="53"/>
        <rFont val="Arial"/>
        <family val="2"/>
        <charset val="161"/>
      </rPr>
      <t>κομβικό επίπεδο.</t>
    </r>
  </si>
  <si>
    <r>
      <t xml:space="preserve">Επειδή η πλευρική επικάλυψη των τροχιακών δεν είναι δυνατό να είναι τόσο εκτεταμένη όσο η μετωπική, ο </t>
    </r>
    <r>
      <rPr>
        <b/>
        <sz val="11"/>
        <color indexed="52"/>
        <rFont val="Arial"/>
        <family val="2"/>
        <charset val="161"/>
      </rPr>
      <t>π</t>
    </r>
    <r>
      <rPr>
        <sz val="11"/>
        <color indexed="43"/>
        <rFont val="Arial"/>
        <family val="2"/>
        <charset val="161"/>
      </rPr>
      <t xml:space="preserve"> δεσμός, στον οποίο οδηγεί, είναι σημαντικά ασθενέστερος του </t>
    </r>
    <r>
      <rPr>
        <b/>
        <sz val="11"/>
        <color indexed="52"/>
        <rFont val="Arial"/>
        <family val="2"/>
        <charset val="161"/>
      </rPr>
      <t>σ</t>
    </r>
    <r>
      <rPr>
        <sz val="11"/>
        <color indexed="43"/>
        <rFont val="Arial"/>
        <family val="2"/>
        <charset val="161"/>
      </rPr>
      <t xml:space="preserve"> δεσμού. 
Να σημειωθεί ακόμη ότι δεν είναι δυνατό να αναπτυχθεί μεταξύ δύο ατόμων </t>
    </r>
    <r>
      <rPr>
        <b/>
        <sz val="11"/>
        <color indexed="52"/>
        <rFont val="Arial"/>
        <family val="2"/>
        <charset val="161"/>
      </rPr>
      <t>π</t>
    </r>
    <r>
      <rPr>
        <sz val="11"/>
        <color indexed="43"/>
        <rFont val="Arial"/>
        <family val="2"/>
        <charset val="161"/>
      </rPr>
      <t xml:space="preserve"> δεσμός, χωρίς να έχει προηγηθεί μεταξύ τους, σχηματισμός </t>
    </r>
    <r>
      <rPr>
        <b/>
        <sz val="11"/>
        <color indexed="52"/>
        <rFont val="Arial"/>
        <family val="2"/>
        <charset val="161"/>
      </rPr>
      <t>σ</t>
    </r>
    <r>
      <rPr>
        <sz val="11"/>
        <color indexed="43"/>
        <rFont val="Arial"/>
        <family val="2"/>
        <charset val="161"/>
      </rPr>
      <t xml:space="preserve"> δεσμού.</t>
    </r>
  </si>
  <si>
    <r>
      <t xml:space="preserve">Από τα παραπάνω γίνεται εύκολα αντιληπτό ότι ο </t>
    </r>
    <r>
      <rPr>
        <b/>
        <sz val="11"/>
        <color indexed="52"/>
        <rFont val="Arial"/>
        <family val="2"/>
        <charset val="161"/>
      </rPr>
      <t>διπλός</t>
    </r>
    <r>
      <rPr>
        <sz val="11"/>
        <color indexed="43"/>
        <rFont val="Arial"/>
        <family val="2"/>
        <charset val="161"/>
      </rPr>
      <t xml:space="preserve"> ομοιοπολικός δε-σμός που μπορεί να συνδέει δύο άτομα, συγκροτείται από ένα </t>
    </r>
    <r>
      <rPr>
        <b/>
        <sz val="11"/>
        <color indexed="52"/>
        <rFont val="Arial"/>
        <family val="2"/>
        <charset val="161"/>
      </rPr>
      <t>σ</t>
    </r>
    <r>
      <rPr>
        <sz val="11"/>
        <color indexed="43"/>
        <rFont val="Arial"/>
        <family val="2"/>
        <charset val="161"/>
      </rPr>
      <t xml:space="preserve"> και ένα </t>
    </r>
    <r>
      <rPr>
        <b/>
        <sz val="11"/>
        <color indexed="52"/>
        <rFont val="Arial"/>
        <family val="2"/>
        <charset val="161"/>
      </rPr>
      <t>π</t>
    </r>
    <r>
      <rPr>
        <sz val="11"/>
        <color indexed="43"/>
        <rFont val="Arial"/>
        <family val="2"/>
        <charset val="161"/>
      </rPr>
      <t xml:space="preserve"> δεσμό, ενώ ο </t>
    </r>
    <r>
      <rPr>
        <b/>
        <sz val="11"/>
        <color indexed="52"/>
        <rFont val="Arial"/>
        <family val="2"/>
        <charset val="161"/>
      </rPr>
      <t>τριπλός</t>
    </r>
    <r>
      <rPr>
        <sz val="11"/>
        <color indexed="43"/>
        <rFont val="Arial"/>
        <family val="2"/>
        <charset val="161"/>
      </rPr>
      <t xml:space="preserve"> από ένα </t>
    </r>
    <r>
      <rPr>
        <b/>
        <sz val="11"/>
        <color indexed="52"/>
        <rFont val="Arial"/>
        <family val="2"/>
        <charset val="161"/>
      </rPr>
      <t>σ</t>
    </r>
    <r>
      <rPr>
        <sz val="11"/>
        <color indexed="43"/>
        <rFont val="Arial"/>
        <family val="2"/>
        <charset val="161"/>
      </rPr>
      <t xml:space="preserve"> και δύο </t>
    </r>
    <r>
      <rPr>
        <b/>
        <sz val="11"/>
        <color indexed="52"/>
        <rFont val="Arial"/>
        <family val="2"/>
        <charset val="161"/>
      </rPr>
      <t>π</t>
    </r>
    <r>
      <rPr>
        <sz val="11"/>
        <color indexed="43"/>
        <rFont val="Arial"/>
        <family val="2"/>
        <charset val="161"/>
      </rPr>
      <t xml:space="preserve"> δεσμούς. </t>
    </r>
  </si>
  <si>
    <t>***</t>
  </si>
  <si>
    <r>
      <t>Με τριπλό δεσμό συνδέονται στο διατομικό μόριο του αζώτου</t>
    </r>
    <r>
      <rPr>
        <sz val="11"/>
        <color indexed="11"/>
        <rFont val="Arial"/>
        <family val="2"/>
        <charset val="161"/>
      </rPr>
      <t>***</t>
    </r>
    <r>
      <rPr>
        <sz val="11"/>
        <color indexed="43"/>
        <rFont val="Arial"/>
        <family val="2"/>
        <charset val="161"/>
      </rPr>
      <t>, τα άτομα αυ-τού του στοιχείου.</t>
    </r>
  </si>
  <si>
    <r>
      <t xml:space="preserve">Στο σχήμα που ακολουθεί φαίνεται ότι τα δύο άτομα αζώτου προσεγγίζουν το ένα το άλλο, κινούμενα επί του άξονα </t>
    </r>
    <r>
      <rPr>
        <b/>
        <sz val="11"/>
        <color indexed="52"/>
        <rFont val="Arial"/>
        <family val="2"/>
        <charset val="161"/>
      </rPr>
      <t>z,</t>
    </r>
    <r>
      <rPr>
        <sz val="11"/>
        <color indexed="43"/>
        <rFont val="Arial"/>
        <family val="2"/>
        <charset val="161"/>
      </rPr>
      <t xml:space="preserve"> όπως δείχνουν τα πράσινα βέλη.</t>
    </r>
  </si>
  <si>
    <r>
      <t>7</t>
    </r>
    <r>
      <rPr>
        <b/>
        <sz val="10"/>
        <color indexed="53"/>
        <rFont val="Arial"/>
        <family val="2"/>
        <charset val="161"/>
      </rPr>
      <t>Ν:</t>
    </r>
    <r>
      <rPr>
        <b/>
        <sz val="10"/>
        <color indexed="43"/>
        <rFont val="Arial"/>
        <family val="2"/>
        <charset val="161"/>
      </rPr>
      <t xml:space="preserve"> </t>
    </r>
    <r>
      <rPr>
        <b/>
        <sz val="10"/>
        <color indexed="16"/>
        <rFont val="Arial"/>
        <family val="2"/>
        <charset val="161"/>
      </rPr>
      <t>1s</t>
    </r>
    <r>
      <rPr>
        <b/>
        <vertAlign val="superscript"/>
        <sz val="10"/>
        <color indexed="50"/>
        <rFont val="Arial"/>
        <family val="2"/>
        <charset val="161"/>
      </rPr>
      <t>2</t>
    </r>
    <r>
      <rPr>
        <b/>
        <sz val="10"/>
        <color indexed="16"/>
        <rFont val="Arial"/>
        <family val="2"/>
        <charset val="161"/>
      </rPr>
      <t>, 2s</t>
    </r>
    <r>
      <rPr>
        <b/>
        <vertAlign val="superscript"/>
        <sz val="10"/>
        <color indexed="50"/>
        <rFont val="Arial"/>
        <family val="2"/>
        <charset val="161"/>
      </rPr>
      <t>2</t>
    </r>
    <r>
      <rPr>
        <b/>
        <sz val="10"/>
        <color indexed="16"/>
        <rFont val="Arial"/>
        <family val="2"/>
        <charset val="161"/>
      </rPr>
      <t>, 2p</t>
    </r>
    <r>
      <rPr>
        <b/>
        <vertAlign val="superscript"/>
        <sz val="10"/>
        <color indexed="50"/>
        <rFont val="Arial"/>
        <family val="2"/>
        <charset val="161"/>
      </rPr>
      <t>3</t>
    </r>
  </si>
  <si>
    <r>
      <t xml:space="preserve">    7</t>
    </r>
    <r>
      <rPr>
        <b/>
        <sz val="10"/>
        <color indexed="53"/>
        <rFont val="Arial"/>
        <family val="2"/>
        <charset val="161"/>
      </rPr>
      <t>Ν:</t>
    </r>
  </si>
  <si>
    <r>
      <t xml:space="preserve">Όπως αναφέρθηκε και παραπάνω, η </t>
    </r>
    <r>
      <rPr>
        <b/>
        <sz val="11"/>
        <color indexed="52"/>
        <rFont val="Arial"/>
        <family val="2"/>
        <charset val="161"/>
      </rPr>
      <t>VBT</t>
    </r>
    <r>
      <rPr>
        <sz val="11"/>
        <color indexed="43"/>
        <rFont val="Arial"/>
        <family val="2"/>
        <charset val="161"/>
      </rPr>
      <t xml:space="preserve"> δεν είναι μια τέλεια θεωρία. Σε αρ-κετές περιπτώσεις αδυνατεί να ερμηνεύσει τη δομή κάποιων μορίων. Για να ξεπεραστούν αυτές οι αδυναμίες, η </t>
    </r>
    <r>
      <rPr>
        <b/>
        <sz val="11"/>
        <color indexed="52"/>
        <rFont val="Arial"/>
        <family val="2"/>
        <charset val="161"/>
      </rPr>
      <t>VBT</t>
    </r>
    <r>
      <rPr>
        <sz val="11"/>
        <color indexed="43"/>
        <rFont val="Arial"/>
        <family val="2"/>
        <charset val="161"/>
      </rPr>
      <t xml:space="preserve"> συμπληρώθηκε με τη θεωρία του </t>
    </r>
    <r>
      <rPr>
        <b/>
        <sz val="11"/>
        <color indexed="52"/>
        <rFont val="Arial"/>
        <family val="2"/>
        <charset val="161"/>
      </rPr>
      <t>υ-βριδισμού,</t>
    </r>
    <r>
      <rPr>
        <sz val="11"/>
        <color indexed="43"/>
        <rFont val="Arial"/>
        <family val="2"/>
        <charset val="161"/>
      </rPr>
      <t xml:space="preserve"> (βλ. </t>
    </r>
    <r>
      <rPr>
        <b/>
        <sz val="11"/>
        <color indexed="51"/>
        <rFont val="Arial"/>
        <family val="2"/>
        <charset val="161"/>
      </rPr>
      <t>"υβριδισμός"</t>
    </r>
    <r>
      <rPr>
        <sz val="11"/>
        <color indexed="43"/>
        <rFont val="Arial"/>
        <family val="2"/>
        <charset val="161"/>
      </rPr>
      <t>).</t>
    </r>
  </si>
  <si>
    <t>υβριδισμός</t>
  </si>
  <si>
    <t>Με περισσότερα λόγια…</t>
  </si>
  <si>
    <r>
      <t xml:space="preserve">Προφανώς ο υβριδισμός ατομικών τροχιακών θα σημαίνει ανά-μιξη τροχιακών διαφορετικού τύπου, με αποτέλεσμα να προκύ-πτουν νέα, ισότιμα μεταξύ τους τροχιακά, τα οποία έχουν διαφο-ρετική ενέργεια σε σχέση με τα αρχικά, διαφορετική μορφή και διαφορετικό προσανατολισμό. Τα νέα αυτά τροχιακά ονομάζο-νται </t>
    </r>
    <r>
      <rPr>
        <b/>
        <sz val="12"/>
        <color indexed="8"/>
        <rFont val="Arial"/>
        <family val="2"/>
        <charset val="161"/>
      </rPr>
      <t>υβριδικά τροχιακά</t>
    </r>
    <r>
      <rPr>
        <sz val="12"/>
        <color indexed="8"/>
        <rFont val="Arial"/>
        <family val="2"/>
        <charset val="161"/>
      </rPr>
      <t xml:space="preserve"> και είναι σε πλήθος, ισάριθμα προς τα τροχιακά, από τον υβριδισμό των οποίων προήλθαν.</t>
    </r>
  </si>
  <si>
    <r>
      <t xml:space="preserve">           1s     2s    2p</t>
    </r>
    <r>
      <rPr>
        <b/>
        <vertAlign val="subscript"/>
        <sz val="11"/>
        <color indexed="16"/>
        <rFont val="Arial"/>
        <family val="2"/>
        <charset val="161"/>
      </rPr>
      <t>x</t>
    </r>
    <r>
      <rPr>
        <b/>
        <sz val="11"/>
        <color indexed="16"/>
        <rFont val="Arial"/>
        <family val="2"/>
        <charset val="161"/>
      </rPr>
      <t xml:space="preserve"> 2p</t>
    </r>
    <r>
      <rPr>
        <b/>
        <vertAlign val="subscript"/>
        <sz val="11"/>
        <color indexed="16"/>
        <rFont val="Arial"/>
        <family val="2"/>
        <charset val="161"/>
      </rPr>
      <t>y</t>
    </r>
    <r>
      <rPr>
        <b/>
        <sz val="11"/>
        <color indexed="16"/>
        <rFont val="Arial"/>
        <family val="2"/>
        <charset val="161"/>
      </rPr>
      <t xml:space="preserve">  2p</t>
    </r>
    <r>
      <rPr>
        <b/>
        <vertAlign val="subscript"/>
        <sz val="11"/>
        <color indexed="16"/>
        <rFont val="Arial"/>
        <family val="2"/>
        <charset val="161"/>
      </rPr>
      <t>z</t>
    </r>
  </si>
  <si>
    <r>
      <t xml:space="preserve">    4</t>
    </r>
    <r>
      <rPr>
        <b/>
        <sz val="11"/>
        <color indexed="53"/>
        <rFont val="Arial"/>
        <family val="2"/>
        <charset val="161"/>
      </rPr>
      <t>Be:</t>
    </r>
  </si>
  <si>
    <r>
      <t xml:space="preserve">       9</t>
    </r>
    <r>
      <rPr>
        <b/>
        <sz val="11"/>
        <color indexed="53"/>
        <rFont val="Arial"/>
        <family val="2"/>
        <charset val="161"/>
      </rPr>
      <t>F:</t>
    </r>
  </si>
  <si>
    <t>θεωρία δεσμού σθένους (VBT)</t>
  </si>
  <si>
    <r>
      <t xml:space="preserve">Από τον υβριδισμό του τροχιακού </t>
    </r>
    <r>
      <rPr>
        <b/>
        <sz val="10"/>
        <color indexed="52"/>
        <rFont val="Arial"/>
        <family val="2"/>
        <charset val="161"/>
      </rPr>
      <t>2s</t>
    </r>
    <r>
      <rPr>
        <sz val="10"/>
        <color indexed="43"/>
        <rFont val="Arial"/>
        <family val="2"/>
        <charset val="161"/>
      </rPr>
      <t xml:space="preserve"> με το τροχιακό </t>
    </r>
    <r>
      <rPr>
        <b/>
        <sz val="10"/>
        <color indexed="52"/>
        <rFont val="Arial"/>
        <family val="2"/>
        <charset val="161"/>
      </rPr>
      <t>2p</t>
    </r>
    <r>
      <rPr>
        <b/>
        <vertAlign val="subscript"/>
        <sz val="10"/>
        <color indexed="52"/>
        <rFont val="Arial"/>
        <family val="2"/>
        <charset val="161"/>
      </rPr>
      <t>x</t>
    </r>
    <r>
      <rPr>
        <sz val="10"/>
        <color indexed="43"/>
        <rFont val="Arial"/>
        <family val="2"/>
        <charset val="161"/>
      </rPr>
      <t xml:space="preserve"> του ατόμου του </t>
    </r>
    <r>
      <rPr>
        <b/>
        <sz val="10"/>
        <color indexed="52"/>
        <rFont val="Arial"/>
        <family val="2"/>
        <charset val="161"/>
      </rPr>
      <t>Be,</t>
    </r>
    <r>
      <rPr>
        <sz val="10"/>
        <color indexed="43"/>
        <rFont val="Arial"/>
        <family val="2"/>
        <charset val="161"/>
      </rPr>
      <t xml:space="preserve"> προκύπτουν δύο ισότιμα </t>
    </r>
    <r>
      <rPr>
        <b/>
        <sz val="10"/>
        <color indexed="52"/>
        <rFont val="Arial"/>
        <family val="2"/>
        <charset val="161"/>
      </rPr>
      <t>sp</t>
    </r>
    <r>
      <rPr>
        <sz val="10"/>
        <color indexed="43"/>
        <rFont val="Arial"/>
        <family val="2"/>
        <charset val="161"/>
      </rPr>
      <t xml:space="preserve"> υβριδικά τροχιακά, που διατάσσονται επί του άξονα </t>
    </r>
    <r>
      <rPr>
        <b/>
        <sz val="10"/>
        <color indexed="52"/>
        <rFont val="Arial"/>
        <family val="2"/>
        <charset val="161"/>
      </rPr>
      <t>xx΄</t>
    </r>
    <r>
      <rPr>
        <sz val="10"/>
        <color indexed="43"/>
        <rFont val="Arial"/>
        <family val="2"/>
        <charset val="161"/>
      </rPr>
      <t xml:space="preserve"> με αντίθετο προσανατολισμό.</t>
    </r>
  </si>
  <si>
    <r>
      <t xml:space="preserve">     5</t>
    </r>
    <r>
      <rPr>
        <b/>
        <sz val="11"/>
        <color indexed="53"/>
        <rFont val="Arial"/>
        <family val="2"/>
        <charset val="161"/>
      </rPr>
      <t>B:</t>
    </r>
  </si>
  <si>
    <r>
      <t xml:space="preserve">Από τη </t>
    </r>
    <r>
      <rPr>
        <b/>
        <sz val="10"/>
        <color indexed="52"/>
        <rFont val="Arial"/>
        <family val="2"/>
        <charset val="161"/>
      </rPr>
      <t>μετωπική</t>
    </r>
    <r>
      <rPr>
        <sz val="10"/>
        <color indexed="43"/>
        <rFont val="Arial"/>
        <family val="2"/>
        <charset val="161"/>
      </rPr>
      <t xml:space="preserve"> αλληλεπικάλυψη κάθε ενός από τα </t>
    </r>
    <r>
      <rPr>
        <b/>
        <sz val="10"/>
        <color indexed="52"/>
        <rFont val="Arial"/>
        <family val="2"/>
        <charset val="161"/>
      </rPr>
      <t>sp</t>
    </r>
    <r>
      <rPr>
        <b/>
        <vertAlign val="superscript"/>
        <sz val="10"/>
        <color indexed="52"/>
        <rFont val="Arial"/>
        <family val="2"/>
        <charset val="161"/>
      </rPr>
      <t>2</t>
    </r>
    <r>
      <rPr>
        <sz val="10"/>
        <color indexed="43"/>
        <rFont val="Arial"/>
        <family val="2"/>
        <charset val="161"/>
      </rPr>
      <t xml:space="preserve"> υβριδικά τροχιακά του ατόμου του </t>
    </r>
    <r>
      <rPr>
        <b/>
        <sz val="10"/>
        <color indexed="52"/>
        <rFont val="Arial"/>
        <family val="2"/>
        <charset val="161"/>
      </rPr>
      <t>B,</t>
    </r>
    <r>
      <rPr>
        <sz val="10"/>
        <color indexed="43"/>
        <rFont val="Arial"/>
        <family val="2"/>
        <charset val="161"/>
      </rPr>
      <t xml:space="preserve"> με κάποιο από τα τροχιακά </t>
    </r>
    <r>
      <rPr>
        <b/>
        <sz val="10"/>
        <color indexed="52"/>
        <rFont val="Arial"/>
        <family val="2"/>
        <charset val="161"/>
      </rPr>
      <t>2p</t>
    </r>
    <r>
      <rPr>
        <sz val="10"/>
        <color indexed="43"/>
        <rFont val="Arial"/>
        <family val="2"/>
        <charset val="161"/>
      </rPr>
      <t xml:space="preserve"> ενός ατόμου </t>
    </r>
    <r>
      <rPr>
        <b/>
        <sz val="10"/>
        <color indexed="52"/>
        <rFont val="Arial"/>
        <family val="2"/>
        <charset val="161"/>
      </rPr>
      <t>F,</t>
    </r>
    <r>
      <rPr>
        <sz val="10"/>
        <color indexed="43"/>
        <rFont val="Arial"/>
        <family val="2"/>
        <charset val="161"/>
      </rPr>
      <t xml:space="preserve"> εφόσον αμφότερα είναι ημισυμπληρωμένα με ηλεκτρόνια που έχουν αντι-παράλληλο spin, σχηματίζονται </t>
    </r>
    <r>
      <rPr>
        <b/>
        <sz val="10"/>
        <color indexed="52"/>
        <rFont val="Arial"/>
        <family val="2"/>
        <charset val="161"/>
      </rPr>
      <t>σ</t>
    </r>
    <r>
      <rPr>
        <b/>
        <vertAlign val="subscript"/>
        <sz val="10"/>
        <color indexed="52"/>
        <rFont val="Arial"/>
        <family val="2"/>
        <charset val="161"/>
      </rPr>
      <t>sp</t>
    </r>
    <r>
      <rPr>
        <b/>
        <sz val="6"/>
        <color indexed="52"/>
        <rFont val="Arial"/>
        <family val="2"/>
        <charset val="161"/>
      </rPr>
      <t>2</t>
    </r>
    <r>
      <rPr>
        <b/>
        <vertAlign val="subscript"/>
        <sz val="10"/>
        <color indexed="52"/>
        <rFont val="Arial"/>
        <family val="2"/>
        <charset val="161"/>
      </rPr>
      <t>–p</t>
    </r>
    <r>
      <rPr>
        <sz val="10"/>
        <color indexed="43"/>
        <rFont val="Arial"/>
        <family val="2"/>
        <charset val="161"/>
      </rPr>
      <t xml:space="preserve"> ομοιοπολικοί δεσμοί και προκύπτει έτσι το μόριο του </t>
    </r>
    <r>
      <rPr>
        <b/>
        <sz val="10"/>
        <color indexed="52"/>
        <rFont val="Arial"/>
        <family val="2"/>
        <charset val="161"/>
      </rPr>
      <t>BF</t>
    </r>
    <r>
      <rPr>
        <b/>
        <vertAlign val="subscript"/>
        <sz val="10"/>
        <color indexed="52"/>
        <rFont val="Arial"/>
        <family val="2"/>
        <charset val="161"/>
      </rPr>
      <t>3</t>
    </r>
    <r>
      <rPr>
        <b/>
        <sz val="10"/>
        <color indexed="52"/>
        <rFont val="Arial"/>
        <family val="2"/>
        <charset val="161"/>
      </rPr>
      <t>.</t>
    </r>
    <r>
      <rPr>
        <sz val="10"/>
        <color indexed="43"/>
        <rFont val="Arial"/>
        <family val="2"/>
        <charset val="161"/>
      </rPr>
      <t xml:space="preserve"> </t>
    </r>
  </si>
  <si>
    <r>
      <t xml:space="preserve">Το μόριο του μεθανίου έχει τη μορφή τριγωνικής πυραμίδας, στο κέντρο της οποίας βρίσκεται το άτομο του άνθρακα, ενώ τα τέσσερα άτομα υδρογόνου καταλαμβάνουν τις κορυφές αυτής.
Επειδή μια τριγωνική πυραμίδα έχει τέσσερις έδρες (τριγωνικού σχήματος), ονομάζεται και </t>
    </r>
    <r>
      <rPr>
        <b/>
        <sz val="10"/>
        <color indexed="52"/>
        <rFont val="Arial"/>
        <family val="2"/>
        <charset val="161"/>
      </rPr>
      <t xml:space="preserve">τετράεδρο.
</t>
    </r>
    <r>
      <rPr>
        <sz val="10"/>
        <color indexed="43"/>
        <rFont val="Arial"/>
        <family val="2"/>
        <charset val="161"/>
      </rPr>
      <t xml:space="preserve">Γενικότερα σε κάθε περίπτωση που το άτομο του </t>
    </r>
    <r>
      <rPr>
        <b/>
        <sz val="10"/>
        <color indexed="52"/>
        <rFont val="Arial"/>
        <family val="2"/>
        <charset val="161"/>
      </rPr>
      <t>C</t>
    </r>
    <r>
      <rPr>
        <sz val="10"/>
        <color indexed="43"/>
        <rFont val="Arial"/>
        <family val="2"/>
        <charset val="161"/>
      </rPr>
      <t xml:space="preserve"> ενώνεται με τέσσερα άτομα, οι δεσμοί μέσω των οποίων επιτυγχάνεται αυτό, διατάσσονται τετραεδρικά γύρω από το άτομο του </t>
    </r>
    <r>
      <rPr>
        <b/>
        <sz val="10"/>
        <color indexed="52"/>
        <rFont val="Arial"/>
        <family val="2"/>
        <charset val="161"/>
      </rPr>
      <t>C.</t>
    </r>
    <r>
      <rPr>
        <sz val="10"/>
        <color indexed="43"/>
        <rFont val="Arial"/>
        <family val="2"/>
        <charset val="161"/>
      </rPr>
      <t xml:space="preserve"> </t>
    </r>
  </si>
  <si>
    <r>
      <t xml:space="preserve">     6</t>
    </r>
    <r>
      <rPr>
        <b/>
        <sz val="11"/>
        <color indexed="53"/>
        <rFont val="Arial"/>
        <family val="2"/>
        <charset val="161"/>
      </rPr>
      <t>C:</t>
    </r>
  </si>
  <si>
    <r>
      <t xml:space="preserve">     6</t>
    </r>
    <r>
      <rPr>
        <b/>
        <sz val="11"/>
        <color indexed="53"/>
        <rFont val="Arial"/>
        <family val="2"/>
        <charset val="161"/>
      </rPr>
      <t>C</t>
    </r>
    <r>
      <rPr>
        <b/>
        <sz val="11"/>
        <color indexed="11"/>
        <rFont val="Arial"/>
        <family val="2"/>
        <charset val="161"/>
      </rPr>
      <t>*</t>
    </r>
    <r>
      <rPr>
        <b/>
        <sz val="11"/>
        <color indexed="53"/>
        <rFont val="Arial"/>
        <family val="2"/>
        <charset val="161"/>
      </rPr>
      <t>:</t>
    </r>
  </si>
  <si>
    <r>
      <t xml:space="preserve">Από τον υβριδισμό του τροχιακού </t>
    </r>
    <r>
      <rPr>
        <b/>
        <sz val="10"/>
        <color indexed="52"/>
        <rFont val="Arial"/>
        <family val="2"/>
        <charset val="161"/>
      </rPr>
      <t>2s</t>
    </r>
    <r>
      <rPr>
        <sz val="10"/>
        <color indexed="43"/>
        <rFont val="Arial"/>
        <family val="2"/>
        <charset val="161"/>
      </rPr>
      <t xml:space="preserve"> με όλα τα τροχιακά της υποστιβάδας </t>
    </r>
    <r>
      <rPr>
        <b/>
        <sz val="10"/>
        <color indexed="52"/>
        <rFont val="Arial"/>
        <family val="2"/>
        <charset val="161"/>
      </rPr>
      <t>2p</t>
    </r>
    <r>
      <rPr>
        <sz val="10"/>
        <color indexed="43"/>
        <rFont val="Arial"/>
        <family val="2"/>
        <charset val="161"/>
      </rPr>
      <t xml:space="preserve"> του ατόμου του </t>
    </r>
    <r>
      <rPr>
        <b/>
        <sz val="10"/>
        <color indexed="52"/>
        <rFont val="Arial"/>
        <family val="2"/>
        <charset val="161"/>
      </rPr>
      <t>C,</t>
    </r>
    <r>
      <rPr>
        <sz val="10"/>
        <color indexed="43"/>
        <rFont val="Arial"/>
        <family val="2"/>
        <charset val="161"/>
      </rPr>
      <t xml:space="preserve"> προκύπτουν ισάριθμα, δηλαδή τέσσερα απολύτως ισότιμα </t>
    </r>
    <r>
      <rPr>
        <b/>
        <sz val="10"/>
        <color indexed="52"/>
        <rFont val="Arial"/>
        <family val="2"/>
        <charset val="161"/>
      </rPr>
      <t>sp</t>
    </r>
    <r>
      <rPr>
        <b/>
        <vertAlign val="superscript"/>
        <sz val="10"/>
        <color indexed="52"/>
        <rFont val="Arial"/>
        <family val="2"/>
        <charset val="161"/>
      </rPr>
      <t>3</t>
    </r>
    <r>
      <rPr>
        <sz val="10"/>
        <color indexed="43"/>
        <rFont val="Arial"/>
        <family val="2"/>
        <charset val="161"/>
      </rPr>
      <t xml:space="preserve"> υβριδικά τροχιακά, που διατάσσονται τετραεδρικά στο χώρο, γύρω από τον πυρήνα του ανθρακοατόμου, με τους άξονες συμμετρίας τους να σχηματίζουν γωνία ίση περίπου με </t>
    </r>
    <r>
      <rPr>
        <b/>
        <sz val="10"/>
        <color indexed="52"/>
        <rFont val="Arial"/>
        <family val="2"/>
        <charset val="161"/>
      </rPr>
      <t>109,5°.</t>
    </r>
  </si>
  <si>
    <r>
      <t xml:space="preserve">Από τη </t>
    </r>
    <r>
      <rPr>
        <b/>
        <sz val="10"/>
        <color indexed="52"/>
        <rFont val="Arial"/>
        <family val="2"/>
        <charset val="161"/>
      </rPr>
      <t>μετωπική</t>
    </r>
    <r>
      <rPr>
        <sz val="10"/>
        <color indexed="43"/>
        <rFont val="Arial"/>
        <family val="2"/>
        <charset val="161"/>
      </rPr>
      <t xml:space="preserve"> αλληλεπικάλυψη κάθε ενός από τα </t>
    </r>
    <r>
      <rPr>
        <b/>
        <sz val="10"/>
        <color indexed="52"/>
        <rFont val="Arial"/>
        <family val="2"/>
        <charset val="161"/>
      </rPr>
      <t>sp</t>
    </r>
    <r>
      <rPr>
        <b/>
        <vertAlign val="superscript"/>
        <sz val="10"/>
        <color indexed="52"/>
        <rFont val="Arial"/>
        <family val="2"/>
        <charset val="161"/>
      </rPr>
      <t>3</t>
    </r>
    <r>
      <rPr>
        <sz val="10"/>
        <color indexed="43"/>
        <rFont val="Arial"/>
        <family val="2"/>
        <charset val="161"/>
      </rPr>
      <t xml:space="preserve"> υβριδικά τροχιακά του ατόμου του </t>
    </r>
    <r>
      <rPr>
        <b/>
        <sz val="10"/>
        <color indexed="52"/>
        <rFont val="Arial"/>
        <family val="2"/>
        <charset val="161"/>
      </rPr>
      <t>C,</t>
    </r>
    <r>
      <rPr>
        <sz val="10"/>
        <color indexed="43"/>
        <rFont val="Arial"/>
        <family val="2"/>
        <charset val="161"/>
      </rPr>
      <t xml:space="preserve"> με το </t>
    </r>
    <r>
      <rPr>
        <b/>
        <sz val="10"/>
        <color indexed="52"/>
        <rFont val="Arial"/>
        <family val="2"/>
        <charset val="161"/>
      </rPr>
      <t>1s</t>
    </r>
    <r>
      <rPr>
        <sz val="10"/>
        <color indexed="43"/>
        <rFont val="Arial"/>
        <family val="2"/>
        <charset val="161"/>
      </rPr>
      <t xml:space="preserve"> ατομικό τροχιακό ενός ατόμου </t>
    </r>
    <r>
      <rPr>
        <b/>
        <sz val="10"/>
        <color indexed="52"/>
        <rFont val="Arial"/>
        <family val="2"/>
        <charset val="161"/>
      </rPr>
      <t>H,</t>
    </r>
    <r>
      <rPr>
        <sz val="10"/>
        <color indexed="43"/>
        <rFont val="Arial"/>
        <family val="2"/>
        <charset val="161"/>
      </rPr>
      <t xml:space="preserve"> εφόσον αμφότερα είναι ημισυμπληρωμένα με ηλεκτρόνια που έχουν αντι-παράλληλο spin, σχηματίζονται </t>
    </r>
    <r>
      <rPr>
        <b/>
        <sz val="10"/>
        <color indexed="52"/>
        <rFont val="Arial"/>
        <family val="2"/>
        <charset val="161"/>
      </rPr>
      <t>σ</t>
    </r>
    <r>
      <rPr>
        <b/>
        <vertAlign val="subscript"/>
        <sz val="10"/>
        <color indexed="52"/>
        <rFont val="Arial"/>
        <family val="2"/>
        <charset val="161"/>
      </rPr>
      <t>sp</t>
    </r>
    <r>
      <rPr>
        <b/>
        <sz val="6"/>
        <color indexed="52"/>
        <rFont val="Arial"/>
        <family val="2"/>
        <charset val="161"/>
      </rPr>
      <t>3</t>
    </r>
    <r>
      <rPr>
        <b/>
        <vertAlign val="subscript"/>
        <sz val="10"/>
        <color indexed="52"/>
        <rFont val="Arial"/>
        <family val="2"/>
        <charset val="161"/>
      </rPr>
      <t>–s</t>
    </r>
    <r>
      <rPr>
        <sz val="10"/>
        <color indexed="43"/>
        <rFont val="Arial"/>
        <family val="2"/>
        <charset val="161"/>
      </rPr>
      <t xml:space="preserve"> ομοιοπολικοί δεσμοί και προκύπτει έτσι το μόριο του </t>
    </r>
    <r>
      <rPr>
        <b/>
        <sz val="10"/>
        <color indexed="52"/>
        <rFont val="Arial"/>
        <family val="2"/>
        <charset val="161"/>
      </rPr>
      <t>CH</t>
    </r>
    <r>
      <rPr>
        <b/>
        <vertAlign val="subscript"/>
        <sz val="10"/>
        <color indexed="52"/>
        <rFont val="Arial"/>
        <family val="2"/>
        <charset val="161"/>
      </rPr>
      <t>4</t>
    </r>
    <r>
      <rPr>
        <b/>
        <sz val="10"/>
        <color indexed="52"/>
        <rFont val="Arial"/>
        <family val="2"/>
        <charset val="161"/>
      </rPr>
      <t>.</t>
    </r>
    <r>
      <rPr>
        <sz val="10"/>
        <color indexed="43"/>
        <rFont val="Arial"/>
        <family val="2"/>
        <charset val="161"/>
      </rPr>
      <t xml:space="preserve"> </t>
    </r>
  </si>
  <si>
    <r>
      <t xml:space="preserve">           1s     2s    2p</t>
    </r>
    <r>
      <rPr>
        <b/>
        <vertAlign val="subscript"/>
        <sz val="10"/>
        <color indexed="16"/>
        <rFont val="Arial"/>
        <family val="2"/>
        <charset val="161"/>
      </rPr>
      <t>x</t>
    </r>
    <r>
      <rPr>
        <b/>
        <sz val="10"/>
        <color indexed="16"/>
        <rFont val="Arial"/>
        <family val="2"/>
        <charset val="161"/>
      </rPr>
      <t xml:space="preserve"> 2p</t>
    </r>
    <r>
      <rPr>
        <b/>
        <vertAlign val="subscript"/>
        <sz val="10"/>
        <color indexed="16"/>
        <rFont val="Arial"/>
        <family val="2"/>
        <charset val="161"/>
      </rPr>
      <t>y</t>
    </r>
    <r>
      <rPr>
        <b/>
        <sz val="10"/>
        <color indexed="16"/>
        <rFont val="Arial"/>
        <family val="2"/>
        <charset val="161"/>
      </rPr>
      <t xml:space="preserve">  2p</t>
    </r>
    <r>
      <rPr>
        <b/>
        <vertAlign val="subscript"/>
        <sz val="10"/>
        <color indexed="16"/>
        <rFont val="Arial"/>
        <family val="2"/>
        <charset val="161"/>
      </rPr>
      <t>z</t>
    </r>
  </si>
  <si>
    <r>
      <t xml:space="preserve">     6</t>
    </r>
    <r>
      <rPr>
        <b/>
        <sz val="10"/>
        <color indexed="53"/>
        <rFont val="Arial"/>
        <family val="2"/>
        <charset val="161"/>
      </rPr>
      <t>C:</t>
    </r>
  </si>
  <si>
    <r>
      <t xml:space="preserve">Τα άτομα </t>
    </r>
    <r>
      <rPr>
        <b/>
        <sz val="10"/>
        <color indexed="52"/>
        <rFont val="Arial"/>
        <family val="2"/>
        <charset val="161"/>
      </rPr>
      <t>H</t>
    </r>
    <r>
      <rPr>
        <sz val="10"/>
        <color indexed="43"/>
        <rFont val="Arial"/>
        <family val="2"/>
        <charset val="161"/>
      </rPr>
      <t xml:space="preserve"> που είναι ενωμένα με το άτομο </t>
    </r>
    <r>
      <rPr>
        <b/>
        <sz val="10"/>
        <color indexed="52"/>
        <rFont val="Arial"/>
        <family val="2"/>
        <charset val="161"/>
      </rPr>
      <t>C,</t>
    </r>
    <r>
      <rPr>
        <sz val="10"/>
        <color indexed="43"/>
        <rFont val="Arial"/>
        <family val="2"/>
        <charset val="161"/>
      </rPr>
      <t xml:space="preserve"> που βρίσκεται στην αριστερό άκρο της ανθρακικής αλυσίδας, βρίσκονται σε επίπεδο κάθετο σε εκείνο στο οποίο βρίσκονται τα δύο άτομα </t>
    </r>
    <r>
      <rPr>
        <b/>
        <sz val="10"/>
        <color indexed="52"/>
        <rFont val="Arial"/>
        <family val="2"/>
        <charset val="161"/>
      </rPr>
      <t>H,</t>
    </r>
    <r>
      <rPr>
        <sz val="10"/>
        <color indexed="43"/>
        <rFont val="Arial"/>
        <family val="2"/>
        <charset val="161"/>
      </rPr>
      <t xml:space="preserve"> που είναι ενωμένα με το άτομο </t>
    </r>
    <r>
      <rPr>
        <b/>
        <sz val="10"/>
        <color indexed="52"/>
        <rFont val="Arial"/>
        <family val="2"/>
        <charset val="161"/>
      </rPr>
      <t>C,</t>
    </r>
    <r>
      <rPr>
        <sz val="10"/>
        <color indexed="43"/>
        <rFont val="Arial"/>
        <family val="2"/>
        <charset val="161"/>
      </rPr>
      <t xml:space="preserve"> που αποτελεί το δεξιό άκρο της ανθρακικής αλυσίδας.</t>
    </r>
  </si>
  <si>
    <r>
      <t xml:space="preserve">Να περιγραφεί αναλυτικά το είδος των χημικών δεσμών στο μόριο του </t>
    </r>
    <r>
      <rPr>
        <b/>
        <sz val="11"/>
        <color indexed="52"/>
        <rFont val="Arial"/>
        <family val="2"/>
        <charset val="161"/>
      </rPr>
      <t>προπανίου,</t>
    </r>
    <r>
      <rPr>
        <sz val="11"/>
        <color indexed="43"/>
        <rFont val="Arial"/>
        <family val="2"/>
        <charset val="161"/>
      </rPr>
      <t xml:space="preserve"> στο μόριο του </t>
    </r>
    <r>
      <rPr>
        <b/>
        <sz val="11"/>
        <color indexed="52"/>
        <rFont val="Arial"/>
        <family val="2"/>
        <charset val="161"/>
      </rPr>
      <t>προπενίου,</t>
    </r>
    <r>
      <rPr>
        <sz val="11"/>
        <color indexed="43"/>
        <rFont val="Arial"/>
        <family val="2"/>
        <charset val="161"/>
      </rPr>
      <t xml:space="preserve"> στο μόριο του </t>
    </r>
    <r>
      <rPr>
        <b/>
        <sz val="11"/>
        <color indexed="52"/>
        <rFont val="Arial"/>
        <family val="2"/>
        <charset val="161"/>
      </rPr>
      <t>προπινίου,</t>
    </r>
    <r>
      <rPr>
        <sz val="11"/>
        <color indexed="43"/>
        <rFont val="Arial"/>
        <family val="2"/>
        <charset val="161"/>
      </rPr>
      <t xml:space="preserve"> στο μόριο του </t>
    </r>
    <r>
      <rPr>
        <b/>
        <sz val="11"/>
        <color indexed="52"/>
        <rFont val="Arial"/>
        <family val="2"/>
        <charset val="161"/>
      </rPr>
      <t>1,2-βουταδιένιου</t>
    </r>
    <r>
      <rPr>
        <sz val="11"/>
        <color indexed="43"/>
        <rFont val="Arial"/>
        <family val="2"/>
        <charset val="161"/>
      </rPr>
      <t xml:space="preserve"> και στο μόριο του </t>
    </r>
    <r>
      <rPr>
        <b/>
        <sz val="11"/>
        <color indexed="52"/>
        <rFont val="Arial"/>
        <family val="2"/>
        <charset val="161"/>
      </rPr>
      <t xml:space="preserve">1,3-βουταδιένιου. </t>
    </r>
  </si>
  <si>
    <r>
      <t xml:space="preserve">Ποιο μπορεί να είναι το αλκάνιο στο μόριο του οποίου υπάρχουν </t>
    </r>
    <r>
      <rPr>
        <b/>
        <sz val="11"/>
        <color indexed="52"/>
        <rFont val="Arial"/>
        <family val="2"/>
        <charset val="161"/>
      </rPr>
      <t>16 σ</t>
    </r>
    <r>
      <rPr>
        <sz val="11"/>
        <color indexed="43"/>
        <rFont val="Arial"/>
        <family val="2"/>
        <charset val="161"/>
      </rPr>
      <t xml:space="preserve"> δεσμοί;</t>
    </r>
  </si>
  <si>
    <r>
      <t xml:space="preserve">Στο μόριο ενός άκυκλου Υ/Α υπάρχουν </t>
    </r>
    <r>
      <rPr>
        <b/>
        <sz val="11"/>
        <color indexed="52"/>
        <rFont val="Arial"/>
        <family val="2"/>
        <charset val="161"/>
      </rPr>
      <t>2 π</t>
    </r>
    <r>
      <rPr>
        <sz val="11"/>
        <color indexed="43"/>
        <rFont val="Arial"/>
        <family val="2"/>
        <charset val="161"/>
      </rPr>
      <t xml:space="preserve"> δεσμοί και </t>
    </r>
    <r>
      <rPr>
        <b/>
        <sz val="11"/>
        <color indexed="52"/>
        <rFont val="Arial"/>
        <family val="2"/>
        <charset val="161"/>
      </rPr>
      <t>9 σ</t>
    </r>
    <r>
      <rPr>
        <sz val="11"/>
        <color indexed="43"/>
        <rFont val="Arial"/>
        <family val="2"/>
        <charset val="161"/>
      </rPr>
      <t xml:space="preserve"> δεσμοί. Ποιος μπορεί να είναι ο συντακτικός τύπος αυτού του Υ/Α, εάν γνωρίζουμε ότι…</t>
    </r>
  </si>
  <si>
    <t>… όλα τα άτομα άνθρακα στο μόριο του Υ/Α παρουσιάζουν το ίδιο είδος υβριδισμού.</t>
  </si>
  <si>
    <t>… στο μόριο του Υ/Α, τα υπάρχοντα άτομα άνθρακα παρουσιάζουν τρεις διαφορετικούς τύπους υβριδισμού.</t>
  </si>
  <si>
    <t>… τα μισά άτομα άνθρακα, στο μόριο του Υ/Α εμφανίζουν ένα συγκεκριμένο τύπο υβριδισμού, ενώ τα υπόλοιπα, άλλο τύπο υβριδισμού.</t>
  </si>
  <si>
    <t>Ι-ταγής</t>
  </si>
  <si>
    <t>ΙΙ-ταγής</t>
  </si>
  <si>
    <t>ΙΙΙ-ταγής</t>
  </si>
  <si>
    <t xml:space="preserve">Είδος ένωσης </t>
  </si>
  <si>
    <t>Αντίστοιχο γράμμα</t>
  </si>
  <si>
    <t>αλκάνιο</t>
  </si>
  <si>
    <t>αλκένιο</t>
  </si>
  <si>
    <t>αλκίνιο</t>
  </si>
  <si>
    <t>κετόνη</t>
  </si>
  <si>
    <t>καρβοξυλικό οξύ</t>
  </si>
  <si>
    <t>αντιδραστήριο G*</t>
  </si>
  <si>
    <t>αλδεΰδη</t>
  </si>
  <si>
    <t>αιθέρας</t>
  </si>
  <si>
    <t>αλκυλαλογονίδιο</t>
  </si>
  <si>
    <r>
      <t xml:space="preserve">Η </t>
    </r>
    <r>
      <rPr>
        <b/>
        <sz val="11"/>
        <color rgb="FFFF6600"/>
        <rFont val="Arial"/>
        <family val="2"/>
        <charset val="161"/>
      </rPr>
      <t>2,3-διμέθυλο-2-βου-τανόλη</t>
    </r>
    <r>
      <rPr>
        <sz val="11"/>
        <color rgb="FFFFFF99"/>
        <rFont val="Arial"/>
        <family val="2"/>
      </rPr>
      <t xml:space="preserve"> είναι αλκοόλη…</t>
    </r>
  </si>
  <si>
    <t>Α</t>
  </si>
  <si>
    <t>Ε</t>
  </si>
  <si>
    <t>Γ</t>
  </si>
  <si>
    <t>Δ</t>
  </si>
  <si>
    <t>*G: Grignard</t>
  </si>
  <si>
    <r>
      <t xml:space="preserve">Όταν η ένωση </t>
    </r>
    <r>
      <rPr>
        <b/>
        <sz val="11"/>
        <color rgb="FFFF6600"/>
        <rFont val="Arial"/>
        <family val="2"/>
        <charset val="161"/>
      </rPr>
      <t xml:space="preserve">Α </t>
    </r>
    <r>
      <rPr>
        <sz val="11"/>
        <color rgb="FFFFFF99"/>
        <rFont val="Arial"/>
        <family val="2"/>
      </rPr>
      <t xml:space="preserve">μετατρέπεται στις ενώσεις </t>
    </r>
    <r>
      <rPr>
        <b/>
        <sz val="11"/>
        <color rgb="FFFF6600"/>
        <rFont val="Arial"/>
        <family val="2"/>
        <charset val="161"/>
      </rPr>
      <t>Β, Γ, Δ</t>
    </r>
    <r>
      <rPr>
        <sz val="11"/>
        <color rgb="FFFFFF99"/>
        <rFont val="Arial"/>
        <family val="2"/>
      </rPr>
      <t xml:space="preserve"> και </t>
    </r>
    <r>
      <rPr>
        <b/>
        <sz val="11"/>
        <color rgb="FFFF6600"/>
        <rFont val="Arial"/>
        <family val="2"/>
        <charset val="161"/>
      </rPr>
      <t>Ε,</t>
    </r>
    <r>
      <rPr>
        <sz val="11"/>
        <color rgb="FFFFFF99"/>
        <rFont val="Arial"/>
        <family val="2"/>
      </rPr>
      <t xml:space="preserve"> αλλάζει το μήκος της ανθρακικής αλυσίδας των μορίων που υφίστανται τη χημική μετατροπή;</t>
    </r>
  </si>
  <si>
    <r>
      <t xml:space="preserve">Πλήθος ατόμων </t>
    </r>
    <r>
      <rPr>
        <b/>
        <sz val="11"/>
        <color rgb="FFFF6600"/>
        <rFont val="Arial"/>
        <family val="2"/>
        <charset val="161"/>
      </rPr>
      <t>C</t>
    </r>
    <r>
      <rPr>
        <sz val="11"/>
        <color rgb="FFFFFF99"/>
        <rFont val="Arial"/>
        <family val="2"/>
      </rPr>
      <t xml:space="preserve"> στο μόριο της ένωσης </t>
    </r>
    <r>
      <rPr>
        <b/>
        <sz val="11"/>
        <color rgb="FFFF6600"/>
        <rFont val="Arial"/>
        <family val="2"/>
        <charset val="161"/>
      </rPr>
      <t>Α.</t>
    </r>
  </si>
  <si>
    <r>
      <t xml:space="preserve">Πλήθος ατόμων </t>
    </r>
    <r>
      <rPr>
        <b/>
        <sz val="11"/>
        <color rgb="FFFF6600"/>
        <rFont val="Arial"/>
        <family val="2"/>
        <charset val="161"/>
      </rPr>
      <t>C</t>
    </r>
    <r>
      <rPr>
        <sz val="11"/>
        <color rgb="FFFFFF99"/>
        <rFont val="Arial"/>
        <family val="2"/>
      </rPr>
      <t xml:space="preserve"> στο μόριο της ένωσης </t>
    </r>
    <r>
      <rPr>
        <b/>
        <sz val="11"/>
        <color rgb="FFFF6600"/>
        <rFont val="Arial"/>
        <family val="2"/>
        <charset val="161"/>
      </rPr>
      <t>Ε.</t>
    </r>
  </si>
  <si>
    <t>Ονομασία ενώσεων Α έως Ε.</t>
  </si>
  <si>
    <t xml:space="preserve">Χημική ένωση </t>
  </si>
  <si>
    <t xml:space="preserve">Ονομασία χημικής ένωσης </t>
  </si>
  <si>
    <r>
      <t xml:space="preserve">Η </t>
    </r>
    <r>
      <rPr>
        <b/>
        <sz val="11"/>
        <color rgb="FFFF6600"/>
        <rFont val="Arial"/>
        <family val="2"/>
        <charset val="161"/>
      </rPr>
      <t>3,3-διμέθυλο-2-βου-τανόλη</t>
    </r>
    <r>
      <rPr>
        <sz val="11"/>
        <color rgb="FFFFFF99"/>
        <rFont val="Arial"/>
        <family val="2"/>
      </rPr>
      <t xml:space="preserve"> είναι αλκοόλη…</t>
    </r>
  </si>
  <si>
    <t xml:space="preserve">        3,3-διμέθυλο-2-βουτανόλη</t>
  </si>
  <si>
    <t>Από τα παραπάνω συμπεραίνουμε ότι...</t>
  </si>
  <si>
    <r>
      <t xml:space="preserve">…η ένωση </t>
    </r>
    <r>
      <rPr>
        <b/>
        <sz val="11"/>
        <color rgb="FFFF6600"/>
        <rFont val="Arial"/>
        <family val="2"/>
        <charset val="161"/>
      </rPr>
      <t>Δ</t>
    </r>
    <r>
      <rPr>
        <sz val="11"/>
        <color rgb="FFFFFF99"/>
        <rFont val="Arial"/>
        <family val="2"/>
      </rPr>
      <t xml:space="preserve"> δε μπορεί παρά να είναι το...</t>
    </r>
  </si>
  <si>
    <r>
      <t xml:space="preserve">…ενώ η ένωση </t>
    </r>
    <r>
      <rPr>
        <b/>
        <sz val="11"/>
        <color rgb="FFFF6600"/>
        <rFont val="Arial"/>
        <family val="2"/>
        <charset val="161"/>
      </rPr>
      <t>Ε</t>
    </r>
    <r>
      <rPr>
        <sz val="11"/>
        <color rgb="FFFFFF99"/>
        <rFont val="Arial"/>
        <family val="2"/>
      </rPr>
      <t xml:space="preserve"> είναι η...</t>
    </r>
  </si>
  <si>
    <r>
      <t xml:space="preserve">Πλήθος ατόμων </t>
    </r>
    <r>
      <rPr>
        <b/>
        <sz val="11"/>
        <color rgb="FFFF6600"/>
        <rFont val="Arial"/>
        <family val="2"/>
        <charset val="161"/>
      </rPr>
      <t>C</t>
    </r>
    <r>
      <rPr>
        <sz val="11"/>
        <color rgb="FFFFFF99"/>
        <rFont val="Arial"/>
        <family val="2"/>
      </rPr>
      <t xml:space="preserve"> στο μόριο της ένωσης </t>
    </r>
    <r>
      <rPr>
        <b/>
        <sz val="11"/>
        <color rgb="FFFF6600"/>
        <rFont val="Arial"/>
        <family val="2"/>
        <charset val="161"/>
      </rPr>
      <t>Β.</t>
    </r>
  </si>
  <si>
    <r>
      <t xml:space="preserve">Πλήθος ατόμων </t>
    </r>
    <r>
      <rPr>
        <b/>
        <sz val="11"/>
        <color rgb="FFFF6600"/>
        <rFont val="Arial"/>
        <family val="2"/>
        <charset val="161"/>
      </rPr>
      <t>C</t>
    </r>
    <r>
      <rPr>
        <sz val="11"/>
        <color rgb="FFFFFF99"/>
        <rFont val="Arial"/>
        <family val="2"/>
      </rPr>
      <t xml:space="preserve"> στο μόριο της ένωσης </t>
    </r>
    <r>
      <rPr>
        <b/>
        <sz val="11"/>
        <color rgb="FFFF6600"/>
        <rFont val="Arial"/>
        <family val="2"/>
        <charset val="161"/>
      </rPr>
      <t>Γ.</t>
    </r>
  </si>
  <si>
    <t>Ονομασία ενώσεων Α έως Γ.</t>
  </si>
  <si>
    <r>
      <t xml:space="preserve">Να εμφανιστεί η λύση του προβλήματος </t>
    </r>
    <r>
      <rPr>
        <b/>
        <sz val="10"/>
        <color rgb="FFFF6600"/>
        <rFont val="Arial"/>
        <family val="2"/>
        <charset val="161"/>
      </rPr>
      <t>15;</t>
    </r>
  </si>
  <si>
    <r>
      <t xml:space="preserve">Να εμφανιστεί η λύση του προβλήματος </t>
    </r>
    <r>
      <rPr>
        <b/>
        <sz val="10"/>
        <color rgb="FFFF6600"/>
        <rFont val="Arial"/>
        <family val="2"/>
        <charset val="161"/>
      </rPr>
      <t>17v;</t>
    </r>
  </si>
  <si>
    <r>
      <t xml:space="preserve">Να εμφανιστεί η λύση του προβλήματος </t>
    </r>
    <r>
      <rPr>
        <b/>
        <sz val="10"/>
        <color rgb="FFFF6600"/>
        <rFont val="Arial"/>
        <family val="2"/>
        <charset val="161"/>
      </rPr>
      <t>8;</t>
    </r>
  </si>
  <si>
    <r>
      <t xml:space="preserve">Να εμφανιστεί η λύση του προβλήματος </t>
    </r>
    <r>
      <rPr>
        <b/>
        <sz val="10"/>
        <color rgb="FFFF6600"/>
        <rFont val="Arial"/>
        <family val="2"/>
        <charset val="161"/>
      </rPr>
      <t>13;</t>
    </r>
  </si>
  <si>
    <r>
      <t xml:space="preserve">Το καουτσούκ χαρακτηρίζεται ως </t>
    </r>
    <r>
      <rPr>
        <b/>
        <sz val="10"/>
        <color indexed="52"/>
        <rFont val="Arial"/>
        <family val="2"/>
        <charset val="161"/>
      </rPr>
      <t>"φυσικό",</t>
    </r>
    <r>
      <rPr>
        <sz val="10"/>
        <color indexed="43"/>
        <rFont val="Arial"/>
        <family val="2"/>
      </rPr>
      <t xml:space="preserve"> εφόσον συνθέτεται στη φύση, ενώ στην περίπτωση που η σύν-θεσή του πραγματοποιείται στο εργαστήριο, χαρακτη-ρίζεται ως </t>
    </r>
    <r>
      <rPr>
        <b/>
        <sz val="10"/>
        <color indexed="52"/>
        <rFont val="Arial"/>
        <family val="2"/>
        <charset val="161"/>
      </rPr>
      <t>"συνθετικό".</t>
    </r>
    <r>
      <rPr>
        <sz val="10"/>
        <color indexed="43"/>
        <rFont val="Arial"/>
        <family val="2"/>
      </rPr>
      <t xml:space="preserve">
Γενικά το πολυμερές που προκύπτει από τον πολυμε-ρισμό του ισοπρένιου, είναι το φυσικό ή το συνθετικό καουτσούκ, αν η διάταξη των τεσσάρων υποκαταστα-τών γύρω από τα ανθρακοάτομα, που συνδέονται με-ταξύ τους με το δ.δ., στο σχηματιζόμενο πολυμερές, εμφανίζει δομή </t>
    </r>
    <r>
      <rPr>
        <b/>
        <sz val="10"/>
        <color indexed="52"/>
        <rFont val="Arial"/>
        <family val="2"/>
        <charset val="161"/>
      </rPr>
      <t>"cis",</t>
    </r>
    <r>
      <rPr>
        <sz val="10"/>
        <color indexed="43"/>
        <rFont val="Arial"/>
        <family val="2"/>
      </rPr>
      <t xml:space="preserve"> δηλαδή οι όμοιοι υποκαταστάτες στα δύο ανθρακοάτομα, δηλαδή οι </t>
    </r>
    <r>
      <rPr>
        <b/>
        <sz val="10"/>
        <color indexed="52"/>
        <rFont val="Arial"/>
        <family val="2"/>
        <charset val="161"/>
      </rPr>
      <t>μεθύλενο-ομάδες (–</t>
    </r>
    <r>
      <rPr>
        <b/>
        <sz val="10"/>
        <color indexed="50"/>
        <rFont val="Arial"/>
        <family val="2"/>
        <charset val="161"/>
      </rPr>
      <t>C</t>
    </r>
    <r>
      <rPr>
        <b/>
        <sz val="10"/>
        <color indexed="52"/>
        <rFont val="Arial"/>
        <family val="2"/>
        <charset val="161"/>
      </rPr>
      <t>H</t>
    </r>
    <r>
      <rPr>
        <b/>
        <vertAlign val="subscript"/>
        <sz val="10"/>
        <color indexed="52"/>
        <rFont val="Arial"/>
        <family val="2"/>
        <charset val="161"/>
      </rPr>
      <t>2</t>
    </r>
    <r>
      <rPr>
        <b/>
        <sz val="10"/>
        <color indexed="52"/>
        <rFont val="Arial"/>
        <family val="2"/>
        <charset val="161"/>
      </rPr>
      <t>–),</t>
    </r>
    <r>
      <rPr>
        <sz val="10"/>
        <color indexed="43"/>
        <rFont val="Arial"/>
        <family val="2"/>
      </rPr>
      <t xml:space="preserve"> </t>
    </r>
    <r>
      <rPr>
        <b/>
        <sz val="10"/>
        <color indexed="52"/>
        <rFont val="Arial"/>
        <family val="2"/>
        <charset val="161"/>
      </rPr>
      <t>βρίσκονται από την ίδια μεριά,</t>
    </r>
    <r>
      <rPr>
        <sz val="10"/>
        <color indexed="43"/>
        <rFont val="Arial"/>
        <family val="2"/>
      </rPr>
      <t xml:space="preserve"> σε σχέση με το δ.δ. </t>
    </r>
  </si>
  <si>
    <r>
      <t xml:space="preserve">Να εμφανιστεί η λύση του προβλήματος </t>
    </r>
    <r>
      <rPr>
        <b/>
        <sz val="10"/>
        <color rgb="FFFF6600"/>
        <rFont val="Arial"/>
        <family val="2"/>
        <charset val="161"/>
      </rPr>
      <t>1;</t>
    </r>
  </si>
  <si>
    <r>
      <t xml:space="preserve">Να εμφανιστεί η λύση του προβλήματος </t>
    </r>
    <r>
      <rPr>
        <b/>
        <sz val="10"/>
        <color rgb="FFFF6600"/>
        <rFont val="Arial"/>
        <family val="2"/>
        <charset val="161"/>
      </rPr>
      <t>2;</t>
    </r>
  </si>
  <si>
    <r>
      <t xml:space="preserve">Να εμφανιστεί η λύση του προβλήματος </t>
    </r>
    <r>
      <rPr>
        <b/>
        <sz val="10"/>
        <color rgb="FFFF6600"/>
        <rFont val="Arial"/>
        <family val="2"/>
        <charset val="161"/>
      </rPr>
      <t>3;</t>
    </r>
  </si>
  <si>
    <r>
      <t xml:space="preserve">Να εμφανιστεί η λύση του προβλήματος </t>
    </r>
    <r>
      <rPr>
        <b/>
        <sz val="10"/>
        <color rgb="FFFF6600"/>
        <rFont val="Arial"/>
        <family val="2"/>
        <charset val="161"/>
      </rPr>
      <t>4;</t>
    </r>
  </si>
  <si>
    <r>
      <t xml:space="preserve">Να εμφανιστεί η λύση του προβλήματος </t>
    </r>
    <r>
      <rPr>
        <b/>
        <sz val="10"/>
        <color rgb="FFFF6600"/>
        <rFont val="Arial"/>
        <family val="2"/>
        <charset val="161"/>
      </rPr>
      <t>5;</t>
    </r>
  </si>
  <si>
    <t xml:space="preserve">                 (A)</t>
  </si>
  <si>
    <r>
      <t xml:space="preserve">Να εμφανιστεί η λύση του προβλήματος </t>
    </r>
    <r>
      <rPr>
        <b/>
        <sz val="10"/>
        <color rgb="FFFF6600"/>
        <rFont val="Arial"/>
        <family val="2"/>
        <charset val="161"/>
      </rPr>
      <t>6;</t>
    </r>
  </si>
  <si>
    <r>
      <t xml:space="preserve">Να εμφανιστεί η λύση του προβλήματος </t>
    </r>
    <r>
      <rPr>
        <b/>
        <sz val="10"/>
        <color rgb="FFFF6600"/>
        <rFont val="Arial"/>
        <family val="2"/>
        <charset val="161"/>
      </rPr>
      <t>7;</t>
    </r>
  </si>
  <si>
    <r>
      <t xml:space="preserve">Να εμφανιστεί η λύση του προβλήματος </t>
    </r>
    <r>
      <rPr>
        <b/>
        <sz val="10"/>
        <color rgb="FFFF6600"/>
        <rFont val="Arial"/>
        <family val="2"/>
        <charset val="161"/>
      </rPr>
      <t>9;</t>
    </r>
  </si>
  <si>
    <r>
      <t xml:space="preserve">Να εμφανιστεί η λύση του προβλήματος </t>
    </r>
    <r>
      <rPr>
        <b/>
        <sz val="10"/>
        <color rgb="FFFF6600"/>
        <rFont val="Arial"/>
        <family val="2"/>
        <charset val="161"/>
      </rPr>
      <t>10;</t>
    </r>
  </si>
  <si>
    <r>
      <t xml:space="preserve">Να εμφανιστεί η λύση του προβλήματος </t>
    </r>
    <r>
      <rPr>
        <b/>
        <sz val="10"/>
        <color rgb="FFFF6600"/>
        <rFont val="Arial"/>
        <family val="2"/>
        <charset val="161"/>
      </rPr>
      <t>11;</t>
    </r>
  </si>
  <si>
    <r>
      <t>Α: C</t>
    </r>
    <r>
      <rPr>
        <vertAlign val="subscript"/>
        <sz val="11"/>
        <color rgb="FFFFFF99"/>
        <rFont val="Arial"/>
        <family val="2"/>
        <charset val="161"/>
      </rPr>
      <t>3</t>
    </r>
    <r>
      <rPr>
        <sz val="11"/>
        <color rgb="FFFFFF99"/>
        <rFont val="Arial"/>
        <family val="2"/>
      </rPr>
      <t>H</t>
    </r>
    <r>
      <rPr>
        <vertAlign val="subscript"/>
        <sz val="11"/>
        <color rgb="FFFFFF99"/>
        <rFont val="Arial"/>
        <family val="2"/>
        <charset val="161"/>
      </rPr>
      <t>7</t>
    </r>
    <r>
      <rPr>
        <sz val="11"/>
        <color rgb="FFFFFF99"/>
        <rFont val="Arial"/>
        <family val="2"/>
      </rPr>
      <t>Br</t>
    </r>
  </si>
  <si>
    <t>θεωρία δεσμού σθένους</t>
  </si>
  <si>
    <r>
      <t xml:space="preserve">Το βηρύλλιο έχει ατομικό αριθμό ίσο με </t>
    </r>
    <r>
      <rPr>
        <b/>
        <sz val="11"/>
        <color indexed="52"/>
        <rFont val="Arial"/>
        <family val="2"/>
        <charset val="161"/>
      </rPr>
      <t>4,</t>
    </r>
    <r>
      <rPr>
        <sz val="11"/>
        <color indexed="43"/>
        <rFont val="Arial"/>
        <family val="2"/>
        <charset val="161"/>
      </rPr>
      <t xml:space="preserve"> ενώ ο ατομικός αριθμός του φθο-ρίου ισούται με </t>
    </r>
    <r>
      <rPr>
        <b/>
        <sz val="11"/>
        <color indexed="52"/>
        <rFont val="Arial"/>
        <family val="2"/>
        <charset val="161"/>
      </rPr>
      <t>9.</t>
    </r>
    <r>
      <rPr>
        <sz val="11"/>
        <color indexed="43"/>
        <rFont val="Arial"/>
        <family val="2"/>
        <charset val="161"/>
      </rPr>
      <t xml:space="preserve"> Έτσι η κατανομή των ηλεκτρονίων των ατόμων αυτών των δύο στοιχείων, σε τροχιακά, στη θεμελιώδη κατάσταση, θα είναι... </t>
    </r>
  </si>
  <si>
    <r>
      <t xml:space="preserve">Από τη </t>
    </r>
    <r>
      <rPr>
        <b/>
        <sz val="10"/>
        <color indexed="52"/>
        <rFont val="Arial"/>
        <family val="2"/>
        <charset val="161"/>
      </rPr>
      <t>μετωπική</t>
    </r>
    <r>
      <rPr>
        <sz val="10"/>
        <color indexed="43"/>
        <rFont val="Arial"/>
        <family val="2"/>
        <charset val="161"/>
      </rPr>
      <t xml:space="preserve"> αλληλεπικάλυψη κάθε ενός από τα </t>
    </r>
    <r>
      <rPr>
        <b/>
        <sz val="10"/>
        <color indexed="52"/>
        <rFont val="Arial"/>
        <family val="2"/>
        <charset val="161"/>
      </rPr>
      <t>sp</t>
    </r>
    <r>
      <rPr>
        <sz val="10"/>
        <color indexed="43"/>
        <rFont val="Arial"/>
        <family val="2"/>
        <charset val="161"/>
      </rPr>
      <t xml:space="preserve"> υβριδικά τροχιακά του ατόμου του </t>
    </r>
    <r>
      <rPr>
        <b/>
        <sz val="10"/>
        <color indexed="52"/>
        <rFont val="Arial"/>
        <family val="2"/>
        <charset val="161"/>
      </rPr>
      <t>Be,</t>
    </r>
    <r>
      <rPr>
        <sz val="10"/>
        <color indexed="43"/>
        <rFont val="Arial"/>
        <family val="2"/>
        <charset val="161"/>
      </rPr>
      <t xml:space="preserve"> με το τροχιακό </t>
    </r>
    <r>
      <rPr>
        <b/>
        <sz val="10"/>
        <color indexed="52"/>
        <rFont val="Arial"/>
        <family val="2"/>
        <charset val="161"/>
      </rPr>
      <t>2p</t>
    </r>
    <r>
      <rPr>
        <b/>
        <vertAlign val="subscript"/>
        <sz val="10"/>
        <color indexed="52"/>
        <rFont val="Arial"/>
        <family val="2"/>
        <charset val="161"/>
      </rPr>
      <t>x</t>
    </r>
    <r>
      <rPr>
        <sz val="10"/>
        <color indexed="43"/>
        <rFont val="Arial"/>
        <family val="2"/>
        <charset val="161"/>
      </rPr>
      <t xml:space="preserve"> ενός ατόμου </t>
    </r>
    <r>
      <rPr>
        <b/>
        <sz val="10"/>
        <color indexed="52"/>
        <rFont val="Arial"/>
        <family val="2"/>
        <charset val="161"/>
      </rPr>
      <t>F,</t>
    </r>
    <r>
      <rPr>
        <sz val="10"/>
        <color indexed="43"/>
        <rFont val="Arial"/>
        <family val="2"/>
        <charset val="161"/>
      </rPr>
      <t xml:space="preserve"> εφόσον αμφότερα είναι ημισυμ-πληρωμένα με ηλεκτρόνια που έχουν αντιπαράλληλο spin, σχηματίζονται </t>
    </r>
    <r>
      <rPr>
        <b/>
        <sz val="10"/>
        <color indexed="52"/>
        <rFont val="Arial"/>
        <family val="2"/>
        <charset val="161"/>
      </rPr>
      <t>σ</t>
    </r>
    <r>
      <rPr>
        <b/>
        <vertAlign val="subscript"/>
        <sz val="10"/>
        <color indexed="52"/>
        <rFont val="Arial"/>
        <family val="2"/>
        <charset val="161"/>
      </rPr>
      <t>sp–p</t>
    </r>
    <r>
      <rPr>
        <sz val="10"/>
        <color indexed="43"/>
        <rFont val="Arial"/>
        <family val="2"/>
        <charset val="161"/>
      </rPr>
      <t xml:space="preserve"> ομοιοπολικοί δεσμοί και προκύπτει έτσι το μόριο του </t>
    </r>
    <r>
      <rPr>
        <b/>
        <sz val="10"/>
        <color indexed="52"/>
        <rFont val="Arial"/>
        <family val="2"/>
        <charset val="161"/>
      </rPr>
      <t>BeF</t>
    </r>
    <r>
      <rPr>
        <b/>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t>
    </r>
  </si>
  <si>
    <r>
      <t xml:space="preserve">Από τον υβριδισμό του τροχιακού </t>
    </r>
    <r>
      <rPr>
        <b/>
        <sz val="10"/>
        <color indexed="52"/>
        <rFont val="Arial"/>
        <family val="2"/>
        <charset val="161"/>
      </rPr>
      <t>2s</t>
    </r>
    <r>
      <rPr>
        <sz val="10"/>
        <color indexed="43"/>
        <rFont val="Arial"/>
        <family val="2"/>
        <charset val="161"/>
      </rPr>
      <t xml:space="preserve"> με τα τροχιακά </t>
    </r>
    <r>
      <rPr>
        <b/>
        <sz val="10"/>
        <color indexed="52"/>
        <rFont val="Arial"/>
        <family val="2"/>
        <charset val="161"/>
      </rPr>
      <t>2p</t>
    </r>
    <r>
      <rPr>
        <b/>
        <vertAlign val="subscript"/>
        <sz val="10"/>
        <color indexed="52"/>
        <rFont val="Arial"/>
        <family val="2"/>
        <charset val="161"/>
      </rPr>
      <t>x</t>
    </r>
    <r>
      <rPr>
        <sz val="10"/>
        <color indexed="43"/>
        <rFont val="Arial"/>
        <family val="2"/>
        <charset val="161"/>
      </rPr>
      <t xml:space="preserve"> και </t>
    </r>
    <r>
      <rPr>
        <b/>
        <sz val="10"/>
        <color indexed="52"/>
        <rFont val="Arial"/>
        <family val="2"/>
        <charset val="161"/>
      </rPr>
      <t>2p</t>
    </r>
    <r>
      <rPr>
        <b/>
        <vertAlign val="subscript"/>
        <sz val="10"/>
        <color indexed="52"/>
        <rFont val="Arial"/>
        <family val="2"/>
        <charset val="161"/>
      </rPr>
      <t>y</t>
    </r>
    <r>
      <rPr>
        <sz val="10"/>
        <color indexed="43"/>
        <rFont val="Arial"/>
        <family val="2"/>
        <charset val="161"/>
      </rPr>
      <t xml:space="preserve"> του ατόμου του </t>
    </r>
    <r>
      <rPr>
        <b/>
        <sz val="10"/>
        <color indexed="52"/>
        <rFont val="Arial"/>
        <family val="2"/>
        <charset val="161"/>
      </rPr>
      <t>B,</t>
    </r>
    <r>
      <rPr>
        <sz val="10"/>
        <color indexed="43"/>
        <rFont val="Arial"/>
        <family val="2"/>
        <charset val="161"/>
      </rPr>
      <t xml:space="preserve"> προκύπτουν τρία ισότιμα </t>
    </r>
    <r>
      <rPr>
        <b/>
        <sz val="10"/>
        <color indexed="52"/>
        <rFont val="Arial"/>
        <family val="2"/>
        <charset val="161"/>
      </rPr>
      <t>sp</t>
    </r>
    <r>
      <rPr>
        <b/>
        <vertAlign val="superscript"/>
        <sz val="10"/>
        <color indexed="52"/>
        <rFont val="Arial"/>
        <family val="2"/>
        <charset val="161"/>
      </rPr>
      <t>2</t>
    </r>
    <r>
      <rPr>
        <sz val="10"/>
        <color indexed="43"/>
        <rFont val="Arial"/>
        <family val="2"/>
        <charset val="161"/>
      </rPr>
      <t xml:space="preserve"> υβριδικά τροχιακά, που διατάσσονται επί του επιπέδου </t>
    </r>
    <r>
      <rPr>
        <b/>
        <sz val="10"/>
        <color indexed="52"/>
        <rFont val="Arial"/>
        <family val="2"/>
        <charset val="161"/>
      </rPr>
      <t>xy</t>
    </r>
    <r>
      <rPr>
        <sz val="10"/>
        <color indexed="43"/>
        <rFont val="Arial"/>
        <family val="2"/>
        <charset val="161"/>
      </rPr>
      <t xml:space="preserve"> με τους άξονες συμμετρίας τους να σχηματίζουν γωνία ίση με </t>
    </r>
    <r>
      <rPr>
        <b/>
        <sz val="10"/>
        <color indexed="52"/>
        <rFont val="Arial"/>
        <family val="2"/>
        <charset val="161"/>
      </rPr>
      <t>120°.</t>
    </r>
  </si>
  <si>
    <r>
      <t xml:space="preserve">Η συγκεκριμένη ηλεκτρονιακή διαμόρφωση, για το άτομο του </t>
    </r>
    <r>
      <rPr>
        <b/>
        <sz val="11"/>
        <color indexed="52"/>
        <rFont val="Arial"/>
        <family val="2"/>
        <charset val="161"/>
      </rPr>
      <t>C,</t>
    </r>
    <r>
      <rPr>
        <sz val="11"/>
        <color indexed="43"/>
        <rFont val="Arial"/>
        <family val="2"/>
        <charset val="161"/>
      </rPr>
      <t xml:space="preserve"> αιτιολογεί το σχηματισμό ενός μορίου με τύπο </t>
    </r>
    <r>
      <rPr>
        <b/>
        <sz val="11"/>
        <color indexed="52"/>
        <rFont val="Arial"/>
        <family val="2"/>
        <charset val="161"/>
      </rPr>
      <t>CH</t>
    </r>
    <r>
      <rPr>
        <b/>
        <vertAlign val="subscript"/>
        <sz val="11"/>
        <color indexed="52"/>
        <rFont val="Arial"/>
        <family val="2"/>
        <charset val="161"/>
      </rPr>
      <t>4</t>
    </r>
    <r>
      <rPr>
        <b/>
        <sz val="11"/>
        <color indexed="52"/>
        <rFont val="Arial"/>
        <family val="2"/>
        <charset val="161"/>
      </rPr>
      <t>,</t>
    </r>
    <r>
      <rPr>
        <sz val="11"/>
        <color indexed="43"/>
        <rFont val="Arial"/>
        <family val="2"/>
        <charset val="161"/>
      </rPr>
      <t xml:space="preserve"> όμως δε μπορεί να εξηγήσει το γεγο-νός, ότι οι δεσμοί του ατόμου του </t>
    </r>
    <r>
      <rPr>
        <b/>
        <sz val="11"/>
        <color indexed="52"/>
        <rFont val="Arial"/>
        <family val="2"/>
        <charset val="161"/>
      </rPr>
      <t>C</t>
    </r>
    <r>
      <rPr>
        <sz val="11"/>
        <color indexed="43"/>
        <rFont val="Arial"/>
        <family val="2"/>
        <charset val="161"/>
      </rPr>
      <t xml:space="preserve"> με τα τέσσερα άτομα </t>
    </r>
    <r>
      <rPr>
        <b/>
        <sz val="11"/>
        <color indexed="52"/>
        <rFont val="Arial"/>
        <family val="2"/>
        <charset val="161"/>
      </rPr>
      <t>Η,</t>
    </r>
    <r>
      <rPr>
        <sz val="11"/>
        <color indexed="43"/>
        <rFont val="Arial"/>
        <family val="2"/>
        <charset val="161"/>
      </rPr>
      <t xml:space="preserve"> σ' αυτό το μόριο, είναι, όπως αναφέρθηκε παραπάνω, απολύτως ισότιμοι. 
Πράγματι, με την παραπάνω ηλεκτρονιακή διαμόρφωση, αναμένεται ο ένας εκ των τριών δεσμών να είναι </t>
    </r>
    <r>
      <rPr>
        <b/>
        <sz val="11"/>
        <color indexed="52"/>
        <rFont val="Arial"/>
        <family val="2"/>
        <charset val="161"/>
      </rPr>
      <t>σ</t>
    </r>
    <r>
      <rPr>
        <b/>
        <vertAlign val="subscript"/>
        <sz val="11"/>
        <color indexed="52"/>
        <rFont val="Arial"/>
        <family val="2"/>
        <charset val="161"/>
      </rPr>
      <t>s–s</t>
    </r>
    <r>
      <rPr>
        <sz val="11"/>
        <color indexed="43"/>
        <rFont val="Arial"/>
        <family val="2"/>
        <charset val="161"/>
      </rPr>
      <t xml:space="preserve"> δεσμός και οι άλλοι τρεις </t>
    </r>
    <r>
      <rPr>
        <b/>
        <sz val="11"/>
        <color indexed="52"/>
        <rFont val="Arial"/>
        <family val="2"/>
        <charset val="161"/>
      </rPr>
      <t>σ</t>
    </r>
    <r>
      <rPr>
        <b/>
        <vertAlign val="subscript"/>
        <sz val="11"/>
        <color indexed="52"/>
        <rFont val="Arial"/>
        <family val="2"/>
        <charset val="161"/>
      </rPr>
      <t>p–s</t>
    </r>
    <r>
      <rPr>
        <sz val="11"/>
        <color indexed="43"/>
        <rFont val="Arial"/>
        <family val="2"/>
        <charset val="161"/>
      </rPr>
      <t xml:space="preserve"> δεσμοί.</t>
    </r>
  </si>
  <si>
    <r>
      <t xml:space="preserve">Από την υβριδοποίηση του τροχιακού </t>
    </r>
    <r>
      <rPr>
        <b/>
        <sz val="10"/>
        <color indexed="52"/>
        <rFont val="Arial"/>
        <family val="2"/>
        <charset val="161"/>
      </rPr>
      <t>2s</t>
    </r>
    <r>
      <rPr>
        <sz val="10"/>
        <color indexed="43"/>
        <rFont val="Arial"/>
        <family val="2"/>
        <charset val="161"/>
      </rPr>
      <t xml:space="preserve"> με το τροχιακό </t>
    </r>
    <r>
      <rPr>
        <b/>
        <sz val="10"/>
        <color indexed="52"/>
        <rFont val="Arial"/>
        <family val="2"/>
        <charset val="161"/>
      </rPr>
      <t>2p</t>
    </r>
    <r>
      <rPr>
        <b/>
        <vertAlign val="subscript"/>
        <sz val="10"/>
        <color indexed="52"/>
        <rFont val="Arial"/>
        <family val="2"/>
        <charset val="161"/>
      </rPr>
      <t>z</t>
    </r>
    <r>
      <rPr>
        <sz val="10"/>
        <color indexed="43"/>
        <rFont val="Arial"/>
        <family val="2"/>
        <charset val="161"/>
      </rPr>
      <t xml:space="preserve"> σε κάθε ένα από τα δύο άτομα </t>
    </r>
    <r>
      <rPr>
        <b/>
        <sz val="10"/>
        <color indexed="52"/>
        <rFont val="Arial"/>
        <family val="2"/>
        <charset val="161"/>
      </rPr>
      <t>C,</t>
    </r>
    <r>
      <rPr>
        <sz val="10"/>
        <color indexed="43"/>
        <rFont val="Arial"/>
        <family val="2"/>
        <charset val="161"/>
      </rPr>
      <t xml:space="preserve"> προκύπτουν δύο </t>
    </r>
    <r>
      <rPr>
        <b/>
        <sz val="10"/>
        <color indexed="52"/>
        <rFont val="Arial"/>
        <family val="2"/>
        <charset val="161"/>
      </rPr>
      <t>sp</t>
    </r>
    <r>
      <rPr>
        <sz val="10"/>
        <color indexed="43"/>
        <rFont val="Arial"/>
        <family val="2"/>
        <charset val="161"/>
      </rPr>
      <t xml:space="preserve"> υβριδικά τροχιακά, που επιβάλλουν στο σχηματιζόμενο μόριο, να αποκτήσει γραμμική μορφή.</t>
    </r>
  </si>
  <si>
    <r>
      <t xml:space="preserve">Έχει βρεθεί πειραματικά ότι η γωνία </t>
    </r>
    <r>
      <rPr>
        <b/>
        <sz val="10"/>
        <color indexed="52"/>
        <rFont val="Arial"/>
        <family val="2"/>
        <charset val="161"/>
      </rPr>
      <t>H–C–H</t>
    </r>
    <r>
      <rPr>
        <sz val="10"/>
        <color indexed="43"/>
        <rFont val="Arial"/>
        <family val="2"/>
        <charset val="161"/>
      </rPr>
      <t xml:space="preserve"> είναι περίπου ίση με </t>
    </r>
    <r>
      <rPr>
        <b/>
        <sz val="10"/>
        <color indexed="52"/>
        <rFont val="Arial"/>
        <family val="2"/>
        <charset val="161"/>
      </rPr>
      <t>118°,</t>
    </r>
    <r>
      <rPr>
        <sz val="10"/>
        <color indexed="43"/>
        <rFont val="Arial"/>
        <family val="2"/>
        <charset val="161"/>
      </rPr>
      <t xml:space="preserve"> ενώ η γωνία </t>
    </r>
    <r>
      <rPr>
        <b/>
        <sz val="10"/>
        <color indexed="52"/>
        <rFont val="Arial"/>
        <family val="2"/>
        <charset val="161"/>
      </rPr>
      <t>C–C–Η</t>
    </r>
    <r>
      <rPr>
        <sz val="10"/>
        <color indexed="43"/>
        <rFont val="Arial"/>
        <family val="2"/>
        <charset val="161"/>
      </rPr>
      <t xml:space="preserve"> ισούται περίπου με </t>
    </r>
    <r>
      <rPr>
        <b/>
        <sz val="10"/>
        <color indexed="52"/>
        <rFont val="Arial"/>
        <family val="2"/>
        <charset val="161"/>
      </rPr>
      <t>121°.</t>
    </r>
    <r>
      <rPr>
        <sz val="10"/>
        <color indexed="43"/>
        <rFont val="Arial"/>
        <family val="2"/>
        <charset val="161"/>
      </rPr>
      <t xml:space="preserve"> Αυτό οφείλεται στο γεγονός ότι ο χώρος μεταξύ των δύο ατόμων </t>
    </r>
    <r>
      <rPr>
        <b/>
        <sz val="10"/>
        <color indexed="52"/>
        <rFont val="Arial"/>
        <family val="2"/>
        <charset val="161"/>
      </rPr>
      <t>C,</t>
    </r>
    <r>
      <rPr>
        <sz val="10"/>
        <color indexed="43"/>
        <rFont val="Arial"/>
        <family val="2"/>
        <charset val="161"/>
      </rPr>
      <t xml:space="preserve"> εμφανίζει λόγω και του </t>
    </r>
    <r>
      <rPr>
        <b/>
        <sz val="10"/>
        <color indexed="52"/>
        <rFont val="Arial"/>
        <family val="2"/>
        <charset val="161"/>
      </rPr>
      <t>π</t>
    </r>
    <r>
      <rPr>
        <sz val="10"/>
        <color indexed="43"/>
        <rFont val="Arial"/>
        <family val="2"/>
        <charset val="161"/>
      </rPr>
      <t xml:space="preserve"> δεσμού, αυξημένη ηλεκτρονιακή πυκνότητα. Έτσι η άπωση που ασκείται από αυτή την περιοχή, στα δεσμικά ηλεκτρονιακά ζεύγη, τα οποία συνιστούν τους ομοιοπολικούς δεσμούς, που συνδέουν τα άτομα </t>
    </r>
    <r>
      <rPr>
        <b/>
        <sz val="10"/>
        <color indexed="52"/>
        <rFont val="Arial"/>
        <family val="2"/>
        <charset val="161"/>
      </rPr>
      <t>C</t>
    </r>
    <r>
      <rPr>
        <sz val="10"/>
        <color indexed="43"/>
        <rFont val="Arial"/>
        <family val="2"/>
        <charset val="161"/>
      </rPr>
      <t xml:space="preserve"> με τα άτομα </t>
    </r>
    <r>
      <rPr>
        <b/>
        <sz val="10"/>
        <color indexed="52"/>
        <rFont val="Arial"/>
        <family val="2"/>
        <charset val="161"/>
      </rPr>
      <t>H,</t>
    </r>
    <r>
      <rPr>
        <sz val="10"/>
        <color indexed="43"/>
        <rFont val="Arial"/>
        <family val="2"/>
        <charset val="161"/>
      </rPr>
      <t xml:space="preserve"> είναι μεγαλύτερη από εκείνη που αναπτύσσεται μεταξύ αυτών των ιδίων ηλεκτρονιακών ζευγών. Το αποτέλεσμα είναι οι δύο δεσμοί του ατόμου του </t>
    </r>
    <r>
      <rPr>
        <b/>
        <sz val="10"/>
        <color indexed="52"/>
        <rFont val="Arial"/>
        <family val="2"/>
        <charset val="161"/>
      </rPr>
      <t>C</t>
    </r>
    <r>
      <rPr>
        <sz val="10"/>
        <color indexed="43"/>
        <rFont val="Arial"/>
        <family val="2"/>
        <charset val="161"/>
      </rPr>
      <t xml:space="preserve"> με τα άτομα </t>
    </r>
    <r>
      <rPr>
        <b/>
        <sz val="10"/>
        <color indexed="52"/>
        <rFont val="Arial"/>
        <family val="2"/>
        <charset val="161"/>
      </rPr>
      <t>H,</t>
    </r>
    <r>
      <rPr>
        <sz val="10"/>
        <color indexed="43"/>
        <rFont val="Arial"/>
        <family val="2"/>
        <charset val="161"/>
      </rPr>
      <t xml:space="preserve"> να συγκλίνουν ελαφρά, ώστε οι απώσεις να εξισορροπηθούν.</t>
    </r>
  </si>
  <si>
    <t>αντιδράσεις προσθήκης</t>
  </si>
  <si>
    <r>
      <t xml:space="preserve">Υπενθυμίζεται, ότι </t>
    </r>
    <r>
      <rPr>
        <b/>
        <sz val="12"/>
        <color indexed="52"/>
        <rFont val="Arial"/>
        <family val="2"/>
        <charset val="161"/>
      </rPr>
      <t>καρβονυλικές</t>
    </r>
    <r>
      <rPr>
        <sz val="12"/>
        <color indexed="43"/>
        <rFont val="Arial"/>
        <family val="2"/>
      </rPr>
      <t xml:space="preserve"> ενώσεις είναι οι </t>
    </r>
    <r>
      <rPr>
        <b/>
        <sz val="12"/>
        <color indexed="52"/>
        <rFont val="Arial"/>
        <family val="2"/>
        <charset val="161"/>
      </rPr>
      <t>αλδεΰδες</t>
    </r>
    <r>
      <rPr>
        <sz val="12"/>
        <color indexed="43"/>
        <rFont val="Arial"/>
        <family val="2"/>
      </rPr>
      <t xml:space="preserve"> και οι </t>
    </r>
    <r>
      <rPr>
        <b/>
        <sz val="12"/>
        <color indexed="52"/>
        <rFont val="Arial"/>
        <family val="2"/>
        <charset val="161"/>
      </rPr>
      <t>κετόνες,</t>
    </r>
    <r>
      <rPr>
        <sz val="12"/>
        <color indexed="43"/>
        <rFont val="Arial"/>
        <family val="2"/>
      </rPr>
      <t xml:space="preserve"> κα-θώς στο μόριο αυτών περιέχεται η ομάδα του </t>
    </r>
    <r>
      <rPr>
        <b/>
        <sz val="12"/>
        <color indexed="52"/>
        <rFont val="Arial"/>
        <family val="2"/>
        <charset val="161"/>
      </rPr>
      <t>καρβονυλίου,</t>
    </r>
    <r>
      <rPr>
        <sz val="12"/>
        <color indexed="43"/>
        <rFont val="Arial"/>
        <family val="2"/>
      </rPr>
      <t xml:space="preserve"> το οποίο περιλαμ-βάνει ένα ανθρακοάτομο ενωμένο με δ.δ. με ένα άτομο οξυγόνου. Προφανώς το καρβονυλικό ανθρακοάτομο έχει δύο μονάδες σθένους διαθέσιμες, με τις οποίες μπορεί να συνάψει ισάριθμους ομοιοπολικούς δεσμούς με το περιβάλλον του. Ο τύπος του καρβονυλίου δίνεται στο </t>
    </r>
    <r>
      <rPr>
        <sz val="12"/>
        <color indexed="48"/>
        <rFont val="Arial"/>
        <family val="2"/>
        <charset val="161"/>
      </rPr>
      <t>διπλανό χώρο.</t>
    </r>
  </si>
  <si>
    <r>
      <t xml:space="preserve">Έτσι, όπως φαίνεται και στις δύο χημικές εξισώσεις που ακολουθούν, με επίδρα-ση </t>
    </r>
    <r>
      <rPr>
        <b/>
        <sz val="12"/>
        <color indexed="52"/>
        <rFont val="Arial"/>
        <family val="2"/>
        <charset val="161"/>
      </rPr>
      <t>Η</t>
    </r>
    <r>
      <rPr>
        <b/>
        <vertAlign val="subscript"/>
        <sz val="12"/>
        <color indexed="52"/>
        <rFont val="Arial"/>
        <family val="2"/>
        <charset val="161"/>
      </rPr>
      <t>2</t>
    </r>
    <r>
      <rPr>
        <sz val="12"/>
        <color indexed="43"/>
        <rFont val="Arial"/>
        <family val="2"/>
      </rPr>
      <t xml:space="preserve"> στην </t>
    </r>
    <r>
      <rPr>
        <b/>
        <sz val="12"/>
        <color indexed="52"/>
        <rFont val="Arial"/>
        <family val="2"/>
        <charset val="161"/>
      </rPr>
      <t>προπανάλη</t>
    </r>
    <r>
      <rPr>
        <sz val="12"/>
        <color indexed="43"/>
        <rFont val="Arial"/>
        <family val="2"/>
      </rPr>
      <t xml:space="preserve"> λαμβάνεται η </t>
    </r>
    <r>
      <rPr>
        <b/>
        <sz val="12"/>
        <color indexed="52"/>
        <rFont val="Arial"/>
        <family val="2"/>
        <charset val="161"/>
      </rPr>
      <t>1-προπανόλη,</t>
    </r>
    <r>
      <rPr>
        <sz val="12"/>
        <color indexed="43"/>
        <rFont val="Arial"/>
        <family val="2"/>
      </rPr>
      <t xml:space="preserve"> ενώ με υδρογόνωση της </t>
    </r>
    <r>
      <rPr>
        <b/>
        <sz val="12"/>
        <color indexed="52"/>
        <rFont val="Arial"/>
        <family val="2"/>
        <charset val="161"/>
      </rPr>
      <t>προπανόνης</t>
    </r>
    <r>
      <rPr>
        <sz val="12"/>
        <color indexed="43"/>
        <rFont val="Arial"/>
        <family val="2"/>
      </rPr>
      <t xml:space="preserve"> λαμβάνεται η </t>
    </r>
    <r>
      <rPr>
        <b/>
        <sz val="12"/>
        <color indexed="52"/>
        <rFont val="Arial"/>
        <family val="2"/>
        <charset val="161"/>
      </rPr>
      <t>2-προπανόλη.</t>
    </r>
  </si>
  <si>
    <r>
      <t xml:space="preserve">Έτσι, με επίδραση </t>
    </r>
    <r>
      <rPr>
        <b/>
        <sz val="12"/>
        <color indexed="52"/>
        <rFont val="Arial"/>
        <family val="2"/>
        <charset val="161"/>
      </rPr>
      <t>HCN</t>
    </r>
    <r>
      <rPr>
        <sz val="12"/>
        <color indexed="43"/>
        <rFont val="Arial"/>
        <family val="2"/>
      </rPr>
      <t xml:space="preserve"> στην </t>
    </r>
    <r>
      <rPr>
        <b/>
        <sz val="12"/>
        <color indexed="52"/>
        <rFont val="Arial"/>
        <family val="2"/>
        <charset val="161"/>
      </rPr>
      <t>αιθανάλη,</t>
    </r>
    <r>
      <rPr>
        <sz val="12"/>
        <color indexed="43"/>
        <rFont val="Arial"/>
        <family val="2"/>
      </rPr>
      <t xml:space="preserve"> λαμβάνεται το </t>
    </r>
    <r>
      <rPr>
        <b/>
        <sz val="12"/>
        <color indexed="52"/>
        <rFont val="Arial"/>
        <family val="2"/>
        <charset val="161"/>
      </rPr>
      <t>2-υδρόξυ-προπανονι-τρίλιο,</t>
    </r>
    <r>
      <rPr>
        <sz val="12"/>
        <color indexed="43"/>
        <rFont val="Arial"/>
        <family val="2"/>
      </rPr>
      <t xml:space="preserve"> σύμφωνα με την εξίσωση που ακολουθεί.</t>
    </r>
  </si>
  <si>
    <r>
      <t xml:space="preserve">Ανάλογα, όπως φαίνεται και στην παρακάτω εξίσωση,η επίδραση </t>
    </r>
    <r>
      <rPr>
        <b/>
        <sz val="12"/>
        <color indexed="52"/>
        <rFont val="Arial"/>
        <family val="2"/>
        <charset val="161"/>
      </rPr>
      <t>HCN</t>
    </r>
    <r>
      <rPr>
        <sz val="12"/>
        <color indexed="43"/>
        <rFont val="Arial"/>
        <family val="2"/>
      </rPr>
      <t xml:space="preserve"> στην </t>
    </r>
    <r>
      <rPr>
        <b/>
        <sz val="12"/>
        <color indexed="52"/>
        <rFont val="Arial"/>
        <family val="2"/>
        <charset val="161"/>
      </rPr>
      <t>προπανόνη,</t>
    </r>
    <r>
      <rPr>
        <sz val="12"/>
        <color indexed="43"/>
        <rFont val="Arial"/>
        <family val="2"/>
      </rPr>
      <t xml:space="preserve"> οδηγεί,  στο σχηματισμό του </t>
    </r>
    <r>
      <rPr>
        <b/>
        <sz val="12"/>
        <color indexed="52"/>
        <rFont val="Arial"/>
        <family val="2"/>
        <charset val="161"/>
      </rPr>
      <t>2-υδρόξυ-μέθυλο-προπανονιτρί-λιου.</t>
    </r>
  </si>
  <si>
    <t>Η προσθήκη ενός αντιδραστηρίου Grignard στον καρβονυλικό δ.δ., οδηγεί τελικά στο σχηματισμό μιας αλκοόλης, η οποία μπορεί να είναι Ι-ταγής, ΙΙ-ταγής ή και ΙΙΙταγής, ανάλογα με τη φύση της καρβονυλικής ένωσης, που χρησιμοποιήθηκε.</t>
  </si>
  <si>
    <t>Τα παραπάνω φαίνονται στο γενικό παράδειγμα της επίδρασης του αντιδραστη-ρίου Gridnard με τύπο… R΄΄MgBr, στην κετόνη με τύπο…                    .</t>
  </si>
  <si>
    <r>
      <t xml:space="preserve">Τα αλκυλαλογονίδια με επίδραση επ' αυτών, αλάτων των καρβοξυλικών οξέων, παρέχουν </t>
    </r>
    <r>
      <rPr>
        <b/>
        <sz val="12"/>
        <color indexed="52"/>
        <rFont val="Arial"/>
        <family val="2"/>
        <charset val="161"/>
      </rPr>
      <t>εστέρες,</t>
    </r>
    <r>
      <rPr>
        <sz val="12"/>
        <color indexed="43"/>
        <rFont val="Arial"/>
        <family val="2"/>
      </rPr>
      <t xml:space="preserve"> σύμφωνα με την ακόλουθη γενική χημική εξίσωση, στην ο-ποία το εμφανιζόμενο </t>
    </r>
    <r>
      <rPr>
        <b/>
        <sz val="12"/>
        <color indexed="52"/>
        <rFont val="Arial"/>
        <family val="2"/>
        <charset val="161"/>
      </rPr>
      <t>μέταλλο</t>
    </r>
    <r>
      <rPr>
        <sz val="12"/>
        <color indexed="52"/>
        <rFont val="Arial"/>
        <family val="2"/>
        <charset val="161"/>
      </rPr>
      <t xml:space="preserve"> </t>
    </r>
    <r>
      <rPr>
        <b/>
        <sz val="12"/>
        <color indexed="52"/>
        <rFont val="Arial"/>
        <family val="2"/>
        <charset val="161"/>
      </rPr>
      <t>Μ,</t>
    </r>
    <r>
      <rPr>
        <sz val="12"/>
        <color indexed="43"/>
        <rFont val="Arial"/>
        <family val="2"/>
      </rPr>
      <t xml:space="preserve"> για λόγους διδακτικής σκοπιμότητας, παρου-σιάζεται με αριθμό οξείδωσης </t>
    </r>
    <r>
      <rPr>
        <b/>
        <sz val="12"/>
        <color indexed="52"/>
        <rFont val="Arial"/>
        <family val="2"/>
        <charset val="161"/>
      </rPr>
      <t>ΑΟ=1.</t>
    </r>
  </si>
  <si>
    <t xml:space="preserve">Αν λοιπόν σύμφωνα με τα παραπάνω, επιδράσουμε στο μέθυλο-χλωρίδιο με κα-τάλληλο διάλυμα αιθανικού αργύρου, θα σχηματιστεί αιθανικός μεθυλ-εστέρας και ίζημα χλωριούχου αργύρου, σύμφωνα με την παρακάτω χημική εξίσωση. </t>
  </si>
  <si>
    <r>
      <t xml:space="preserve">Έτσι, όπως φαίνεται και από τις χημικές εξισώσεις που ακολουθούν, από την ε-πίδραση </t>
    </r>
    <r>
      <rPr>
        <b/>
        <sz val="12"/>
        <color indexed="52"/>
        <rFont val="Arial"/>
        <family val="2"/>
        <charset val="161"/>
      </rPr>
      <t>χλωρίου</t>
    </r>
    <r>
      <rPr>
        <sz val="12"/>
        <color indexed="43"/>
        <rFont val="Arial"/>
        <family val="2"/>
      </rPr>
      <t xml:space="preserve"> στο </t>
    </r>
    <r>
      <rPr>
        <b/>
        <sz val="12"/>
        <color indexed="52"/>
        <rFont val="Arial"/>
        <family val="2"/>
        <charset val="161"/>
      </rPr>
      <t>μεθάνιο,</t>
    </r>
    <r>
      <rPr>
        <sz val="12"/>
        <color indexed="43"/>
        <rFont val="Arial"/>
        <family val="2"/>
      </rPr>
      <t xml:space="preserve"> θα ληφθεί τελικά ένα μίγμα όλων των χλωρο-παραγώγων του μεθανίου, δηλαδή ένα μίγμα που θα αποτελείται από </t>
    </r>
    <r>
      <rPr>
        <b/>
        <sz val="12"/>
        <color indexed="52"/>
        <rFont val="Arial"/>
        <family val="2"/>
        <charset val="161"/>
      </rPr>
      <t>χλωρο-μεθάνιο,</t>
    </r>
    <r>
      <rPr>
        <sz val="12"/>
        <color indexed="43"/>
        <rFont val="Arial"/>
        <family val="2"/>
      </rPr>
      <t xml:space="preserve"> </t>
    </r>
    <r>
      <rPr>
        <b/>
        <sz val="12"/>
        <color indexed="52"/>
        <rFont val="Arial"/>
        <family val="2"/>
        <charset val="161"/>
      </rPr>
      <t>δίχλωρο-μεθάνιο, τρίχλωρο-μεθάνιο</t>
    </r>
    <r>
      <rPr>
        <sz val="12"/>
        <color indexed="43"/>
        <rFont val="Arial"/>
        <family val="2"/>
      </rPr>
      <t xml:space="preserve"> και </t>
    </r>
    <r>
      <rPr>
        <b/>
        <sz val="12"/>
        <color indexed="52"/>
        <rFont val="Arial"/>
        <family val="2"/>
        <charset val="161"/>
      </rPr>
      <t>τετραχλωρο-μεθάνιο.</t>
    </r>
  </si>
  <si>
    <r>
      <t xml:space="preserve">Η εστεροποίηση θυμίζει την αντίδραση εξουδετέρωσης, όμως είναι μια εντελώς διαφορετική αντίδραση, όπως φαίνεται και στο </t>
    </r>
    <r>
      <rPr>
        <sz val="12"/>
        <color indexed="48"/>
        <rFont val="Arial"/>
        <family val="2"/>
        <charset val="161"/>
      </rPr>
      <t xml:space="preserve">διπλανό πίνακα. </t>
    </r>
  </si>
  <si>
    <t>Στην προτελευταία χημική εξίσωση φαίνεται, από τα χρώματα που χρησιμοποιή-θηκαν, ότι η αντίδραση και προς τις δύο κατευθύνσεις είναι αντίδραση υποκατά-στασης.</t>
  </si>
  <si>
    <r>
      <t xml:space="preserve">Να σημειωθεί ότι οι διπλανές χημικές εξισώσεις, απο-δίδουν τις αντίστοιχες αντιδράσεις κατά συμβατικό τρό-πο, διότι στην πραγματικότητα, το σχηματιζόμενο στα προϊόντα υδραλογόνο </t>
    </r>
    <r>
      <rPr>
        <b/>
        <sz val="10"/>
        <color indexed="52"/>
        <rFont val="Arial"/>
        <family val="2"/>
        <charset val="161"/>
      </rPr>
      <t>(HX),</t>
    </r>
    <r>
      <rPr>
        <sz val="10"/>
        <color indexed="43"/>
        <rFont val="Arial"/>
        <family val="2"/>
      </rPr>
      <t xml:space="preserve"> ως οξύ που "σέβεται" το χημικό του χαρακτήρα, δε μπορεί παρά να αντιδράσει με τη σχηματιζόμενη αμίνη, αφού όπως γνωρίζουμε, τα αλκυλιομένα παράγωγα της αμμωνίας, δηλαδή οι αμί-νες, ανήκουν στις βάσεις. </t>
    </r>
  </si>
  <si>
    <t>αντιδράσεις υποκατάστασης</t>
  </si>
  <si>
    <t>αντιδράσεις πολυμερισμού</t>
  </si>
  <si>
    <r>
      <t xml:space="preserve">Ο πολυμερισμός είναι δυνατό να είναι </t>
    </r>
    <r>
      <rPr>
        <b/>
        <sz val="12"/>
        <color indexed="52"/>
        <rFont val="Arial"/>
        <family val="2"/>
        <charset val="161"/>
      </rPr>
      <t>πολυμερισμός προσθήκης,</t>
    </r>
    <r>
      <rPr>
        <sz val="12"/>
        <color indexed="43"/>
        <rFont val="Arial"/>
        <family val="2"/>
        <charset val="161"/>
      </rPr>
      <t xml:space="preserve"> ή </t>
    </r>
    <r>
      <rPr>
        <b/>
        <sz val="12"/>
        <color indexed="52"/>
        <rFont val="Arial"/>
        <family val="2"/>
        <charset val="161"/>
      </rPr>
      <t>πολυμε-ρισμός συμπύκνωσης.</t>
    </r>
    <r>
      <rPr>
        <sz val="12"/>
        <color indexed="43"/>
        <rFont val="Arial"/>
        <family val="2"/>
        <charset val="161"/>
      </rPr>
      <t xml:space="preserve"> 
Επίσης είναι δυνατό να πραγματοποιείται στη φύση και το σχηματιζόμενο πολυ-μερές να είναι ένα </t>
    </r>
    <r>
      <rPr>
        <b/>
        <sz val="12"/>
        <color indexed="52"/>
        <rFont val="Arial"/>
        <family val="2"/>
        <charset val="161"/>
      </rPr>
      <t>φυσικό προϊόν,</t>
    </r>
    <r>
      <rPr>
        <sz val="12"/>
        <color indexed="43"/>
        <rFont val="Arial"/>
        <family val="2"/>
        <charset val="161"/>
      </rPr>
      <t xml:space="preserve"> ή μπορεί να πραγματοποιείται στο εργαστή-ριο, οπότε το σχηματιζόμενο πολυμερές είναι ένα </t>
    </r>
    <r>
      <rPr>
        <b/>
        <sz val="12"/>
        <color indexed="52"/>
        <rFont val="Arial"/>
        <family val="2"/>
        <charset val="161"/>
      </rPr>
      <t>συνθετικό προϊόν.</t>
    </r>
    <r>
      <rPr>
        <sz val="12"/>
        <color indexed="43"/>
        <rFont val="Arial"/>
        <family val="2"/>
        <charset val="161"/>
      </rPr>
      <t xml:space="preserve"> </t>
    </r>
  </si>
  <si>
    <r>
      <t xml:space="preserve">Ο </t>
    </r>
    <r>
      <rPr>
        <b/>
        <sz val="12"/>
        <color indexed="52"/>
        <rFont val="Arial"/>
        <family val="2"/>
        <charset val="161"/>
      </rPr>
      <t>πολυμερισμός προσθήκης</t>
    </r>
    <r>
      <rPr>
        <sz val="12"/>
        <color indexed="43"/>
        <rFont val="Arial"/>
        <family val="2"/>
        <charset val="161"/>
      </rPr>
      <t xml:space="preserve"> αφορά κυρίως ενώσεις, που φέρουν στο μόριό τους </t>
    </r>
    <r>
      <rPr>
        <b/>
        <sz val="12"/>
        <color indexed="52"/>
        <rFont val="Arial"/>
        <family val="2"/>
        <charset val="161"/>
      </rPr>
      <t>δ.δ.</t>
    </r>
    <r>
      <rPr>
        <sz val="12"/>
        <color indexed="43"/>
        <rFont val="Arial"/>
        <family val="2"/>
        <charset val="161"/>
      </rPr>
      <t xml:space="preserve"> μεταξύ ανθρακοατόμων και οφείλεται στο γεγονός, ότι από τους δύο ομοιοπολικούς δεσμούς που συγκροτούν το δ.δ., ο ένας είναι τύπου </t>
    </r>
    <r>
      <rPr>
        <b/>
        <sz val="12"/>
        <color indexed="52"/>
        <rFont val="Arial"/>
        <family val="2"/>
        <charset val="161"/>
      </rPr>
      <t>"π",</t>
    </r>
    <r>
      <rPr>
        <sz val="12"/>
        <color indexed="43"/>
        <rFont val="Arial"/>
        <family val="2"/>
        <charset val="161"/>
      </rPr>
      <t xml:space="preserve"> οπότε είναι εύκολο να διανοιχθεί.</t>
    </r>
  </si>
  <si>
    <r>
      <t xml:space="preserve">Υπενθυμίζεται ότι </t>
    </r>
    <r>
      <rPr>
        <b/>
        <sz val="12"/>
        <color indexed="52"/>
        <rFont val="Arial"/>
        <family val="2"/>
        <charset val="161"/>
      </rPr>
      <t>πολυμερισμός</t>
    </r>
    <r>
      <rPr>
        <sz val="12"/>
        <color indexed="43"/>
        <rFont val="Arial"/>
        <family val="2"/>
        <charset val="161"/>
      </rPr>
      <t xml:space="preserve"> είναι η διαδικασία κατά την οποία από τη συ-νένωση πολλών μορίων, μικρού σχετικά μεγέθους, μιας ένωσης, (ή μιας συγκε-κριμένης κατηγορίας ενώσεων), η οποία ονομάζεται </t>
    </r>
    <r>
      <rPr>
        <b/>
        <sz val="12"/>
        <color indexed="52"/>
        <rFont val="Arial"/>
        <family val="2"/>
        <charset val="161"/>
      </rPr>
      <t xml:space="preserve">μονομερές </t>
    </r>
    <r>
      <rPr>
        <sz val="12"/>
        <color indexed="43"/>
        <rFont val="Arial"/>
        <family val="2"/>
        <charset val="161"/>
      </rPr>
      <t xml:space="preserve">(ή </t>
    </r>
    <r>
      <rPr>
        <b/>
        <sz val="12"/>
        <color rgb="FFFF9900"/>
        <rFont val="Arial"/>
        <family val="2"/>
        <charset val="161"/>
      </rPr>
      <t>μονομερή</t>
    </r>
    <r>
      <rPr>
        <sz val="12"/>
        <color indexed="43"/>
        <rFont val="Arial"/>
        <family val="2"/>
        <charset val="161"/>
      </rPr>
      <t xml:space="preserve">), σχηματίζεται ένα </t>
    </r>
    <r>
      <rPr>
        <b/>
        <sz val="12"/>
        <color indexed="52"/>
        <rFont val="Arial"/>
        <family val="2"/>
        <charset val="161"/>
      </rPr>
      <t>μακρομόριο.</t>
    </r>
    <r>
      <rPr>
        <sz val="12"/>
        <color indexed="43"/>
        <rFont val="Arial"/>
        <family val="2"/>
        <charset val="161"/>
      </rPr>
      <t xml:space="preserve"> Η ένωση της οποίας το μόριο σχηματίστηκε με αυτό τον τρόπο, χαρακτηρίζεται ως </t>
    </r>
    <r>
      <rPr>
        <b/>
        <sz val="12"/>
        <color indexed="52"/>
        <rFont val="Arial"/>
        <family val="2"/>
        <charset val="161"/>
      </rPr>
      <t>πολυμερές.</t>
    </r>
  </si>
  <si>
    <r>
      <t xml:space="preserve">Υπενθυμίζεται ότι το </t>
    </r>
    <r>
      <rPr>
        <b/>
        <sz val="10"/>
        <color indexed="52"/>
        <rFont val="Arial"/>
        <family val="2"/>
        <charset val="161"/>
      </rPr>
      <t>βινύλιο,</t>
    </r>
    <r>
      <rPr>
        <sz val="10"/>
        <color indexed="43"/>
        <rFont val="Arial"/>
        <family val="2"/>
      </rPr>
      <t xml:space="preserve"> ή </t>
    </r>
    <r>
      <rPr>
        <b/>
        <sz val="10"/>
        <color indexed="52"/>
        <rFont val="Arial"/>
        <family val="2"/>
        <charset val="161"/>
      </rPr>
      <t>αιθενύλιο,</t>
    </r>
    <r>
      <rPr>
        <sz val="10"/>
        <color indexed="43"/>
        <rFont val="Arial"/>
        <family val="2"/>
      </rPr>
      <t xml:space="preserve"> είναι η ρίζα που προκύπτει, όταν από το μόριο του αιθενίου από-μακρυνθεί ένα άτομο υδρογόνου και έχει τύπο…
</t>
    </r>
  </si>
  <si>
    <t>Κάποιες αξιοσημείωτες περιπτώσεις πολυμερισμού 1,4, παραγώγων της παρα-πάνω μορφής, παρουσιάζονται στον πίνακα που ακολουθεί.</t>
  </si>
  <si>
    <t>αντιδράσεις οξειδοαναγωγής</t>
  </si>
  <si>
    <r>
      <t xml:space="preserve">Παρακάτω δίνονται κάποιες αξιοσημείωτες περιπτώσεις </t>
    </r>
    <r>
      <rPr>
        <b/>
        <sz val="12"/>
        <color indexed="52"/>
        <rFont val="Arial"/>
        <family val="2"/>
        <charset val="161"/>
      </rPr>
      <t>οξείδωσης</t>
    </r>
    <r>
      <rPr>
        <sz val="12"/>
        <color indexed="43"/>
        <rFont val="Arial"/>
        <family val="2"/>
        <charset val="161"/>
      </rPr>
      <t xml:space="preserve"> οργανικών ενώσεων.</t>
    </r>
  </si>
  <si>
    <r>
      <t xml:space="preserve">Η </t>
    </r>
    <r>
      <rPr>
        <b/>
        <sz val="12"/>
        <color indexed="52"/>
        <rFont val="Arial"/>
        <family val="2"/>
        <charset val="161"/>
      </rPr>
      <t>2-προπανόλη</t>
    </r>
    <r>
      <rPr>
        <sz val="12"/>
        <color indexed="43"/>
        <rFont val="Arial"/>
        <family val="2"/>
        <charset val="161"/>
      </rPr>
      <t xml:space="preserve"> είναι </t>
    </r>
    <r>
      <rPr>
        <b/>
        <sz val="12"/>
        <color indexed="52"/>
        <rFont val="Arial"/>
        <family val="2"/>
        <charset val="161"/>
      </rPr>
      <t>ΙΙταγής</t>
    </r>
    <r>
      <rPr>
        <sz val="12"/>
        <color indexed="43"/>
        <rFont val="Arial"/>
        <family val="2"/>
        <charset val="161"/>
      </rPr>
      <t xml:space="preserve"> αλκοόλη, άρα θα οξειδωθεί προς την αντίστοιχη </t>
    </r>
    <r>
      <rPr>
        <b/>
        <sz val="12"/>
        <color indexed="52"/>
        <rFont val="Arial"/>
        <family val="2"/>
        <charset val="161"/>
      </rPr>
      <t>κετόνη,</t>
    </r>
    <r>
      <rPr>
        <sz val="12"/>
        <color indexed="43"/>
        <rFont val="Arial"/>
        <family val="2"/>
        <charset val="161"/>
      </rPr>
      <t xml:space="preserve"> δηλαδή θα μετατραπεί σε </t>
    </r>
    <r>
      <rPr>
        <b/>
        <sz val="12"/>
        <color indexed="52"/>
        <rFont val="Arial"/>
        <family val="2"/>
        <charset val="161"/>
      </rPr>
      <t>προπανόνη.</t>
    </r>
    <r>
      <rPr>
        <sz val="12"/>
        <color indexed="43"/>
        <rFont val="Arial"/>
        <family val="2"/>
        <charset val="161"/>
      </rPr>
      <t xml:space="preserve">  </t>
    </r>
  </si>
  <si>
    <r>
      <t xml:space="preserve">Η </t>
    </r>
    <r>
      <rPr>
        <b/>
        <sz val="12"/>
        <color indexed="52"/>
        <rFont val="Arial"/>
        <family val="2"/>
        <charset val="161"/>
      </rPr>
      <t>αιθανόλη</t>
    </r>
    <r>
      <rPr>
        <sz val="12"/>
        <color indexed="43"/>
        <rFont val="Arial"/>
        <family val="2"/>
        <charset val="161"/>
      </rPr>
      <t xml:space="preserve"> είναι </t>
    </r>
    <r>
      <rPr>
        <b/>
        <sz val="12"/>
        <color indexed="52"/>
        <rFont val="Arial"/>
        <family val="2"/>
        <charset val="161"/>
      </rPr>
      <t>Ιταγής</t>
    </r>
    <r>
      <rPr>
        <sz val="12"/>
        <color indexed="43"/>
        <rFont val="Arial"/>
        <family val="2"/>
        <charset val="161"/>
      </rPr>
      <t xml:space="preserve"> αλκοόλη, άρα με επίδραση περίσσειας οξειδωτικού μέ-σου, θα οξειδωθεί προς το αντίστοιχο </t>
    </r>
    <r>
      <rPr>
        <b/>
        <sz val="12"/>
        <color indexed="52"/>
        <rFont val="Arial"/>
        <family val="2"/>
        <charset val="161"/>
      </rPr>
      <t>καρβοξυλικό οξύ,</t>
    </r>
    <r>
      <rPr>
        <sz val="12"/>
        <color indexed="43"/>
        <rFont val="Arial"/>
        <family val="2"/>
        <charset val="161"/>
      </rPr>
      <t xml:space="preserve"> δηλαδή θα μετατραπεί σε </t>
    </r>
    <r>
      <rPr>
        <b/>
        <sz val="12"/>
        <color indexed="52"/>
        <rFont val="Arial"/>
        <family val="2"/>
        <charset val="161"/>
      </rPr>
      <t>αιθανικό οξύ.</t>
    </r>
    <r>
      <rPr>
        <sz val="12"/>
        <color indexed="43"/>
        <rFont val="Arial"/>
        <family val="2"/>
        <charset val="161"/>
      </rPr>
      <t xml:space="preserve">  </t>
    </r>
  </si>
  <si>
    <r>
      <t xml:space="preserve">Η </t>
    </r>
    <r>
      <rPr>
        <b/>
        <sz val="12"/>
        <color indexed="52"/>
        <rFont val="Arial"/>
        <family val="2"/>
        <charset val="161"/>
      </rPr>
      <t>αιθανάλη</t>
    </r>
    <r>
      <rPr>
        <sz val="12"/>
        <color indexed="43"/>
        <rFont val="Arial"/>
        <family val="2"/>
        <charset val="161"/>
      </rPr>
      <t xml:space="preserve"> θα οξειδωθεί προς την αντίστοιχο </t>
    </r>
    <r>
      <rPr>
        <b/>
        <sz val="12"/>
        <color indexed="52"/>
        <rFont val="Arial"/>
        <family val="2"/>
        <charset val="161"/>
      </rPr>
      <t>καρβοξυλικό οξύ,</t>
    </r>
    <r>
      <rPr>
        <sz val="12"/>
        <color indexed="43"/>
        <rFont val="Arial"/>
        <family val="2"/>
        <charset val="161"/>
      </rPr>
      <t xml:space="preserve"> δηλαδή θα μετατραπεί σε </t>
    </r>
    <r>
      <rPr>
        <b/>
        <sz val="12"/>
        <color indexed="52"/>
        <rFont val="Arial"/>
        <family val="2"/>
        <charset val="161"/>
      </rPr>
      <t>αιθανικό οξύ.</t>
    </r>
    <r>
      <rPr>
        <sz val="12"/>
        <color indexed="43"/>
        <rFont val="Arial"/>
        <family val="2"/>
        <charset val="161"/>
      </rPr>
      <t xml:space="preserve">  </t>
    </r>
  </si>
  <si>
    <r>
      <t xml:space="preserve">Η </t>
    </r>
    <r>
      <rPr>
        <b/>
        <sz val="12"/>
        <color indexed="52"/>
        <rFont val="Arial"/>
        <family val="2"/>
        <charset val="161"/>
      </rPr>
      <t>μεθανάλη</t>
    </r>
    <r>
      <rPr>
        <sz val="12"/>
        <color indexed="43"/>
        <rFont val="Arial"/>
        <family val="2"/>
        <charset val="161"/>
      </rPr>
      <t xml:space="preserve"> θα οξειδωθεί προς την αντίστοιχο </t>
    </r>
    <r>
      <rPr>
        <b/>
        <sz val="12"/>
        <color indexed="52"/>
        <rFont val="Arial"/>
        <family val="2"/>
        <charset val="161"/>
      </rPr>
      <t>καρβοξυλικό οξύ,</t>
    </r>
    <r>
      <rPr>
        <sz val="12"/>
        <color indexed="43"/>
        <rFont val="Arial"/>
        <family val="2"/>
        <charset val="161"/>
      </rPr>
      <t xml:space="preserve"> δηλαδή θα σχηματιστεί </t>
    </r>
    <r>
      <rPr>
        <b/>
        <sz val="12"/>
        <color indexed="52"/>
        <rFont val="Arial"/>
        <family val="2"/>
        <charset val="161"/>
      </rPr>
      <t xml:space="preserve">μεθανικό οξύ, </t>
    </r>
    <r>
      <rPr>
        <sz val="12"/>
        <color indexed="43"/>
        <rFont val="Arial"/>
        <family val="2"/>
        <charset val="161"/>
      </rPr>
      <t xml:space="preserve">το οποίο όμως θα οξειδωθεί παραπέρα, από την περίσσεια του οξειδωτικού μέσου, σε </t>
    </r>
    <r>
      <rPr>
        <b/>
        <sz val="12"/>
        <color indexed="52"/>
        <rFont val="Arial"/>
        <family val="2"/>
        <charset val="161"/>
      </rPr>
      <t>CO</t>
    </r>
    <r>
      <rPr>
        <b/>
        <vertAlign val="subscript"/>
        <sz val="12"/>
        <color indexed="52"/>
        <rFont val="Arial"/>
        <family val="2"/>
        <charset val="161"/>
      </rPr>
      <t>2</t>
    </r>
    <r>
      <rPr>
        <b/>
        <sz val="12"/>
        <color indexed="52"/>
        <rFont val="Arial"/>
        <family val="2"/>
        <charset val="161"/>
      </rPr>
      <t>.</t>
    </r>
    <r>
      <rPr>
        <sz val="12"/>
        <color indexed="43"/>
        <rFont val="Arial"/>
        <family val="2"/>
        <charset val="161"/>
      </rPr>
      <t xml:space="preserve">  </t>
    </r>
  </si>
  <si>
    <r>
      <t xml:space="preserve">Αν στο διάλυμα </t>
    </r>
    <r>
      <rPr>
        <b/>
        <sz val="10"/>
        <color indexed="52"/>
        <rFont val="Arial"/>
        <family val="2"/>
        <charset val="161"/>
      </rPr>
      <t>Β</t>
    </r>
    <r>
      <rPr>
        <sz val="10"/>
        <color indexed="43"/>
        <rFont val="Arial"/>
        <family val="2"/>
        <charset val="161"/>
      </rPr>
      <t xml:space="preserve"> δεν υπήρχαν τα τρυγικά ανιόντα, τα ιόντα </t>
    </r>
    <r>
      <rPr>
        <b/>
        <sz val="10"/>
        <color indexed="52"/>
        <rFont val="Arial"/>
        <family val="2"/>
        <charset val="161"/>
      </rPr>
      <t>Cu</t>
    </r>
    <r>
      <rPr>
        <b/>
        <vertAlign val="superscript"/>
        <sz val="10"/>
        <color indexed="52"/>
        <rFont val="Arial"/>
        <family val="2"/>
        <charset val="161"/>
      </rPr>
      <t>2+</t>
    </r>
    <r>
      <rPr>
        <sz val="10"/>
        <color indexed="43"/>
        <rFont val="Arial"/>
        <family val="2"/>
        <charset val="161"/>
      </rPr>
      <t xml:space="preserve"> θα σχημάτιζαν με τα </t>
    </r>
    <r>
      <rPr>
        <b/>
        <sz val="10"/>
        <color indexed="52"/>
        <rFont val="Arial"/>
        <family val="2"/>
        <charset val="161"/>
      </rPr>
      <t>OH</t>
    </r>
    <r>
      <rPr>
        <b/>
        <vertAlign val="superscript"/>
        <sz val="10"/>
        <color indexed="52"/>
        <rFont val="Arial"/>
        <family val="2"/>
        <charset val="161"/>
      </rPr>
      <t>–</t>
    </r>
    <r>
      <rPr>
        <b/>
        <sz val="10"/>
        <color indexed="52"/>
        <rFont val="Arial"/>
        <family val="2"/>
        <charset val="161"/>
      </rPr>
      <t>,</t>
    </r>
    <r>
      <rPr>
        <sz val="10"/>
        <color indexed="43"/>
        <rFont val="Arial"/>
        <family val="2"/>
        <charset val="161"/>
      </rPr>
      <t xml:space="preserve"> τα προερχόμενα από τη διάσταση του </t>
    </r>
    <r>
      <rPr>
        <b/>
        <sz val="10"/>
        <color indexed="52"/>
        <rFont val="Arial"/>
        <family val="2"/>
        <charset val="161"/>
      </rPr>
      <t>NaOH,</t>
    </r>
    <r>
      <rPr>
        <sz val="10"/>
        <color indexed="43"/>
        <rFont val="Arial"/>
        <family val="2"/>
        <charset val="161"/>
      </rPr>
      <t xml:space="preserve"> ίζημα </t>
    </r>
    <r>
      <rPr>
        <b/>
        <sz val="10"/>
        <color indexed="52"/>
        <rFont val="Arial"/>
        <family val="2"/>
        <charset val="161"/>
      </rPr>
      <t>Cu(OH)</t>
    </r>
    <r>
      <rPr>
        <b/>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με αποτέ-λεσμα, όταν στη συνέχεια προστεθεί η αλδεΰδη, να μη βρίσκει ιόντα </t>
    </r>
    <r>
      <rPr>
        <b/>
        <sz val="10"/>
        <color indexed="52"/>
        <rFont val="Arial"/>
        <family val="2"/>
        <charset val="161"/>
      </rPr>
      <t>Cu</t>
    </r>
    <r>
      <rPr>
        <b/>
        <vertAlign val="superscript"/>
        <sz val="10"/>
        <color indexed="52"/>
        <rFont val="Arial"/>
        <family val="2"/>
        <charset val="161"/>
      </rPr>
      <t>2+</t>
    </r>
    <r>
      <rPr>
        <sz val="10"/>
        <color indexed="43"/>
        <rFont val="Arial"/>
        <family val="2"/>
        <charset val="161"/>
      </rPr>
      <t xml:space="preserve"> για να αντιδράσει. </t>
    </r>
  </si>
  <si>
    <r>
      <t xml:space="preserve">Το </t>
    </r>
    <r>
      <rPr>
        <b/>
        <sz val="12"/>
        <color indexed="52"/>
        <rFont val="Arial"/>
        <family val="2"/>
        <charset val="161"/>
      </rPr>
      <t>μεθανικό νάτριο (HCOONa)</t>
    </r>
    <r>
      <rPr>
        <sz val="12"/>
        <color indexed="43"/>
        <rFont val="Arial"/>
        <family val="2"/>
        <charset val="161"/>
      </rPr>
      <t xml:space="preserve"> θα οξειδωθεί σε </t>
    </r>
    <r>
      <rPr>
        <b/>
        <sz val="12"/>
        <color indexed="52"/>
        <rFont val="Arial"/>
        <family val="2"/>
        <charset val="161"/>
      </rPr>
      <t>CO</t>
    </r>
    <r>
      <rPr>
        <b/>
        <vertAlign val="subscript"/>
        <sz val="12"/>
        <color indexed="52"/>
        <rFont val="Arial"/>
        <family val="2"/>
        <charset val="161"/>
      </rPr>
      <t>2</t>
    </r>
    <r>
      <rPr>
        <b/>
        <sz val="12"/>
        <color indexed="52"/>
        <rFont val="Arial"/>
        <family val="2"/>
        <charset val="161"/>
      </rPr>
      <t>,</t>
    </r>
    <r>
      <rPr>
        <sz val="12"/>
        <color indexed="43"/>
        <rFont val="Arial"/>
        <family val="2"/>
        <charset val="161"/>
      </rPr>
      <t xml:space="preserve"> ενώ για την εξισορρόπη-ση του </t>
    </r>
    <r>
      <rPr>
        <b/>
        <sz val="12"/>
        <color indexed="52"/>
        <rFont val="Arial"/>
        <family val="2"/>
        <charset val="161"/>
      </rPr>
      <t>Na,</t>
    </r>
    <r>
      <rPr>
        <sz val="12"/>
        <color indexed="43"/>
        <rFont val="Arial"/>
        <family val="2"/>
        <charset val="161"/>
      </rPr>
      <t xml:space="preserve"> είμαστε υποχρεωμένοι να εμφανίσουμε στα προϊόντα και </t>
    </r>
    <r>
      <rPr>
        <b/>
        <sz val="12"/>
        <color indexed="52"/>
        <rFont val="Arial"/>
        <family val="2"/>
        <charset val="161"/>
      </rPr>
      <t>Na</t>
    </r>
    <r>
      <rPr>
        <b/>
        <vertAlign val="subscript"/>
        <sz val="12"/>
        <color indexed="52"/>
        <rFont val="Arial"/>
        <family val="2"/>
        <charset val="161"/>
      </rPr>
      <t>2</t>
    </r>
    <r>
      <rPr>
        <b/>
        <sz val="12"/>
        <color indexed="52"/>
        <rFont val="Arial"/>
        <family val="2"/>
        <charset val="161"/>
      </rPr>
      <t>SO</t>
    </r>
    <r>
      <rPr>
        <b/>
        <vertAlign val="subscript"/>
        <sz val="12"/>
        <color indexed="52"/>
        <rFont val="Arial"/>
        <family val="2"/>
        <charset val="161"/>
      </rPr>
      <t>4</t>
    </r>
    <r>
      <rPr>
        <b/>
        <sz val="12"/>
        <color indexed="52"/>
        <rFont val="Arial"/>
        <family val="2"/>
        <charset val="161"/>
      </rPr>
      <t>.</t>
    </r>
  </si>
  <si>
    <r>
      <t xml:space="preserve">Στη συνέχεια αναφέρονται κάποιες περιπτώσεις αντιδράσεων </t>
    </r>
    <r>
      <rPr>
        <b/>
        <sz val="12"/>
        <color indexed="52"/>
        <rFont val="Arial"/>
        <family val="2"/>
        <charset val="161"/>
      </rPr>
      <t>αναγωγής</t>
    </r>
    <r>
      <rPr>
        <sz val="12"/>
        <color indexed="43"/>
        <rFont val="Arial"/>
        <family val="2"/>
        <charset val="161"/>
      </rPr>
      <t xml:space="preserve"> οργα-νικών ενώσεων. Συνηθέστατη περίπτωση τέτοιων αντιδράσεων αποτελούν οι α-ντιδράσεις προσθήκης υδρογόνου στον πολλαπλό δεσμό ακόρεστων Υ/Α, ή σε αλδεΰδες, κετόνες, νιτρίλια κλπ. Οι αντιδράσεις αυτές αναπτύσσονται παρακάτω.</t>
    </r>
  </si>
  <si>
    <r>
      <t xml:space="preserve">Όπως φαίνεται και στη χημική εξίσωση που ακολουθεί παρακάτω, η προσθήκη ενός μορίου </t>
    </r>
    <r>
      <rPr>
        <b/>
        <sz val="12"/>
        <color indexed="52"/>
        <rFont val="Arial"/>
        <family val="2"/>
        <charset val="161"/>
      </rPr>
      <t>Η</t>
    </r>
    <r>
      <rPr>
        <b/>
        <vertAlign val="subscript"/>
        <sz val="12"/>
        <color indexed="52"/>
        <rFont val="Arial"/>
        <family val="2"/>
        <charset val="161"/>
      </rPr>
      <t>2</t>
    </r>
    <r>
      <rPr>
        <b/>
        <sz val="12"/>
        <color indexed="52"/>
        <rFont val="Arial"/>
        <family val="2"/>
        <charset val="161"/>
      </rPr>
      <t>,</t>
    </r>
    <r>
      <rPr>
        <sz val="12"/>
        <color indexed="43"/>
        <rFont val="Arial"/>
        <family val="2"/>
        <charset val="161"/>
      </rPr>
      <t xml:space="preserve"> στο δ.δ., έχει ως αποτέλεσμα τη μείωση του ΑΟ κάθε ενός από τα ανθρακοάτομα, που ενώνονται με το δ.δ., κατά μία μονάδα.</t>
    </r>
  </si>
  <si>
    <r>
      <t xml:space="preserve">Η προσθήκη </t>
    </r>
    <r>
      <rPr>
        <b/>
        <sz val="12"/>
        <color indexed="52"/>
        <rFont val="Arial"/>
        <family val="2"/>
        <charset val="161"/>
      </rPr>
      <t>Η</t>
    </r>
    <r>
      <rPr>
        <b/>
        <vertAlign val="subscript"/>
        <sz val="12"/>
        <color indexed="52"/>
        <rFont val="Arial"/>
        <family val="2"/>
        <charset val="161"/>
      </rPr>
      <t>2</t>
    </r>
    <r>
      <rPr>
        <sz val="12"/>
        <color indexed="43"/>
        <rFont val="Arial"/>
        <family val="2"/>
        <charset val="161"/>
      </rPr>
      <t xml:space="preserve"> σε </t>
    </r>
    <r>
      <rPr>
        <b/>
        <sz val="12"/>
        <color indexed="52"/>
        <rFont val="Arial"/>
        <family val="2"/>
        <charset val="161"/>
      </rPr>
      <t>αλδεΰδες</t>
    </r>
    <r>
      <rPr>
        <sz val="12"/>
        <color indexed="43"/>
        <rFont val="Arial"/>
        <family val="2"/>
        <charset val="161"/>
      </rPr>
      <t xml:space="preserve"> οδηγεί στο σχηματισμό</t>
    </r>
    <r>
      <rPr>
        <b/>
        <sz val="12"/>
        <color indexed="52"/>
        <rFont val="Arial"/>
        <family val="2"/>
        <charset val="161"/>
      </rPr>
      <t xml:space="preserve"> Ι-ταγών αλκοολών,</t>
    </r>
    <r>
      <rPr>
        <sz val="12"/>
        <color indexed="43"/>
        <rFont val="Arial"/>
        <family val="2"/>
        <charset val="161"/>
      </rPr>
      <t xml:space="preserve"> ενώ κατά την προσθήκη </t>
    </r>
    <r>
      <rPr>
        <b/>
        <sz val="12"/>
        <color indexed="52"/>
        <rFont val="Arial"/>
        <family val="2"/>
        <charset val="161"/>
      </rPr>
      <t>Η</t>
    </r>
    <r>
      <rPr>
        <b/>
        <vertAlign val="subscript"/>
        <sz val="12"/>
        <color indexed="52"/>
        <rFont val="Arial"/>
        <family val="2"/>
        <charset val="161"/>
      </rPr>
      <t>2</t>
    </r>
    <r>
      <rPr>
        <sz val="12"/>
        <color indexed="43"/>
        <rFont val="Arial"/>
        <family val="2"/>
        <charset val="161"/>
      </rPr>
      <t xml:space="preserve"> σε </t>
    </r>
    <r>
      <rPr>
        <b/>
        <sz val="12"/>
        <color indexed="52"/>
        <rFont val="Arial"/>
        <family val="2"/>
        <charset val="161"/>
      </rPr>
      <t>κετόνες</t>
    </r>
    <r>
      <rPr>
        <sz val="12"/>
        <color indexed="43"/>
        <rFont val="Arial"/>
        <family val="2"/>
        <charset val="161"/>
      </rPr>
      <t xml:space="preserve"> σχηματίζονται </t>
    </r>
    <r>
      <rPr>
        <b/>
        <sz val="12"/>
        <color indexed="52"/>
        <rFont val="Arial"/>
        <family val="2"/>
        <charset val="161"/>
      </rPr>
      <t xml:space="preserve">ΙΙ-ταγείς αλκοόλες. </t>
    </r>
    <r>
      <rPr>
        <sz val="12"/>
        <color indexed="43"/>
        <rFont val="Arial"/>
        <family val="2"/>
        <charset val="161"/>
      </rPr>
      <t xml:space="preserve">Έτσι η </t>
    </r>
    <r>
      <rPr>
        <b/>
        <sz val="12"/>
        <color indexed="52"/>
        <rFont val="Arial"/>
        <family val="2"/>
        <charset val="161"/>
      </rPr>
      <t>προπανάλη</t>
    </r>
    <r>
      <rPr>
        <sz val="12"/>
        <color indexed="43"/>
        <rFont val="Arial"/>
        <family val="2"/>
        <charset val="161"/>
      </rPr>
      <t xml:space="preserve"> με επίδραση υδρογόνου μετατρέπεται σε </t>
    </r>
    <r>
      <rPr>
        <b/>
        <sz val="12"/>
        <color indexed="52"/>
        <rFont val="Arial"/>
        <family val="2"/>
        <charset val="161"/>
      </rPr>
      <t>1-προπανόλη,</t>
    </r>
    <r>
      <rPr>
        <sz val="12"/>
        <color indexed="43"/>
        <rFont val="Arial"/>
        <family val="2"/>
        <charset val="161"/>
      </rPr>
      <t xml:space="preserve"> ενώ η </t>
    </r>
    <r>
      <rPr>
        <b/>
        <sz val="12"/>
        <color indexed="52"/>
        <rFont val="Arial"/>
        <family val="2"/>
        <charset val="161"/>
      </rPr>
      <t>προπανόνη</t>
    </r>
    <r>
      <rPr>
        <sz val="12"/>
        <color indexed="43"/>
        <rFont val="Arial"/>
        <family val="2"/>
        <charset val="161"/>
      </rPr>
      <t xml:space="preserve"> σε </t>
    </r>
    <r>
      <rPr>
        <b/>
        <sz val="12"/>
        <color indexed="52"/>
        <rFont val="Arial"/>
        <family val="2"/>
        <charset val="161"/>
      </rPr>
      <t>2-προπανόλη.</t>
    </r>
  </si>
  <si>
    <r>
      <t xml:space="preserve">Η προσθήκη </t>
    </r>
    <r>
      <rPr>
        <b/>
        <sz val="12"/>
        <color indexed="52"/>
        <rFont val="Arial"/>
        <family val="2"/>
        <charset val="161"/>
      </rPr>
      <t>Η</t>
    </r>
    <r>
      <rPr>
        <b/>
        <vertAlign val="subscript"/>
        <sz val="12"/>
        <color indexed="52"/>
        <rFont val="Arial"/>
        <family val="2"/>
        <charset val="161"/>
      </rPr>
      <t>2</t>
    </r>
    <r>
      <rPr>
        <sz val="12"/>
        <color indexed="43"/>
        <rFont val="Arial"/>
        <family val="2"/>
        <charset val="161"/>
      </rPr>
      <t xml:space="preserve"> στα </t>
    </r>
    <r>
      <rPr>
        <b/>
        <sz val="12"/>
        <color indexed="52"/>
        <rFont val="Arial"/>
        <family val="2"/>
        <charset val="161"/>
      </rPr>
      <t>νιτρίλια</t>
    </r>
    <r>
      <rPr>
        <sz val="12"/>
        <color indexed="43"/>
        <rFont val="Arial"/>
        <family val="2"/>
        <charset val="161"/>
      </rPr>
      <t xml:space="preserve"> έχει ως αποτέλεσμα την ανόρθωση του τριπλού δε-σμού που συνδέει το ανθρακοάτομο με το άτομο αζώτου. Κατ' αυτό τον τρόπο σχηματίζεται μια </t>
    </r>
    <r>
      <rPr>
        <b/>
        <sz val="12"/>
        <color indexed="52"/>
        <rFont val="Arial"/>
        <family val="2"/>
        <charset val="161"/>
      </rPr>
      <t>Ι-ταγής αμίνη</t>
    </r>
    <r>
      <rPr>
        <b/>
        <sz val="12"/>
        <color indexed="10"/>
        <rFont val="Arial"/>
        <family val="2"/>
        <charset val="161"/>
      </rPr>
      <t>**</t>
    </r>
    <r>
      <rPr>
        <b/>
        <sz val="12"/>
        <color indexed="52"/>
        <rFont val="Arial"/>
        <family val="2"/>
        <charset val="161"/>
      </rPr>
      <t>.</t>
    </r>
    <r>
      <rPr>
        <sz val="12"/>
        <color indexed="43"/>
        <rFont val="Arial"/>
        <family val="2"/>
        <charset val="161"/>
      </rPr>
      <t xml:space="preserve"> Αυτό δείχνεται στη χημική εξίσωση που ακο-λουθεί, όπου το </t>
    </r>
    <r>
      <rPr>
        <b/>
        <sz val="12"/>
        <color indexed="52"/>
        <rFont val="Arial"/>
        <family val="2"/>
        <charset val="161"/>
      </rPr>
      <t>προπανονιτρίλιο</t>
    </r>
    <r>
      <rPr>
        <sz val="12"/>
        <color indexed="43"/>
        <rFont val="Arial"/>
        <family val="2"/>
        <charset val="161"/>
      </rPr>
      <t xml:space="preserve"> ανάγεται σε </t>
    </r>
    <r>
      <rPr>
        <b/>
        <sz val="12"/>
        <color indexed="52"/>
        <rFont val="Arial"/>
        <family val="2"/>
        <charset val="161"/>
      </rPr>
      <t>προπυλαμίνη.</t>
    </r>
  </si>
  <si>
    <t>αντιδράσεις οξέων - βάσεων</t>
  </si>
  <si>
    <r>
      <t>R–COO</t>
    </r>
    <r>
      <rPr>
        <b/>
        <sz val="12"/>
        <color rgb="FFFF0000"/>
        <rFont val="Arial"/>
        <family val="2"/>
        <charset val="161"/>
      </rPr>
      <t>H</t>
    </r>
  </si>
  <si>
    <r>
      <t>…</t>
    </r>
    <r>
      <rPr>
        <sz val="12"/>
        <color indexed="43"/>
        <rFont val="Symbol"/>
        <family val="1"/>
        <charset val="2"/>
      </rPr>
      <t xml:space="preserve">®  </t>
    </r>
    <r>
      <rPr>
        <sz val="12"/>
        <color indexed="43"/>
        <rFont val="Arial"/>
        <family val="2"/>
        <charset val="161"/>
      </rPr>
      <t xml:space="preserve">                         </t>
    </r>
    <r>
      <rPr>
        <sz val="12"/>
        <color indexed="43"/>
        <rFont val="Arial"/>
        <family val="2"/>
        <charset val="161"/>
      </rPr>
      <t>½</t>
    </r>
    <r>
      <rPr>
        <sz val="12"/>
        <color indexed="43"/>
        <rFont val="Arial"/>
        <family val="2"/>
        <charset val="161"/>
      </rPr>
      <t>H</t>
    </r>
    <r>
      <rPr>
        <vertAlign val="subscript"/>
        <sz val="12"/>
        <color indexed="43"/>
        <rFont val="Arial"/>
        <family val="2"/>
        <charset val="161"/>
      </rPr>
      <t>2</t>
    </r>
    <r>
      <rPr>
        <b/>
        <sz val="12"/>
        <color indexed="16"/>
        <rFont val="Symbol"/>
        <family val="1"/>
        <charset val="2"/>
      </rPr>
      <t>­</t>
    </r>
  </si>
  <si>
    <r>
      <t>Από τη μελέτη του παραπάνω πίνακα προκύπτει ότι από τις όξινες ουσίες, που αναφέρονται σ' αυτόν, μόνο τα καρβοξυλικά οξέα παρουσιάζουν "αξιοπρεπή" όξινη συμπεριφορά, δηλαδή εμφανίζουν όλες τις ιδιότητες του όξινου χαρακτήρα.
Η φαινόλη στα υδατικά διαλύματά της, ιοντίζεται, όπως συμβαίνει και με τα καρ-βοξυλικά οξέα, παρέχοντας οξώνια και αντιδρά με τις κλασικές βάσεις, δεν είναι όμως ένα αρκετά ισχυρό οξύ, ώστε να μπορεί να αντιδρά και με την αμμωνία, ή να μπορεί να διασπά τα ανθρακικά άλατα</t>
    </r>
    <r>
      <rPr>
        <sz val="12"/>
        <color indexed="10"/>
        <rFont val="Arial"/>
        <family val="2"/>
        <charset val="161"/>
      </rPr>
      <t>*</t>
    </r>
    <r>
      <rPr>
        <sz val="12"/>
        <color indexed="43"/>
        <rFont val="Arial"/>
        <family val="2"/>
        <charset val="161"/>
      </rPr>
      <t xml:space="preserve">. </t>
    </r>
  </si>
  <si>
    <t>Οι αντιδράσεις που παριστάνονται με τις δυο τελευταίες εξισώσεις, χρησιμοποι-ούνται στο να διαπιστωθεί αν ο τ.δ. των αλκινίων βρίσκεται ή όχι στην πρώτη θέση της ανθρακικής αλυσίδας.</t>
  </si>
  <si>
    <t>Οι σημαντικότερες περιπτώσεις οργανικών ενώσεων που εμφανίζουν βασικό χα-ρακτήρα, είναι…</t>
  </si>
  <si>
    <r>
      <t>τα καρβοξυλικά ανιόντα (R–COO</t>
    </r>
    <r>
      <rPr>
        <vertAlign val="superscript"/>
        <sz val="12"/>
        <color indexed="43"/>
        <rFont val="Arial"/>
        <family val="2"/>
        <charset val="161"/>
      </rPr>
      <t>–</t>
    </r>
    <r>
      <rPr>
        <sz val="12"/>
        <color indexed="43"/>
        <rFont val="Arial"/>
        <family val="2"/>
        <charset val="161"/>
      </rPr>
      <t>), που αποτελούν τη συζυγή βασική μορφή των καρβοξυλικών οξέων.</t>
    </r>
  </si>
  <si>
    <r>
      <t>τα αλκόξυ-ανιόντα (R–O</t>
    </r>
    <r>
      <rPr>
        <vertAlign val="superscript"/>
        <sz val="12"/>
        <color indexed="43"/>
        <rFont val="Arial"/>
        <family val="2"/>
        <charset val="161"/>
      </rPr>
      <t>–</t>
    </r>
    <r>
      <rPr>
        <sz val="12"/>
        <color indexed="43"/>
        <rFont val="Arial"/>
        <family val="2"/>
        <charset val="161"/>
      </rPr>
      <t>), τα οποία είναι ισχυρές βάσεις, καθώς από-τελούν τη συζυγή όξινη μορφή των κ.μ. αλκοολών, οι οποίες, όπως α-ναφέρθηκε παραπάνω, εκδηλώνουν ένα πολύ ασθενή όξινο χαρακτή-ρα.</t>
    </r>
  </si>
  <si>
    <t>τα ανιόντα ακετυλιδίου                       .</t>
  </si>
  <si>
    <t>Τα ανιόντα ακετυλιδίου, όπως και τα αλκόξυ-ανιόντα, είναι ισχυρότατες βάσεις, αφού αποτελούν τη συζυγή βασική μορφή των 1-αλκινίων, τα οποία εμφανίζουν πολύ ασθενή όξινο χαρακτήρα.</t>
  </si>
  <si>
    <t>Η κατάταξη όλων των παραπάνω βάσεων, κατά σειρά μειούμενης ισχύ-ος είναι η ακόλουθη…</t>
  </si>
  <si>
    <t xml:space="preserve">αλοφορμική αντίδραση </t>
  </si>
  <si>
    <r>
      <t xml:space="preserve">Η αλοφορμική αντίδραση συνίσταται στην επίδραση </t>
    </r>
    <r>
      <rPr>
        <b/>
        <sz val="12"/>
        <color rgb="FFFF9900"/>
        <rFont val="Arial"/>
        <family val="2"/>
        <charset val="161"/>
      </rPr>
      <t>αλκαλικού διαλύματος αλογόνου</t>
    </r>
    <r>
      <rPr>
        <b/>
        <sz val="12"/>
        <color rgb="FFFF0000"/>
        <rFont val="Arial"/>
        <family val="2"/>
        <charset val="161"/>
      </rPr>
      <t>*</t>
    </r>
    <r>
      <rPr>
        <b/>
        <sz val="12"/>
        <color rgb="FFFF9900"/>
        <rFont val="Arial"/>
        <family val="2"/>
        <charset val="161"/>
      </rPr>
      <t xml:space="preserve"> (Cl</t>
    </r>
    <r>
      <rPr>
        <b/>
        <vertAlign val="subscript"/>
        <sz val="12"/>
        <color rgb="FFFF9900"/>
        <rFont val="Arial"/>
        <family val="2"/>
        <charset val="161"/>
      </rPr>
      <t>2</t>
    </r>
    <r>
      <rPr>
        <b/>
        <sz val="12"/>
        <color rgb="FFFF9900"/>
        <rFont val="Arial"/>
        <family val="2"/>
        <charset val="161"/>
      </rPr>
      <t>, Br</t>
    </r>
    <r>
      <rPr>
        <b/>
        <vertAlign val="subscript"/>
        <sz val="12"/>
        <color rgb="FFFF9900"/>
        <rFont val="Arial"/>
        <family val="2"/>
        <charset val="161"/>
      </rPr>
      <t>2</t>
    </r>
    <r>
      <rPr>
        <b/>
        <sz val="12"/>
        <color rgb="FFFF9900"/>
        <rFont val="Arial"/>
        <family val="2"/>
        <charset val="161"/>
      </rPr>
      <t xml:space="preserve"> </t>
    </r>
    <r>
      <rPr>
        <sz val="12"/>
        <color rgb="FFFFFF99"/>
        <rFont val="Arial"/>
        <family val="2"/>
        <charset val="161"/>
      </rPr>
      <t>ή</t>
    </r>
    <r>
      <rPr>
        <b/>
        <sz val="12"/>
        <color rgb="FFFF9900"/>
        <rFont val="Arial"/>
        <family val="2"/>
        <charset val="161"/>
      </rPr>
      <t xml:space="preserve"> Ι</t>
    </r>
    <r>
      <rPr>
        <b/>
        <vertAlign val="subscript"/>
        <sz val="12"/>
        <color rgb="FFFF9900"/>
        <rFont val="Arial"/>
        <family val="2"/>
        <charset val="161"/>
      </rPr>
      <t>2</t>
    </r>
    <r>
      <rPr>
        <b/>
        <sz val="12"/>
        <color rgb="FFFF9900"/>
        <rFont val="Arial"/>
        <family val="2"/>
        <charset val="161"/>
      </rPr>
      <t>)</t>
    </r>
    <r>
      <rPr>
        <sz val="12"/>
        <color indexed="43"/>
        <rFont val="Arial"/>
        <family val="2"/>
        <charset val="161"/>
      </rPr>
      <t xml:space="preserve"> σε κάποια αλκοόλη ή κάποια καρβονυλική ένωση.
Οι αλκοόλες που παρέχουν την αντίδραση αυτή είναι του τύπου που φαίνεται παρακάτω.</t>
    </r>
  </si>
  <si>
    <t>Εκτός από τις αλκοόλες που περιγράφηκαν παραπάνω, την αλοφορμική αντί-δραση παρέχουν και οι καρβονυλικές ενώσεις που προκύπτουν από την οξέι-δωση αυτών των αλκοολών. Είναι φανερό λοιπόν, ότι αυτές οι καρβονυλικές ε-νώσεις θα είναι του τύπου…</t>
  </si>
  <si>
    <r>
      <t xml:space="preserve">Πρόκειται δηλαδή για όλες τις μέθυλο-κετόνες, ενώ από τις αλδεΰδες, μόνο η </t>
    </r>
    <r>
      <rPr>
        <b/>
        <sz val="12"/>
        <color rgb="FFFF9900"/>
        <rFont val="Arial"/>
        <family val="2"/>
        <charset val="161"/>
      </rPr>
      <t>αι-θανάλη</t>
    </r>
    <r>
      <rPr>
        <sz val="12"/>
        <color indexed="43"/>
        <rFont val="Arial"/>
        <family val="2"/>
        <charset val="161"/>
      </rPr>
      <t xml:space="preserve"> "έχει το προνόμιο" να αλοφορμίζεται. Αυτό και πάλι προκύπτει, όπως γίνεται εύκολα αντιληπτό, όταν στο αλκύλιο </t>
    </r>
    <r>
      <rPr>
        <b/>
        <sz val="12"/>
        <color rgb="FFFF9900"/>
        <rFont val="Arial"/>
        <family val="2"/>
        <charset val="161"/>
      </rPr>
      <t>R–</t>
    </r>
    <r>
      <rPr>
        <sz val="12"/>
        <color indexed="43"/>
        <rFont val="Arial"/>
        <family val="2"/>
        <charset val="161"/>
      </rPr>
      <t xml:space="preserve"> είναι </t>
    </r>
    <r>
      <rPr>
        <b/>
        <sz val="12"/>
        <color rgb="FFFF9900"/>
        <rFont val="Arial"/>
        <family val="2"/>
        <charset val="161"/>
      </rPr>
      <t>ν=0.</t>
    </r>
    <r>
      <rPr>
        <sz val="12"/>
        <color indexed="43"/>
        <rFont val="Arial"/>
        <family val="2"/>
        <charset val="161"/>
      </rPr>
      <t xml:space="preserve"> </t>
    </r>
  </si>
  <si>
    <t>Είναι προφανές λοιπόν, ότι η αλοφορμική αντίδραση για μια καρβονυλική ένωση θα ολοκληρώνεται σε δύο στάδια, αφού οι καρβονυλικές ενώσεις εμφανίζονται στη διαδικασία των τριών σταδίων, από το 2ο στάδιο και μετά.</t>
  </si>
  <si>
    <t xml:space="preserve">Έτσι, η συνολική χημική εξίσωση για την αλοφορμική αντίδραση μιας καρβονυλι-κής ένωσης είναι η παρακάτω. </t>
  </si>
  <si>
    <t>Για περισσότερες λεπτομέ-
                ρειες κάνε κλικ…</t>
  </si>
  <si>
    <t xml:space="preserve">Γενικότερα, ο αποχρωματισμός του καστανοκόκκινου διαλύματος βρωμίου, που συμβαίνει όταν διοχετεύεται σ' αυτό κάποια οργανική ένωση, είναι σαφής από-δειξη ότι η ένωση αυτή, είναι ακόρεστη. </t>
  </si>
  <si>
    <r>
      <t xml:space="preserve">Ιδιαίτερο ενδιαφέρον έχει η διάκριση των </t>
    </r>
    <r>
      <rPr>
        <b/>
        <sz val="12"/>
        <color rgb="FFFF9900"/>
        <rFont val="Arial"/>
        <family val="2"/>
        <charset val="161"/>
      </rPr>
      <t>1-αλκινίων</t>
    </r>
    <r>
      <rPr>
        <sz val="12"/>
        <color indexed="43"/>
        <rFont val="Arial"/>
        <family val="2"/>
      </rPr>
      <t xml:space="preserve"> (δηλαδή των αλκινίων που έχουν τον τ.δ. στην άκρη της ανθρακικής αλυσίδας στο μόριό τους) από τα υπό-λοιπα αλκίνια. Στηρίζεται στο γεγονός ότι τα </t>
    </r>
    <r>
      <rPr>
        <b/>
        <sz val="12"/>
        <color rgb="FFFF9900"/>
        <rFont val="Arial"/>
        <family val="2"/>
        <charset val="161"/>
      </rPr>
      <t>1-αλκίνια</t>
    </r>
    <r>
      <rPr>
        <sz val="12"/>
        <color indexed="43"/>
        <rFont val="Arial"/>
        <family val="2"/>
      </rPr>
      <t xml:space="preserve"> αντιδρούν με αμμωνιακό διάλυμα CuCl, παρέχοντας κεραμέρυθρο ίζημα αλκινιδίου του Cu, σύμφωνα με την ακόλουθη χημική εξίσωση. </t>
    </r>
  </si>
  <si>
    <t>Τα υπόλοιπα αλκίνια δεν δίνουν την αντίδραση αυτή. Έτσι, με επίδραση αμμω-νιακού διαλύματος CuCl, διακρίνεται εύκολα π.χ. το 1-βουτίνιο, που παρέχει κε-ραμέρυθρο ίζημα, από το ισομερές του, 2-βουτίνιο, που δεν αντιδρά.</t>
  </si>
  <si>
    <r>
      <t xml:space="preserve">Επιπλέον για τη διάκριση των αλκοολών από τους αιθέρες, μπορεί να χρησιμο-ποιηθεί και η αντίδραση απελευθέρωσης αερίου υδρογόνου, που παρέχουν οι αλκοόλες με τα δραστικά μέταλλα, όπως είναι το </t>
    </r>
    <r>
      <rPr>
        <b/>
        <sz val="12"/>
        <color rgb="FFFF9900"/>
        <rFont val="Arial"/>
        <family val="2"/>
        <charset val="161"/>
      </rPr>
      <t>Na</t>
    </r>
    <r>
      <rPr>
        <sz val="12"/>
        <color indexed="43"/>
        <rFont val="Arial"/>
        <family val="2"/>
        <charset val="161"/>
      </rPr>
      <t xml:space="preserve"> και το </t>
    </r>
    <r>
      <rPr>
        <b/>
        <sz val="12"/>
        <color rgb="FFFF9900"/>
        <rFont val="Arial"/>
        <family val="2"/>
        <charset val="161"/>
      </rPr>
      <t>K,</t>
    </r>
    <r>
      <rPr>
        <sz val="12"/>
        <color indexed="43"/>
        <rFont val="Arial"/>
        <family val="2"/>
        <charset val="161"/>
      </rPr>
      <t xml:space="preserve"> ενώ οι αιθέρες όχι.</t>
    </r>
  </si>
  <si>
    <r>
      <t>Εύκολα λοιπόν, με τις παραπάνω αντιδράσεις, μπορεί να διακριθεί, π.χ. η 1-προ-πανόλη, από τον ισομερή της μέθυλο-αίθυλο-αιθέρα. Η 1-προπανόλη αποχρω-ματίζει το διάλυμα KMnO</t>
    </r>
    <r>
      <rPr>
        <vertAlign val="subscript"/>
        <sz val="12"/>
        <color indexed="43"/>
        <rFont val="Arial"/>
        <family val="2"/>
        <charset val="161"/>
      </rPr>
      <t>4</t>
    </r>
    <r>
      <rPr>
        <sz val="12"/>
        <color indexed="43"/>
        <rFont val="Arial"/>
        <family val="2"/>
        <charset val="161"/>
      </rPr>
      <t>/H</t>
    </r>
    <r>
      <rPr>
        <vertAlign val="superscript"/>
        <sz val="12"/>
        <color indexed="43"/>
        <rFont val="Arial"/>
        <family val="2"/>
        <charset val="161"/>
      </rPr>
      <t>+</t>
    </r>
    <r>
      <rPr>
        <sz val="12"/>
        <color indexed="43"/>
        <rFont val="Arial"/>
        <family val="2"/>
        <charset val="161"/>
      </rPr>
      <t xml:space="preserve"> ή απελευθερώνει αέριο Η</t>
    </r>
    <r>
      <rPr>
        <vertAlign val="subscript"/>
        <sz val="12"/>
        <color indexed="43"/>
        <rFont val="Arial"/>
        <family val="2"/>
        <charset val="161"/>
      </rPr>
      <t>2</t>
    </r>
    <r>
      <rPr>
        <sz val="12"/>
        <color indexed="43"/>
        <rFont val="Arial"/>
        <family val="2"/>
        <charset val="161"/>
      </rPr>
      <t xml:space="preserve"> με επίδραση Na, ενώ ο ισομερής της αιθέρας δεν παρέχει αυτές τις αντιδράσεις. Όμως και μια ΙΙΙταγής αλκοόλη, π.χ. η 2-μέθυλο-2-βουτανόλη μπορεί και αυτή εύκολα να διακριθεί από έναν αιθέρα, π.χ. τον διαίθυλ-αιθέρα, αλλά με τη βοήθεια της δεύτερης μόνο από τις παραπάνω αντιδράσεις, δηλαδή με επίδραση Na ή K, καθώς ως ΙΙΙταγής αλ-κοόλη που είναι, δεν οξειδώνεται με τα συνηθισμένα οξειδωτικά μέσα.</t>
    </r>
  </si>
  <si>
    <t>Για τη διάκριση ανάμεσα σε αλκοόλες που είναι Ιταγείς ή ΙΙταγείς, ισχύουν κατά περίπτωση τα παρακάτω.</t>
  </si>
  <si>
    <r>
      <t>Έτσι π.χ. η 2-πεντανόνη με διάλυμα I</t>
    </r>
    <r>
      <rPr>
        <vertAlign val="subscript"/>
        <sz val="12"/>
        <color indexed="43"/>
        <rFont val="Arial"/>
        <family val="2"/>
        <charset val="161"/>
      </rPr>
      <t>2</t>
    </r>
    <r>
      <rPr>
        <sz val="12"/>
        <color indexed="43"/>
        <rFont val="Arial"/>
        <family val="2"/>
        <charset val="161"/>
      </rPr>
      <t>/NaOH σχηματίζει κίτρινο ίζημα και διακρί-νεται κατ' αυτό τον τρόπο εύκολα από την 3-πεντανόνη, ή τη βουτανάλη, καθώς οι ενώσεις αυτές δεν αλοφορμίζονται.</t>
    </r>
  </si>
  <si>
    <r>
      <t xml:space="preserve">Τέλος θα πρέπει να αναφερθεί και ο τρόπος διάκρισης του </t>
    </r>
    <r>
      <rPr>
        <b/>
        <sz val="12"/>
        <color rgb="FFFF9900"/>
        <rFont val="Arial"/>
        <family val="2"/>
        <charset val="161"/>
      </rPr>
      <t>μεθανικού</t>
    </r>
    <r>
      <rPr>
        <sz val="12"/>
        <color indexed="43"/>
        <rFont val="Arial"/>
        <family val="2"/>
        <charset val="161"/>
      </rPr>
      <t xml:space="preserve"> και του </t>
    </r>
    <r>
      <rPr>
        <b/>
        <sz val="12"/>
        <color rgb="FFFF9900"/>
        <rFont val="Arial"/>
        <family val="2"/>
        <charset val="161"/>
      </rPr>
      <t>οξαλικού οξέος</t>
    </r>
    <r>
      <rPr>
        <sz val="12"/>
        <color indexed="43"/>
        <rFont val="Arial"/>
        <family val="2"/>
        <charset val="161"/>
      </rPr>
      <t xml:space="preserve"> απ' όλα τα υπόλοιπα καρβοξυλικά οξέα, που στηρίζεται στο γεγονός ότι τα δύο πρώτα οξειδώνονται από τα συνηθισμένα οξειδωτικά μέσα, ενώ δε συμβαίνει το ίδιο και με τα υπόλοιπα. </t>
    </r>
  </si>
  <si>
    <t>Για τη διάκριση μεταξύ εστέρων, μπορεί να εφαρμοστεί αρχικά σαπωνοποίηση αυτών και ακολούθως διαχωρισμός με απόσταξη, της σχηματιζόμενης (πτητικό-τερης) αλκοόλης από το άλας του οξέος. Στη συνέχεια, συνήθως η διάκριση των σχηματιζόμενων αλκοολών, οδηγεί σε ασφαλή συμπεράσματα σχετικά με τη διά-κριση των αρχικών εστέρων.</t>
  </si>
  <si>
    <r>
      <t xml:space="preserve">Οι ενώσεις που αναφέρονται στα κελιά </t>
    </r>
    <r>
      <rPr>
        <b/>
        <sz val="11"/>
        <color rgb="FFFF9900"/>
        <rFont val="Arial"/>
        <family val="2"/>
        <charset val="161"/>
      </rPr>
      <t>F188,</t>
    </r>
    <r>
      <rPr>
        <sz val="11"/>
        <color indexed="43"/>
        <rFont val="Arial"/>
        <family val="2"/>
        <charset val="161"/>
      </rPr>
      <t xml:space="preserve"> έως </t>
    </r>
    <r>
      <rPr>
        <b/>
        <sz val="11"/>
        <color rgb="FFFF9900"/>
        <rFont val="Arial"/>
        <family val="2"/>
        <charset val="161"/>
      </rPr>
      <t>F191</t>
    </r>
    <r>
      <rPr>
        <sz val="11"/>
        <color indexed="43"/>
        <rFont val="Arial"/>
        <family val="2"/>
        <charset val="161"/>
      </rPr>
      <t xml:space="preserve"> αντιδρούν με το </t>
    </r>
    <r>
      <rPr>
        <b/>
        <sz val="11"/>
        <color rgb="FFFF9900"/>
        <rFont val="Arial"/>
        <family val="2"/>
        <charset val="161"/>
      </rPr>
      <t>Na.</t>
    </r>
  </si>
  <si>
    <r>
      <t xml:space="preserve">Με το αντιδραστήριο </t>
    </r>
    <r>
      <rPr>
        <b/>
        <sz val="11"/>
        <color rgb="FFFF9900"/>
        <rFont val="Arial"/>
        <family val="2"/>
        <charset val="161"/>
      </rPr>
      <t>Tollens</t>
    </r>
    <r>
      <rPr>
        <sz val="11"/>
        <color indexed="43"/>
        <rFont val="Arial"/>
        <family val="2"/>
        <charset val="161"/>
      </rPr>
      <t xml:space="preserve"> αντιδρούν οι…</t>
    </r>
  </si>
  <si>
    <r>
      <t xml:space="preserve">…οπότε στο δοχείο </t>
    </r>
    <r>
      <rPr>
        <b/>
        <sz val="11"/>
        <color rgb="FFFF9900"/>
        <rFont val="Arial"/>
        <family val="2"/>
        <charset val="161"/>
      </rPr>
      <t>3</t>
    </r>
    <r>
      <rPr>
        <sz val="11"/>
        <color indexed="43"/>
        <rFont val="Arial"/>
        <family val="2"/>
        <charset val="161"/>
      </rPr>
      <t xml:space="preserve"> περιέχεται η…</t>
    </r>
  </si>
  <si>
    <r>
      <t xml:space="preserve">Η ένωση </t>
    </r>
    <r>
      <rPr>
        <b/>
        <sz val="11"/>
        <color rgb="FFFF9900"/>
        <rFont val="Arial"/>
        <family val="2"/>
        <charset val="161"/>
      </rPr>
      <t>Ε</t>
    </r>
    <r>
      <rPr>
        <sz val="11"/>
        <color rgb="FFFFFF99"/>
        <rFont val="Arial"/>
        <family val="2"/>
        <charset val="161"/>
      </rPr>
      <t xml:space="preserve"> ανάγει το αντιδραστήριο </t>
    </r>
    <r>
      <rPr>
        <b/>
        <sz val="11"/>
        <color rgb="FFFF9900"/>
        <rFont val="Arial"/>
        <family val="2"/>
        <charset val="161"/>
      </rPr>
      <t>Tollens,</t>
    </r>
    <r>
      <rPr>
        <sz val="11"/>
        <color rgb="FFFFFF99"/>
        <rFont val="Arial"/>
        <family val="2"/>
        <charset val="161"/>
      </rPr>
      <t xml:space="preserve"> ενώ δίνει κίτρινο ίζημα, όταν αντιδρά με </t>
    </r>
    <r>
      <rPr>
        <b/>
        <sz val="11"/>
        <color rgb="FFFF9900"/>
        <rFont val="Arial"/>
        <family val="2"/>
        <charset val="161"/>
      </rPr>
      <t>I</t>
    </r>
    <r>
      <rPr>
        <b/>
        <vertAlign val="subscript"/>
        <sz val="11"/>
        <color rgb="FFFF9900"/>
        <rFont val="Arial"/>
        <family val="2"/>
        <charset val="161"/>
      </rPr>
      <t>2</t>
    </r>
    <r>
      <rPr>
        <b/>
        <sz val="11"/>
        <color rgb="FFFF9900"/>
        <rFont val="Arial"/>
        <family val="2"/>
        <charset val="161"/>
      </rPr>
      <t>/NaOH.</t>
    </r>
    <r>
      <rPr>
        <sz val="11"/>
        <color rgb="FFFFFF99"/>
        <rFont val="Arial"/>
        <family val="2"/>
        <charset val="161"/>
      </rPr>
      <t xml:space="preserve">  </t>
    </r>
  </si>
  <si>
    <r>
      <t>Να γράψετε τη χημική εξίσωση της αντίδρασης πλήρους οξείδωσης της οργανικής ένωσης Β σε CH</t>
    </r>
    <r>
      <rPr>
        <vertAlign val="subscript"/>
        <sz val="11"/>
        <color rgb="FFFFFF99"/>
        <rFont val="Arial"/>
        <family val="2"/>
        <charset val="161"/>
      </rPr>
      <t>3</t>
    </r>
    <r>
      <rPr>
        <sz val="11"/>
        <color rgb="FFFFFF99"/>
        <rFont val="Arial"/>
        <family val="2"/>
        <charset val="161"/>
      </rPr>
      <t>CH</t>
    </r>
    <r>
      <rPr>
        <vertAlign val="subscript"/>
        <sz val="11"/>
        <color rgb="FFFFFF99"/>
        <rFont val="Arial"/>
        <family val="2"/>
        <charset val="161"/>
      </rPr>
      <t>2</t>
    </r>
    <r>
      <rPr>
        <sz val="11"/>
        <color rgb="FFFFFF99"/>
        <rFont val="Arial"/>
        <family val="2"/>
        <charset val="161"/>
      </rPr>
      <t>COOH με διάλυμα KMnO</t>
    </r>
    <r>
      <rPr>
        <vertAlign val="subscript"/>
        <sz val="11"/>
        <color rgb="FFFFFF99"/>
        <rFont val="Arial"/>
        <family val="2"/>
        <charset val="161"/>
      </rPr>
      <t>4</t>
    </r>
    <r>
      <rPr>
        <sz val="11"/>
        <color rgb="FFFFFF99"/>
        <rFont val="Arial"/>
        <family val="2"/>
        <charset val="161"/>
      </rPr>
      <t xml:space="preserve"> οξινισμένου με 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 xml:space="preserve"> (KMnO</t>
    </r>
    <r>
      <rPr>
        <vertAlign val="subscript"/>
        <sz val="11"/>
        <color rgb="FFFFFF99"/>
        <rFont val="Arial"/>
        <family val="2"/>
        <charset val="161"/>
      </rPr>
      <t>4</t>
    </r>
    <r>
      <rPr>
        <sz val="11"/>
        <color rgb="FFFFFF99"/>
        <rFont val="Arial"/>
        <family val="2"/>
        <charset val="161"/>
      </rPr>
      <t>/H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 xml:space="preserve">). </t>
    </r>
  </si>
  <si>
    <t>Για το διάγραμμα των χημικών μετατροπών που ακολουθεί, να γράψετε τους συντακτικούς τύπους των οργανικών ενώσεων Α, Β, Γ, Δ, Ε, Ζ, Θ, Κ και Λ.</t>
  </si>
  <si>
    <t xml:space="preserve">          Ζ</t>
  </si>
  <si>
    <t xml:space="preserve">           (Δ)</t>
  </si>
  <si>
    <t xml:space="preserve">            </t>
  </si>
  <si>
    <r>
      <t xml:space="preserve">  C</t>
    </r>
    <r>
      <rPr>
        <vertAlign val="subscript"/>
        <sz val="11"/>
        <color rgb="FFFFFF99"/>
        <rFont val="Arial"/>
        <family val="2"/>
        <charset val="161"/>
      </rPr>
      <t>4</t>
    </r>
    <r>
      <rPr>
        <sz val="11"/>
        <color rgb="FFFFFF99"/>
        <rFont val="Arial"/>
        <family val="2"/>
      </rPr>
      <t>H</t>
    </r>
    <r>
      <rPr>
        <vertAlign val="subscript"/>
        <sz val="11"/>
        <color rgb="FFFFFF99"/>
        <rFont val="Arial"/>
        <family val="2"/>
        <charset val="161"/>
      </rPr>
      <t>8</t>
    </r>
    <r>
      <rPr>
        <sz val="11"/>
        <color rgb="FFFFFF99"/>
        <rFont val="Arial"/>
        <family val="2"/>
      </rPr>
      <t>O</t>
    </r>
    <r>
      <rPr>
        <vertAlign val="subscript"/>
        <sz val="11"/>
        <color rgb="FFFFFF99"/>
        <rFont val="Arial"/>
        <family val="2"/>
        <charset val="161"/>
      </rPr>
      <t>2</t>
    </r>
    <r>
      <rPr>
        <sz val="11"/>
        <color rgb="FFFFFF99"/>
        <rFont val="Arial"/>
        <family val="2"/>
      </rPr>
      <t xml:space="preserve"> (A)                    (B)</t>
    </r>
  </si>
  <si>
    <t xml:space="preserve">        Α                  Δ                 Ε                     Ζ</t>
  </si>
  <si>
    <r>
      <t>Να γράψετε το συντακτικό τύπο της αλκοόλης Λ καθώς και τη χημική εξίσωση της αντίδρασης της Λ με το διάλυμα I</t>
    </r>
    <r>
      <rPr>
        <vertAlign val="subscript"/>
        <sz val="11"/>
        <color rgb="FFFFFF99"/>
        <rFont val="Arial"/>
        <family val="2"/>
        <charset val="161"/>
      </rPr>
      <t>2</t>
    </r>
    <r>
      <rPr>
        <sz val="11"/>
        <color rgb="FFFFFF99"/>
        <rFont val="Arial"/>
        <family val="2"/>
        <charset val="161"/>
      </rPr>
      <t xml:space="preserve"> παρουσία NaOH.</t>
    </r>
  </si>
  <si>
    <r>
      <t>Ισομοριακό μίγμα τριών καρβονυλικών ενώσεων του τύπου C</t>
    </r>
    <r>
      <rPr>
        <vertAlign val="subscript"/>
        <sz val="11"/>
        <color rgb="FFFFFF99"/>
        <rFont val="Arial"/>
        <family val="2"/>
        <charset val="161"/>
      </rPr>
      <t>4</t>
    </r>
    <r>
      <rPr>
        <sz val="11"/>
        <color rgb="FFFFFF99"/>
        <rFont val="Arial"/>
        <family val="2"/>
        <charset val="161"/>
      </rPr>
      <t>H</t>
    </r>
    <r>
      <rPr>
        <vertAlign val="subscript"/>
        <sz val="11"/>
        <color rgb="FFFFFF99"/>
        <rFont val="Arial"/>
        <family val="2"/>
        <charset val="161"/>
      </rPr>
      <t>8</t>
    </r>
    <r>
      <rPr>
        <sz val="11"/>
        <color rgb="FFFFFF99"/>
        <rFont val="Arial"/>
        <family val="2"/>
        <charset val="161"/>
      </rPr>
      <t>O, με επίδραση του αντιδραστηρίου Fehling, δίνει 2,86g ιζήματος (Cu</t>
    </r>
    <r>
      <rPr>
        <vertAlign val="subscript"/>
        <sz val="11"/>
        <color rgb="FFFFFF99"/>
        <rFont val="Arial"/>
        <family val="2"/>
        <charset val="161"/>
      </rPr>
      <t>2</t>
    </r>
    <r>
      <rPr>
        <sz val="11"/>
        <color rgb="FFFFFF99"/>
        <rFont val="Arial"/>
        <family val="2"/>
        <charset val="161"/>
      </rPr>
      <t>O). Να βρεθούν τα mol των συστατικών του μίγματος.</t>
    </r>
  </si>
  <si>
    <t>Δίνονται οι σχετικές ατομικές μάζες των Cu=63,5 και O=16.</t>
  </si>
  <si>
    <t xml:space="preserve">Α                          Γ                  Δ </t>
  </si>
  <si>
    <r>
      <t>Το 2</t>
    </r>
    <r>
      <rPr>
        <vertAlign val="superscript"/>
        <sz val="11"/>
        <color rgb="FFFFFF99"/>
        <rFont val="Arial"/>
        <family val="2"/>
        <charset val="161"/>
      </rPr>
      <t>ο</t>
    </r>
    <r>
      <rPr>
        <sz val="11"/>
        <color rgb="FFFFFF99"/>
        <rFont val="Arial"/>
        <family val="2"/>
        <charset val="161"/>
      </rPr>
      <t xml:space="preserve"> μέρος απαιτεί για να οξειδωθεί πλήρως, 3,2 L διαλύματος KMnO</t>
    </r>
    <r>
      <rPr>
        <vertAlign val="subscript"/>
        <sz val="11"/>
        <color rgb="FFFFFF99"/>
        <rFont val="Arial"/>
        <family val="2"/>
        <charset val="161"/>
      </rPr>
      <t>4</t>
    </r>
    <r>
      <rPr>
        <sz val="11"/>
        <color rgb="FFFFFF99"/>
        <rFont val="Arial"/>
        <family val="2"/>
        <charset val="161"/>
      </rPr>
      <t xml:space="preserve"> 0,1Μ παρουσία 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 xml:space="preserve">. </t>
    </r>
  </si>
  <si>
    <t>Α              Β               Γ                     Δ</t>
  </si>
  <si>
    <t xml:space="preserve">        2,3-διμέθυλο-2-βουτανόλη</t>
  </si>
  <si>
    <r>
      <t>Το 2</t>
    </r>
    <r>
      <rPr>
        <vertAlign val="superscript"/>
        <sz val="11"/>
        <color rgb="FFFFFF99"/>
        <rFont val="Arial"/>
        <family val="2"/>
        <charset val="161"/>
      </rPr>
      <t>ο</t>
    </r>
    <r>
      <rPr>
        <sz val="11"/>
        <color rgb="FFFFFF99"/>
        <rFont val="Arial"/>
        <family val="2"/>
        <charset val="161"/>
      </rPr>
      <t xml:space="preserve"> μέρος αντιδρά με Η</t>
    </r>
    <r>
      <rPr>
        <vertAlign val="subscript"/>
        <sz val="11"/>
        <color rgb="FFFFFF99"/>
        <rFont val="Arial"/>
        <family val="2"/>
        <charset val="161"/>
      </rPr>
      <t>2</t>
    </r>
    <r>
      <rPr>
        <sz val="11"/>
        <color rgb="FFFFFF99"/>
        <rFont val="Arial"/>
        <family val="2"/>
        <charset val="161"/>
      </rPr>
      <t>Ο σε όξινο περιβάλλον και παράγεται πάλι ένα και μοναδικό προϊόν, η ένωση Δ, που οξειδώνεται από περίσσεια KMnO</t>
    </r>
    <r>
      <rPr>
        <vertAlign val="subscript"/>
        <sz val="11"/>
        <color rgb="FFFFFF99"/>
        <rFont val="Arial"/>
        <family val="2"/>
        <charset val="161"/>
      </rPr>
      <t>4</t>
    </r>
    <r>
      <rPr>
        <sz val="11"/>
        <color rgb="FFFFFF99"/>
        <rFont val="Arial"/>
        <family val="2"/>
        <charset val="161"/>
      </rPr>
      <t xml:space="preserve"> παρουσία 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 xml:space="preserve"> προς την καρβονυλική ένωση Ε.</t>
    </r>
  </si>
  <si>
    <t>Και στα δυο παραπάνω ερωτήματα να γράψετε τις χημικές εξισώσεις που τεκμηριώνουν την απάντησή σας.</t>
  </si>
  <si>
    <r>
      <t>Να προσδιορίσετε το συντακτικό τύπο και την ποσότητα σε mol της κάθε αλκοόλης στο αρχικό μίγμα. 
Δίνονται A</t>
    </r>
    <r>
      <rPr>
        <vertAlign val="subscript"/>
        <sz val="11"/>
        <color rgb="FFFFFF99"/>
        <rFont val="Arial"/>
        <family val="2"/>
        <charset val="161"/>
      </rPr>
      <t>r(H)</t>
    </r>
    <r>
      <rPr>
        <sz val="11"/>
        <color rgb="FFFFFF99"/>
        <rFont val="Arial"/>
        <family val="2"/>
        <charset val="161"/>
      </rPr>
      <t>=1, A</t>
    </r>
    <r>
      <rPr>
        <vertAlign val="subscript"/>
        <sz val="11"/>
        <color rgb="FFFFFF99"/>
        <rFont val="Arial"/>
        <family val="2"/>
        <charset val="161"/>
      </rPr>
      <t>r(C)</t>
    </r>
    <r>
      <rPr>
        <sz val="11"/>
        <color rgb="FFFFFF99"/>
        <rFont val="Arial"/>
        <family val="2"/>
        <charset val="161"/>
      </rPr>
      <t>=12 και A</t>
    </r>
    <r>
      <rPr>
        <vertAlign val="subscript"/>
        <sz val="11"/>
        <color rgb="FFFFFF99"/>
        <rFont val="Arial"/>
        <family val="2"/>
        <charset val="161"/>
      </rPr>
      <t>r(O)</t>
    </r>
    <r>
      <rPr>
        <sz val="11"/>
        <color rgb="FFFFFF99"/>
        <rFont val="Arial"/>
        <family val="2"/>
        <charset val="161"/>
      </rPr>
      <t>=16.</t>
    </r>
  </si>
  <si>
    <t xml:space="preserve">Ποιες από τις ενώσεις του διαγράμματος, εκτός από την Ε, δίνουν επίσης την αλογονοφορμική αντίδραση; </t>
  </si>
  <si>
    <t xml:space="preserve">         (Θ)  +  κίτρινο ίζημα</t>
  </si>
  <si>
    <t>3ο Θέμα πανελλαδικών εξετάσεων 2015.</t>
  </si>
  <si>
    <t>Δίνεται το παρακάτω διάγραμμα χημικών διεργασιών:</t>
  </si>
  <si>
    <r>
      <rPr>
        <b/>
        <vertAlign val="subscript"/>
        <sz val="11"/>
        <color rgb="FF99CC00"/>
        <rFont val="Arial"/>
        <family val="2"/>
        <charset val="161"/>
      </rPr>
      <t xml:space="preserve">   </t>
    </r>
    <r>
      <rPr>
        <b/>
        <sz val="11"/>
        <color rgb="FF99CC00"/>
        <rFont val="Arial"/>
        <family val="2"/>
        <charset val="161"/>
      </rPr>
      <t>Γ1.</t>
    </r>
  </si>
  <si>
    <r>
      <rPr>
        <b/>
        <vertAlign val="subscript"/>
        <sz val="11"/>
        <color rgb="FF99CC00"/>
        <rFont val="Arial"/>
        <family val="2"/>
        <charset val="161"/>
      </rPr>
      <t xml:space="preserve">   </t>
    </r>
    <r>
      <rPr>
        <b/>
        <sz val="11"/>
        <color rgb="FF99CC00"/>
        <rFont val="Arial"/>
        <family val="2"/>
        <charset val="161"/>
      </rPr>
      <t>Γ2.</t>
    </r>
  </si>
  <si>
    <t>►</t>
  </si>
  <si>
    <t>Να γράψετε τους συντακτικούς τύπους των ενώσεων Α, Β, Γ.</t>
  </si>
  <si>
    <t>18.</t>
  </si>
  <si>
    <r>
      <t xml:space="preserve">Η λύση του προβλήματος </t>
    </r>
    <r>
      <rPr>
        <b/>
        <sz val="10"/>
        <color rgb="FFFF9900"/>
        <rFont val="Arial"/>
        <family val="2"/>
        <charset val="161"/>
      </rPr>
      <t>18</t>
    </r>
    <r>
      <rPr>
        <sz val="10"/>
        <color rgb="FFFFFF99"/>
        <rFont val="Arial"/>
        <family val="2"/>
      </rPr>
      <t xml:space="preserve"> με ένα κλικ…</t>
    </r>
  </si>
  <si>
    <t>Λύσεις προβλημάτων πανελλαδικών εξετάσεων</t>
  </si>
  <si>
    <t xml:space="preserve">3ο θέμα πανελλαδικών εξετάσεων 2015. </t>
  </si>
  <si>
    <r>
      <t xml:space="preserve">Για να επιστρέψεις στην εκ-φώνηση του </t>
    </r>
    <r>
      <rPr>
        <b/>
        <sz val="10"/>
        <color rgb="FFFF6600"/>
        <rFont val="Arial"/>
        <family val="2"/>
        <charset val="161"/>
      </rPr>
      <t>3ου θέματος του 2015,</t>
    </r>
    <r>
      <rPr>
        <sz val="10"/>
        <color rgb="FFFFFF99"/>
        <rFont val="Arial"/>
        <family val="2"/>
        <charset val="161"/>
      </rPr>
      <t xml:space="preserve"> κάνε αριστερό κλικ…</t>
    </r>
  </si>
  <si>
    <r>
      <t>Γ: αιθανικό οξύ CH</t>
    </r>
    <r>
      <rPr>
        <vertAlign val="subscript"/>
        <sz val="11"/>
        <color rgb="FFFFFF99"/>
        <rFont val="Arial"/>
        <family val="2"/>
        <charset val="161"/>
      </rPr>
      <t>3</t>
    </r>
    <r>
      <rPr>
        <sz val="11"/>
        <color rgb="FFFFFF99"/>
        <rFont val="Arial"/>
        <family val="2"/>
      </rPr>
      <t>–COOH</t>
    </r>
  </si>
  <si>
    <r>
      <t>Α: HC</t>
    </r>
    <r>
      <rPr>
        <sz val="11"/>
        <color rgb="FFFFFF99"/>
        <rFont val="Symbol"/>
        <family val="1"/>
        <charset val="2"/>
      </rPr>
      <t>º</t>
    </r>
    <r>
      <rPr>
        <sz val="10.25"/>
        <color rgb="FFFFFF99"/>
        <rFont val="Arial"/>
        <family val="2"/>
      </rPr>
      <t>CH (αιθίνιο).</t>
    </r>
  </si>
  <si>
    <r>
      <t>Δ: CH</t>
    </r>
    <r>
      <rPr>
        <vertAlign val="subscript"/>
        <sz val="11"/>
        <color rgb="FFFFFF99"/>
        <rFont val="Arial"/>
        <family val="2"/>
        <charset val="161"/>
      </rPr>
      <t>3</t>
    </r>
    <r>
      <rPr>
        <sz val="11"/>
        <color rgb="FFFFFF99"/>
        <rFont val="Arial"/>
        <family val="2"/>
      </rPr>
      <t>–COONa (αιθανικό νάτριο).</t>
    </r>
  </si>
  <si>
    <r>
      <t>Ε: 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–OH (αιθανόλη).</t>
    </r>
  </si>
  <si>
    <r>
      <t>Ζ: 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–Cl (χλωρο-αιθάνιο).</t>
    </r>
  </si>
  <si>
    <r>
      <t>Θ: 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MgCl (αίθυλο-μαγνήσιο-χλωρίδιο).</t>
    </r>
  </si>
  <si>
    <r>
      <t>Κ: 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–CH(OMgCl)–CH</t>
    </r>
    <r>
      <rPr>
        <vertAlign val="subscript"/>
        <sz val="11"/>
        <color rgb="FFFFFF99"/>
        <rFont val="Arial"/>
        <family val="2"/>
        <charset val="161"/>
      </rPr>
      <t>3</t>
    </r>
  </si>
  <si>
    <r>
      <t>Λ: 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–CH(OH)–CH</t>
    </r>
    <r>
      <rPr>
        <vertAlign val="subscript"/>
        <sz val="11"/>
        <color rgb="FFFFFF99"/>
        <rFont val="Arial"/>
        <family val="2"/>
        <charset val="161"/>
      </rPr>
      <t>3</t>
    </r>
    <r>
      <rPr>
        <sz val="11"/>
        <color rgb="FFFFFF99"/>
        <rFont val="Arial"/>
        <family val="2"/>
      </rPr>
      <t xml:space="preserve"> (2-βουτανόλη).</t>
    </r>
  </si>
  <si>
    <r>
      <t>Β: CH</t>
    </r>
    <r>
      <rPr>
        <vertAlign val="subscript"/>
        <sz val="11"/>
        <color rgb="FFFFFF99"/>
        <rFont val="Arial"/>
        <family val="2"/>
        <charset val="161"/>
      </rPr>
      <t>3</t>
    </r>
    <r>
      <rPr>
        <sz val="11"/>
        <color rgb="FFFFFF99"/>
        <rFont val="Arial"/>
        <family val="2"/>
      </rPr>
      <t>–CH=O (αιθανάλη</t>
    </r>
    <r>
      <rPr>
        <b/>
        <sz val="12"/>
        <color rgb="FFFF0000"/>
        <rFont val="Arial"/>
        <family val="2"/>
        <charset val="161"/>
      </rPr>
      <t>*</t>
    </r>
    <r>
      <rPr>
        <sz val="11"/>
        <color rgb="FFFFFF99"/>
        <rFont val="Arial"/>
        <family val="2"/>
      </rPr>
      <t>).</t>
    </r>
  </si>
  <si>
    <t>1ο μέρος</t>
  </si>
  <si>
    <r>
      <t>Όλη η ποσότητα του εκλυόμενου αερίου Η</t>
    </r>
    <r>
      <rPr>
        <vertAlign val="subscript"/>
        <sz val="11"/>
        <color rgb="FFFFFF99"/>
        <rFont val="Arial"/>
        <family val="2"/>
        <charset val="161"/>
      </rPr>
      <t>2</t>
    </r>
    <r>
      <rPr>
        <sz val="11"/>
        <color rgb="FFFFFF99"/>
        <rFont val="Arial"/>
        <family val="2"/>
      </rPr>
      <t xml:space="preserve"> καταλαμβάνει σε stp όγκο ίσο μς 1,12L. Θα είναι λοιπόν...</t>
    </r>
  </si>
  <si>
    <t>2ο μέρος</t>
  </si>
  <si>
    <r>
      <t xml:space="preserve">         2CH</t>
    </r>
    <r>
      <rPr>
        <vertAlign val="subscript"/>
        <sz val="11"/>
        <color rgb="FF99CC00"/>
        <rFont val="Arial"/>
        <family val="2"/>
      </rPr>
      <t>3</t>
    </r>
    <r>
      <rPr>
        <sz val="11"/>
        <color rgb="FF99CC00"/>
        <rFont val="Arial"/>
        <family val="2"/>
      </rPr>
      <t>CH(OH)CH</t>
    </r>
    <r>
      <rPr>
        <vertAlign val="subscript"/>
        <sz val="11"/>
        <color rgb="FF99CC00"/>
        <rFont val="Arial"/>
        <family val="2"/>
        <charset val="161"/>
      </rPr>
      <t>2</t>
    </r>
    <r>
      <rPr>
        <sz val="11"/>
        <color rgb="FF99CC00"/>
        <rFont val="Arial"/>
        <family val="2"/>
      </rPr>
      <t>CH</t>
    </r>
    <r>
      <rPr>
        <vertAlign val="subscript"/>
        <sz val="11"/>
        <color rgb="FF99CC00"/>
        <rFont val="Arial"/>
        <family val="2"/>
      </rPr>
      <t>3</t>
    </r>
    <r>
      <rPr>
        <sz val="11"/>
        <color rgb="FF99CC00"/>
        <rFont val="Arial"/>
        <family val="2"/>
      </rPr>
      <t xml:space="preserve">  +  2Na  →</t>
    </r>
    <r>
      <rPr>
        <sz val="10.25"/>
        <color rgb="FF99CC00"/>
        <rFont val="Arial"/>
        <family val="2"/>
      </rPr>
      <t xml:space="preserve">  2CH</t>
    </r>
    <r>
      <rPr>
        <vertAlign val="subscript"/>
        <sz val="10.25"/>
        <color rgb="FF99CC00"/>
        <rFont val="Arial"/>
        <family val="2"/>
      </rPr>
      <t>3</t>
    </r>
    <r>
      <rPr>
        <sz val="10.25"/>
        <color rgb="FF99CC00"/>
        <rFont val="Arial"/>
        <family val="2"/>
      </rPr>
      <t>CH(ONa)CH</t>
    </r>
    <r>
      <rPr>
        <vertAlign val="subscript"/>
        <sz val="10.25"/>
        <color rgb="FF99CC00"/>
        <rFont val="Arial"/>
        <family val="2"/>
        <charset val="161"/>
      </rPr>
      <t>2</t>
    </r>
    <r>
      <rPr>
        <sz val="10.25"/>
        <color rgb="FF99CC00"/>
        <rFont val="Arial"/>
        <family val="2"/>
      </rPr>
      <t>CH</t>
    </r>
    <r>
      <rPr>
        <vertAlign val="subscript"/>
        <sz val="10.25"/>
        <color rgb="FF99CC00"/>
        <rFont val="Arial"/>
        <family val="2"/>
      </rPr>
      <t>3</t>
    </r>
    <r>
      <rPr>
        <sz val="10.25"/>
        <color rgb="FF99CC00"/>
        <rFont val="Arial"/>
        <family val="2"/>
      </rPr>
      <t xml:space="preserve">  +  H</t>
    </r>
    <r>
      <rPr>
        <vertAlign val="subscript"/>
        <sz val="10.25"/>
        <color rgb="FF99CC00"/>
        <rFont val="Arial"/>
        <family val="2"/>
        <charset val="161"/>
      </rPr>
      <t>2</t>
    </r>
    <r>
      <rPr>
        <b/>
        <sz val="12"/>
        <color rgb="FFC00000"/>
        <rFont val="Arial"/>
        <family val="2"/>
        <charset val="161"/>
      </rPr>
      <t>↑</t>
    </r>
  </si>
  <si>
    <t>Από...         (x/3)mol                       παίρνουμε…                    (x/6)mol</t>
  </si>
  <si>
    <r>
      <t xml:space="preserve">          2CH</t>
    </r>
    <r>
      <rPr>
        <vertAlign val="subscript"/>
        <sz val="11"/>
        <color rgb="FF99CC00"/>
        <rFont val="Arial"/>
        <family val="2"/>
      </rPr>
      <t>3</t>
    </r>
    <r>
      <rPr>
        <sz val="11"/>
        <color rgb="FF99CC00"/>
        <rFont val="Arial"/>
        <family val="2"/>
      </rPr>
      <t>CH</t>
    </r>
    <r>
      <rPr>
        <vertAlign val="subscript"/>
        <sz val="11"/>
        <color rgb="FF99CC00"/>
        <rFont val="Arial"/>
        <family val="2"/>
        <charset val="161"/>
      </rPr>
      <t>2</t>
    </r>
    <r>
      <rPr>
        <sz val="11"/>
        <color rgb="FF99CC00"/>
        <rFont val="Arial"/>
        <family val="2"/>
      </rPr>
      <t>CH</t>
    </r>
    <r>
      <rPr>
        <vertAlign val="subscript"/>
        <sz val="11"/>
        <color rgb="FF99CC00"/>
        <rFont val="Arial"/>
        <family val="2"/>
        <charset val="161"/>
      </rPr>
      <t>2</t>
    </r>
    <r>
      <rPr>
        <sz val="11"/>
        <color rgb="FF99CC00"/>
        <rFont val="Arial"/>
        <family val="2"/>
      </rPr>
      <t>CH</t>
    </r>
    <r>
      <rPr>
        <vertAlign val="subscript"/>
        <sz val="11"/>
        <color rgb="FF99CC00"/>
        <rFont val="Arial"/>
        <family val="2"/>
      </rPr>
      <t>2</t>
    </r>
    <r>
      <rPr>
        <sz val="11"/>
        <color rgb="FF99CC00"/>
        <rFont val="Arial"/>
        <family val="2"/>
        <charset val="161"/>
      </rPr>
      <t>OH</t>
    </r>
    <r>
      <rPr>
        <sz val="11"/>
        <color rgb="FF99CC00"/>
        <rFont val="Arial"/>
        <family val="2"/>
      </rPr>
      <t xml:space="preserve">  +  2Na  →</t>
    </r>
    <r>
      <rPr>
        <sz val="10.25"/>
        <color rgb="FF99CC00"/>
        <rFont val="Arial"/>
        <family val="2"/>
      </rPr>
      <t xml:space="preserve">  2CH</t>
    </r>
    <r>
      <rPr>
        <vertAlign val="subscript"/>
        <sz val="10.25"/>
        <color rgb="FF99CC00"/>
        <rFont val="Arial"/>
        <family val="2"/>
      </rPr>
      <t>3</t>
    </r>
    <r>
      <rPr>
        <sz val="10.25"/>
        <color rgb="FF99CC00"/>
        <rFont val="Arial"/>
        <family val="2"/>
      </rPr>
      <t>CH</t>
    </r>
    <r>
      <rPr>
        <vertAlign val="subscript"/>
        <sz val="10.25"/>
        <color rgb="FF99CC00"/>
        <rFont val="Arial"/>
        <family val="2"/>
        <charset val="161"/>
      </rPr>
      <t>2</t>
    </r>
    <r>
      <rPr>
        <sz val="10.25"/>
        <color rgb="FF99CC00"/>
        <rFont val="Arial"/>
        <family val="2"/>
      </rPr>
      <t>CH</t>
    </r>
    <r>
      <rPr>
        <vertAlign val="subscript"/>
        <sz val="10.25"/>
        <color rgb="FF99CC00"/>
        <rFont val="Arial"/>
        <family val="2"/>
        <charset val="161"/>
      </rPr>
      <t>2</t>
    </r>
    <r>
      <rPr>
        <sz val="10.25"/>
        <color rgb="FF99CC00"/>
        <rFont val="Arial"/>
        <family val="2"/>
      </rPr>
      <t>CH</t>
    </r>
    <r>
      <rPr>
        <vertAlign val="subscript"/>
        <sz val="10.25"/>
        <color rgb="FF99CC00"/>
        <rFont val="Arial"/>
        <family val="2"/>
      </rPr>
      <t>2</t>
    </r>
    <r>
      <rPr>
        <sz val="10.25"/>
        <color rgb="FF99CC00"/>
        <rFont val="Arial"/>
        <family val="2"/>
      </rPr>
      <t>ONa +  H</t>
    </r>
    <r>
      <rPr>
        <vertAlign val="subscript"/>
        <sz val="10.25"/>
        <color rgb="FF99CC00"/>
        <rFont val="Arial"/>
        <family val="2"/>
        <charset val="161"/>
      </rPr>
      <t>2</t>
    </r>
    <r>
      <rPr>
        <b/>
        <sz val="12"/>
        <color rgb="FFC00000"/>
        <rFont val="Arial"/>
        <family val="2"/>
        <charset val="161"/>
      </rPr>
      <t>↑</t>
    </r>
  </si>
  <si>
    <t>Από...          (y/3)mol                      παίρνουμε…                 (y/6)mol</t>
  </si>
  <si>
    <r>
      <t xml:space="preserve">        CH</t>
    </r>
    <r>
      <rPr>
        <vertAlign val="subscript"/>
        <sz val="11"/>
        <color rgb="FF99CC00"/>
        <rFont val="Arial"/>
        <family val="2"/>
      </rPr>
      <t>3</t>
    </r>
    <r>
      <rPr>
        <sz val="11"/>
        <color rgb="FF99CC00"/>
        <rFont val="Arial"/>
        <family val="2"/>
      </rPr>
      <t>CH(OH)CH</t>
    </r>
    <r>
      <rPr>
        <vertAlign val="subscript"/>
        <sz val="11"/>
        <color rgb="FF99CC00"/>
        <rFont val="Arial"/>
        <family val="2"/>
        <charset val="161"/>
      </rPr>
      <t>2</t>
    </r>
    <r>
      <rPr>
        <sz val="11"/>
        <color rgb="FF99CC00"/>
        <rFont val="Arial"/>
        <family val="2"/>
      </rPr>
      <t>CH</t>
    </r>
    <r>
      <rPr>
        <vertAlign val="subscript"/>
        <sz val="11"/>
        <color rgb="FF99CC00"/>
        <rFont val="Arial"/>
        <family val="2"/>
      </rPr>
      <t>3</t>
    </r>
    <r>
      <rPr>
        <sz val="11"/>
        <color rgb="FF99CC00"/>
        <rFont val="Arial"/>
        <family val="2"/>
      </rPr>
      <t xml:space="preserve"> + 4Ι</t>
    </r>
    <r>
      <rPr>
        <vertAlign val="subscript"/>
        <sz val="11"/>
        <color rgb="FF99CC00"/>
        <rFont val="Arial"/>
        <family val="2"/>
        <charset val="161"/>
      </rPr>
      <t>2</t>
    </r>
    <r>
      <rPr>
        <sz val="11"/>
        <color rgb="FF99CC00"/>
        <rFont val="Arial"/>
        <family val="2"/>
      </rPr>
      <t xml:space="preserve"> + 6NaΟΗ  →</t>
    </r>
    <r>
      <rPr>
        <sz val="10.25"/>
        <color rgb="FF99CC00"/>
        <rFont val="Arial"/>
        <family val="2"/>
      </rPr>
      <t xml:space="preserve">  CHΙ</t>
    </r>
    <r>
      <rPr>
        <vertAlign val="subscript"/>
        <sz val="10.25"/>
        <color rgb="FF99CC00"/>
        <rFont val="Arial"/>
        <family val="2"/>
      </rPr>
      <t>3</t>
    </r>
    <r>
      <rPr>
        <sz val="10.25"/>
        <color rgb="FF99CC00"/>
        <rFont val="Arial"/>
        <family val="2"/>
      </rPr>
      <t>C</t>
    </r>
    <r>
      <rPr>
        <b/>
        <sz val="12"/>
        <color rgb="FFFF0000"/>
        <rFont val="Arial"/>
        <family val="2"/>
        <charset val="161"/>
      </rPr>
      <t>↓</t>
    </r>
    <r>
      <rPr>
        <sz val="9.5500000000000007"/>
        <color rgb="FF99CC00"/>
        <rFont val="Arial"/>
        <family val="2"/>
      </rPr>
      <t xml:space="preserve"> + </t>
    </r>
    <r>
      <rPr>
        <sz val="10.25"/>
        <color rgb="FF99CC00"/>
        <rFont val="Arial"/>
        <family val="2"/>
      </rPr>
      <t>CH</t>
    </r>
    <r>
      <rPr>
        <vertAlign val="subscript"/>
        <sz val="10.25"/>
        <color rgb="FF99CC00"/>
        <rFont val="Arial"/>
        <family val="2"/>
        <charset val="161"/>
      </rPr>
      <t>3</t>
    </r>
    <r>
      <rPr>
        <sz val="10.25"/>
        <color rgb="FF99CC00"/>
        <rFont val="Arial"/>
        <family val="2"/>
      </rPr>
      <t>CH</t>
    </r>
    <r>
      <rPr>
        <vertAlign val="subscript"/>
        <sz val="10.25"/>
        <color rgb="FF99CC00"/>
        <rFont val="Arial"/>
        <family val="2"/>
      </rPr>
      <t>2</t>
    </r>
    <r>
      <rPr>
        <sz val="10.25"/>
        <color rgb="FF99CC00"/>
        <rFont val="Arial"/>
        <family val="2"/>
      </rPr>
      <t>COONa + 5NaI + 5H</t>
    </r>
    <r>
      <rPr>
        <vertAlign val="subscript"/>
        <sz val="10.25"/>
        <color rgb="FF99CC00"/>
        <rFont val="Arial"/>
        <family val="2"/>
        <charset val="161"/>
      </rPr>
      <t>2</t>
    </r>
    <r>
      <rPr>
        <sz val="10.25"/>
        <color rgb="FF99CC00"/>
        <rFont val="Arial"/>
        <family val="2"/>
        <charset val="161"/>
      </rPr>
      <t>O</t>
    </r>
  </si>
  <si>
    <t>Από...        (x/3)mol         παίρνουμε…        (x/3)mol</t>
  </si>
  <si>
    <t>3ο μέρος</t>
  </si>
  <si>
    <r>
      <t>Γράφουμε τις χημικές εξισώσεις των αντιδράσεων των δύο αλκοολών με το υδατικό διάλυμα του KMnO</t>
    </r>
    <r>
      <rPr>
        <vertAlign val="subscript"/>
        <sz val="11"/>
        <color rgb="FFFFFF99"/>
        <rFont val="Arial"/>
        <family val="2"/>
        <charset val="161"/>
      </rPr>
      <t>4</t>
    </r>
    <r>
      <rPr>
        <sz val="11"/>
        <color rgb="FFFFFF99"/>
        <rFont val="Arial"/>
        <family val="2"/>
      </rPr>
      <t xml:space="preserve"> και τις αντίστοιχες καταστρώσεις.</t>
    </r>
  </si>
  <si>
    <r>
      <t xml:space="preserve">    5CH</t>
    </r>
    <r>
      <rPr>
        <vertAlign val="subscript"/>
        <sz val="11"/>
        <color rgb="FF99CC00"/>
        <rFont val="Arial"/>
        <family val="2"/>
      </rPr>
      <t>3</t>
    </r>
    <r>
      <rPr>
        <sz val="11"/>
        <color rgb="FF99CC00"/>
        <rFont val="Arial"/>
        <family val="2"/>
      </rPr>
      <t>CH(OH)CH</t>
    </r>
    <r>
      <rPr>
        <vertAlign val="subscript"/>
        <sz val="11"/>
        <color rgb="FF99CC00"/>
        <rFont val="Arial"/>
        <family val="2"/>
        <charset val="161"/>
      </rPr>
      <t>2</t>
    </r>
    <r>
      <rPr>
        <sz val="11"/>
        <color rgb="FF99CC00"/>
        <rFont val="Arial"/>
        <family val="2"/>
      </rPr>
      <t>CH</t>
    </r>
    <r>
      <rPr>
        <vertAlign val="subscript"/>
        <sz val="11"/>
        <color rgb="FF99CC00"/>
        <rFont val="Arial"/>
        <family val="2"/>
      </rPr>
      <t>3</t>
    </r>
    <r>
      <rPr>
        <sz val="11"/>
        <color rgb="FF99CC00"/>
        <rFont val="Arial"/>
        <family val="2"/>
      </rPr>
      <t xml:space="preserve"> + 2KMnO</t>
    </r>
    <r>
      <rPr>
        <vertAlign val="subscript"/>
        <sz val="11"/>
        <color rgb="FF99CC00"/>
        <rFont val="Arial"/>
        <family val="2"/>
        <charset val="161"/>
      </rPr>
      <t>4</t>
    </r>
    <r>
      <rPr>
        <sz val="11"/>
        <color rgb="FF99CC00"/>
        <rFont val="Arial"/>
        <family val="2"/>
      </rPr>
      <t xml:space="preserve"> + 3H</t>
    </r>
    <r>
      <rPr>
        <vertAlign val="subscript"/>
        <sz val="11"/>
        <color rgb="FF99CC00"/>
        <rFont val="Arial"/>
        <family val="2"/>
        <charset val="161"/>
      </rPr>
      <t>2</t>
    </r>
    <r>
      <rPr>
        <sz val="11"/>
        <color rgb="FF99CC00"/>
        <rFont val="Arial"/>
        <family val="2"/>
      </rPr>
      <t>SO</t>
    </r>
    <r>
      <rPr>
        <vertAlign val="subscript"/>
        <sz val="11"/>
        <color rgb="FF99CC00"/>
        <rFont val="Arial"/>
        <family val="2"/>
        <charset val="161"/>
      </rPr>
      <t>4</t>
    </r>
    <r>
      <rPr>
        <sz val="11"/>
        <color rgb="FF99CC00"/>
        <rFont val="Arial"/>
        <family val="2"/>
      </rPr>
      <t xml:space="preserve"> →</t>
    </r>
    <r>
      <rPr>
        <sz val="10.25"/>
        <color rgb="FF99CC00"/>
        <rFont val="Arial"/>
        <family val="2"/>
      </rPr>
      <t xml:space="preserve"> 5CH</t>
    </r>
    <r>
      <rPr>
        <vertAlign val="subscript"/>
        <sz val="10.25"/>
        <color rgb="FF99CC00"/>
        <rFont val="Arial"/>
        <family val="2"/>
        <charset val="161"/>
      </rPr>
      <t>3</t>
    </r>
    <r>
      <rPr>
        <sz val="10.25"/>
        <color rgb="FF99CC00"/>
        <rFont val="Arial"/>
        <family val="2"/>
      </rPr>
      <t>COCH</t>
    </r>
    <r>
      <rPr>
        <vertAlign val="subscript"/>
        <sz val="10.25"/>
        <color rgb="FF99CC00"/>
        <rFont val="Arial"/>
        <family val="2"/>
        <charset val="161"/>
      </rPr>
      <t>2</t>
    </r>
    <r>
      <rPr>
        <sz val="10.25"/>
        <color rgb="FF99CC00"/>
        <rFont val="Arial"/>
        <family val="2"/>
      </rPr>
      <t>CH</t>
    </r>
    <r>
      <rPr>
        <vertAlign val="subscript"/>
        <sz val="10.25"/>
        <color rgb="FF99CC00"/>
        <rFont val="Arial"/>
        <family val="2"/>
        <charset val="161"/>
      </rPr>
      <t>3</t>
    </r>
    <r>
      <rPr>
        <sz val="10.25"/>
        <color rgb="FF99CC00"/>
        <rFont val="Arial"/>
        <family val="2"/>
      </rPr>
      <t xml:space="preserve"> + 2MnSO</t>
    </r>
    <r>
      <rPr>
        <vertAlign val="subscript"/>
        <sz val="10.25"/>
        <color rgb="FF99CC00"/>
        <rFont val="Arial"/>
        <family val="2"/>
        <charset val="161"/>
      </rPr>
      <t>4</t>
    </r>
    <r>
      <rPr>
        <sz val="10.25"/>
        <color rgb="FF99CC00"/>
        <rFont val="Arial"/>
        <family val="2"/>
      </rPr>
      <t xml:space="preserve"> + K</t>
    </r>
    <r>
      <rPr>
        <vertAlign val="subscript"/>
        <sz val="10.25"/>
        <color rgb="FF99CC00"/>
        <rFont val="Arial"/>
        <family val="2"/>
        <charset val="161"/>
      </rPr>
      <t>2</t>
    </r>
    <r>
      <rPr>
        <sz val="10.25"/>
        <color rgb="FF99CC00"/>
        <rFont val="Arial"/>
        <family val="2"/>
      </rPr>
      <t>SO</t>
    </r>
    <r>
      <rPr>
        <vertAlign val="subscript"/>
        <sz val="10.25"/>
        <color rgb="FF99CC00"/>
        <rFont val="Arial"/>
        <family val="2"/>
        <charset val="161"/>
      </rPr>
      <t>4</t>
    </r>
    <r>
      <rPr>
        <sz val="10.25"/>
        <color rgb="FF99CC00"/>
        <rFont val="Arial"/>
        <family val="2"/>
      </rPr>
      <t xml:space="preserve"> + 8H</t>
    </r>
    <r>
      <rPr>
        <vertAlign val="subscript"/>
        <sz val="10.25"/>
        <color rgb="FF99CC00"/>
        <rFont val="Arial"/>
        <family val="2"/>
        <charset val="161"/>
      </rPr>
      <t>2</t>
    </r>
    <r>
      <rPr>
        <sz val="10.25"/>
        <color rgb="FF99CC00"/>
        <rFont val="Arial"/>
        <family val="2"/>
        <charset val="161"/>
      </rPr>
      <t>O</t>
    </r>
  </si>
  <si>
    <r>
      <t>5CH</t>
    </r>
    <r>
      <rPr>
        <vertAlign val="subscript"/>
        <sz val="11"/>
        <color rgb="FF99CC00"/>
        <rFont val="Arial"/>
        <family val="2"/>
      </rPr>
      <t>3</t>
    </r>
    <r>
      <rPr>
        <sz val="11"/>
        <color rgb="FF99CC00"/>
        <rFont val="Arial"/>
        <family val="2"/>
      </rPr>
      <t>CH</t>
    </r>
    <r>
      <rPr>
        <vertAlign val="subscript"/>
        <sz val="11"/>
        <color rgb="FF99CC00"/>
        <rFont val="Arial"/>
        <family val="2"/>
        <charset val="161"/>
      </rPr>
      <t>2</t>
    </r>
    <r>
      <rPr>
        <sz val="11"/>
        <color rgb="FF99CC00"/>
        <rFont val="Arial"/>
        <family val="2"/>
      </rPr>
      <t>CH</t>
    </r>
    <r>
      <rPr>
        <vertAlign val="subscript"/>
        <sz val="11"/>
        <color rgb="FF99CC00"/>
        <rFont val="Arial"/>
        <family val="2"/>
        <charset val="161"/>
      </rPr>
      <t>2</t>
    </r>
    <r>
      <rPr>
        <sz val="11"/>
        <color rgb="FF99CC00"/>
        <rFont val="Arial"/>
        <family val="2"/>
      </rPr>
      <t>CH</t>
    </r>
    <r>
      <rPr>
        <vertAlign val="subscript"/>
        <sz val="11"/>
        <color rgb="FF99CC00"/>
        <rFont val="Arial"/>
        <family val="2"/>
      </rPr>
      <t>2</t>
    </r>
    <r>
      <rPr>
        <sz val="11"/>
        <color rgb="FF99CC00"/>
        <rFont val="Arial"/>
        <family val="2"/>
      </rPr>
      <t>OH+ 4KMnO</t>
    </r>
    <r>
      <rPr>
        <vertAlign val="subscript"/>
        <sz val="11"/>
        <color rgb="FF99CC00"/>
        <rFont val="Arial"/>
        <family val="2"/>
        <charset val="161"/>
      </rPr>
      <t>4</t>
    </r>
    <r>
      <rPr>
        <sz val="11"/>
        <color rgb="FF99CC00"/>
        <rFont val="Arial"/>
        <family val="2"/>
      </rPr>
      <t xml:space="preserve"> + 6H</t>
    </r>
    <r>
      <rPr>
        <vertAlign val="subscript"/>
        <sz val="11"/>
        <color rgb="FF99CC00"/>
        <rFont val="Arial"/>
        <family val="2"/>
        <charset val="161"/>
      </rPr>
      <t>2</t>
    </r>
    <r>
      <rPr>
        <sz val="11"/>
        <color rgb="FF99CC00"/>
        <rFont val="Arial"/>
        <family val="2"/>
      </rPr>
      <t>SO</t>
    </r>
    <r>
      <rPr>
        <vertAlign val="subscript"/>
        <sz val="11"/>
        <color rgb="FF99CC00"/>
        <rFont val="Arial"/>
        <family val="2"/>
        <charset val="161"/>
      </rPr>
      <t>4</t>
    </r>
    <r>
      <rPr>
        <sz val="11"/>
        <color rgb="FF99CC00"/>
        <rFont val="Arial"/>
        <family val="2"/>
      </rPr>
      <t xml:space="preserve"> →</t>
    </r>
    <r>
      <rPr>
        <sz val="10.25"/>
        <color rgb="FF99CC00"/>
        <rFont val="Arial"/>
        <family val="2"/>
      </rPr>
      <t xml:space="preserve"> 5CH</t>
    </r>
    <r>
      <rPr>
        <vertAlign val="subscript"/>
        <sz val="10.25"/>
        <color rgb="FF99CC00"/>
        <rFont val="Arial"/>
        <family val="2"/>
        <charset val="161"/>
      </rPr>
      <t>3</t>
    </r>
    <r>
      <rPr>
        <sz val="10.25"/>
        <color rgb="FF99CC00"/>
        <rFont val="Arial"/>
        <family val="2"/>
      </rPr>
      <t>CH</t>
    </r>
    <r>
      <rPr>
        <vertAlign val="subscript"/>
        <sz val="10.25"/>
        <color rgb="FF99CC00"/>
        <rFont val="Arial"/>
        <family val="2"/>
        <charset val="161"/>
      </rPr>
      <t>2</t>
    </r>
    <r>
      <rPr>
        <sz val="10.25"/>
        <color rgb="FF99CC00"/>
        <rFont val="Arial"/>
        <family val="2"/>
      </rPr>
      <t>CH</t>
    </r>
    <r>
      <rPr>
        <vertAlign val="subscript"/>
        <sz val="10.25"/>
        <color rgb="FF99CC00"/>
        <rFont val="Arial"/>
        <family val="2"/>
        <charset val="161"/>
      </rPr>
      <t>2</t>
    </r>
    <r>
      <rPr>
        <sz val="10.25"/>
        <color rgb="FF99CC00"/>
        <rFont val="Arial"/>
        <family val="2"/>
      </rPr>
      <t>COOH+ 4MnSO</t>
    </r>
    <r>
      <rPr>
        <vertAlign val="subscript"/>
        <sz val="10.25"/>
        <color rgb="FF99CC00"/>
        <rFont val="Arial"/>
        <family val="2"/>
        <charset val="161"/>
      </rPr>
      <t>4</t>
    </r>
    <r>
      <rPr>
        <sz val="10.25"/>
        <color rgb="FF99CC00"/>
        <rFont val="Arial"/>
        <family val="2"/>
      </rPr>
      <t xml:space="preserve"> + 2K</t>
    </r>
    <r>
      <rPr>
        <vertAlign val="subscript"/>
        <sz val="10.25"/>
        <color rgb="FF99CC00"/>
        <rFont val="Arial"/>
        <family val="2"/>
        <charset val="161"/>
      </rPr>
      <t>2</t>
    </r>
    <r>
      <rPr>
        <sz val="10.25"/>
        <color rgb="FF99CC00"/>
        <rFont val="Arial"/>
        <family val="2"/>
      </rPr>
      <t>SO</t>
    </r>
    <r>
      <rPr>
        <vertAlign val="subscript"/>
        <sz val="10.25"/>
        <color rgb="FF99CC00"/>
        <rFont val="Arial"/>
        <family val="2"/>
        <charset val="161"/>
      </rPr>
      <t>4</t>
    </r>
    <r>
      <rPr>
        <sz val="10.25"/>
        <color rgb="FF99CC00"/>
        <rFont val="Arial"/>
        <family val="2"/>
      </rPr>
      <t xml:space="preserve"> + 11H</t>
    </r>
    <r>
      <rPr>
        <vertAlign val="subscript"/>
        <sz val="10.25"/>
        <color rgb="FF99CC00"/>
        <rFont val="Arial"/>
        <family val="2"/>
        <charset val="161"/>
      </rPr>
      <t>2</t>
    </r>
    <r>
      <rPr>
        <sz val="10.25"/>
        <color rgb="FF99CC00"/>
        <rFont val="Arial"/>
        <family val="2"/>
        <charset val="161"/>
      </rPr>
      <t>O</t>
    </r>
  </si>
  <si>
    <r>
      <t>Για να υπολογίσουμε τον όγκο του διαλύματος στον οποίο περιέχεται αυτή η ποσότητα KMnO</t>
    </r>
    <r>
      <rPr>
        <vertAlign val="subscript"/>
        <sz val="11"/>
        <color rgb="FFFFFF99"/>
        <rFont val="Arial"/>
        <family val="2"/>
        <charset val="161"/>
      </rPr>
      <t>4</t>
    </r>
    <r>
      <rPr>
        <sz val="11"/>
        <color rgb="FFFFFF99"/>
        <rFont val="Arial"/>
        <family val="2"/>
      </rPr>
      <t xml:space="preserve">, γράφουμε... </t>
    </r>
  </si>
  <si>
    <t>Οι ζητούμενοι συντακτικοί τύποι είναι οι παρακάτω:</t>
  </si>
  <si>
    <r>
      <t>Ένωση Α:  CH</t>
    </r>
    <r>
      <rPr>
        <vertAlign val="subscript"/>
        <sz val="11"/>
        <color rgb="FFFFFF99"/>
        <rFont val="Arial"/>
        <family val="2"/>
        <charset val="161"/>
      </rPr>
      <t>2</t>
    </r>
    <r>
      <rPr>
        <sz val="11"/>
        <color rgb="FFFFFF99"/>
        <rFont val="Arial"/>
        <family val="2"/>
      </rPr>
      <t>=CHCH</t>
    </r>
    <r>
      <rPr>
        <vertAlign val="subscript"/>
        <sz val="11"/>
        <color rgb="FFFFFF99"/>
        <rFont val="Arial"/>
        <family val="2"/>
        <charset val="161"/>
      </rPr>
      <t>2</t>
    </r>
    <r>
      <rPr>
        <sz val="11"/>
        <color rgb="FFFFFF99"/>
        <rFont val="Arial"/>
        <family val="2"/>
      </rPr>
      <t>CH</t>
    </r>
    <r>
      <rPr>
        <vertAlign val="subscript"/>
        <sz val="11"/>
        <color rgb="FFFFFF99"/>
        <rFont val="Arial"/>
        <family val="2"/>
        <charset val="161"/>
      </rPr>
      <t>3</t>
    </r>
  </si>
  <si>
    <r>
      <t>Ένωση Β:  CH</t>
    </r>
    <r>
      <rPr>
        <vertAlign val="subscript"/>
        <sz val="11"/>
        <color rgb="FFFFFF99"/>
        <rFont val="Arial"/>
        <family val="2"/>
        <charset val="161"/>
      </rPr>
      <t>3</t>
    </r>
    <r>
      <rPr>
        <sz val="11"/>
        <color rgb="FFFFFF99"/>
        <rFont val="Arial"/>
        <family val="2"/>
      </rPr>
      <t>CH(OH)CH</t>
    </r>
    <r>
      <rPr>
        <vertAlign val="subscript"/>
        <sz val="11"/>
        <color rgb="FFFFFF99"/>
        <rFont val="Arial"/>
        <family val="2"/>
        <charset val="161"/>
      </rPr>
      <t>2</t>
    </r>
    <r>
      <rPr>
        <sz val="11"/>
        <color rgb="FFFFFF99"/>
        <rFont val="Arial"/>
        <family val="2"/>
      </rPr>
      <t>CH</t>
    </r>
    <r>
      <rPr>
        <vertAlign val="subscript"/>
        <sz val="11"/>
        <color rgb="FFFFFF99"/>
        <rFont val="Arial"/>
        <family val="2"/>
        <charset val="161"/>
      </rPr>
      <t>3</t>
    </r>
  </si>
  <si>
    <r>
      <t>Ένωση Γ:  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CH</t>
    </r>
    <r>
      <rPr>
        <vertAlign val="subscript"/>
        <sz val="11"/>
        <color rgb="FFFFFF99"/>
        <rFont val="Arial"/>
        <family val="2"/>
        <charset val="161"/>
      </rPr>
      <t>2</t>
    </r>
    <r>
      <rPr>
        <sz val="11"/>
        <color rgb="FFFFFF99"/>
        <rFont val="Arial"/>
        <family val="2"/>
      </rPr>
      <t>CH</t>
    </r>
    <r>
      <rPr>
        <vertAlign val="subscript"/>
        <sz val="11"/>
        <color rgb="FFFFFF99"/>
        <rFont val="Arial"/>
        <family val="2"/>
        <charset val="161"/>
      </rPr>
      <t>2</t>
    </r>
    <r>
      <rPr>
        <sz val="11"/>
        <color rgb="FFFFFF99"/>
        <rFont val="Arial"/>
        <family val="2"/>
      </rPr>
      <t>OH</t>
    </r>
  </si>
  <si>
    <r>
      <t>CH</t>
    </r>
    <r>
      <rPr>
        <vertAlign val="subscript"/>
        <sz val="11"/>
        <color rgb="FFFFFF99"/>
        <rFont val="Arial"/>
        <family val="2"/>
        <charset val="161"/>
      </rPr>
      <t>3</t>
    </r>
    <r>
      <rPr>
        <sz val="11"/>
        <color rgb="FFFFFF99"/>
        <rFont val="Arial"/>
        <family val="2"/>
      </rPr>
      <t>–CH=CH</t>
    </r>
    <r>
      <rPr>
        <vertAlign val="subscript"/>
        <sz val="11"/>
        <color rgb="FFFFFF99"/>
        <rFont val="Arial"/>
        <family val="2"/>
        <charset val="161"/>
      </rPr>
      <t xml:space="preserve">2                              </t>
    </r>
    <r>
      <rPr>
        <sz val="11"/>
        <color rgb="FFFFFF99"/>
        <rFont val="Arial"/>
        <family val="2"/>
        <charset val="161"/>
      </rPr>
      <t>(Δ)</t>
    </r>
  </si>
  <si>
    <r>
      <t xml:space="preserve">             (Ε)  </t>
    </r>
    <r>
      <rPr>
        <b/>
        <sz val="11"/>
        <color rgb="FFC00000"/>
        <rFont val="Arial"/>
        <family val="2"/>
        <charset val="161"/>
      </rPr>
      <t>+</t>
    </r>
    <r>
      <rPr>
        <sz val="11"/>
        <color rgb="FFFFFF99"/>
        <rFont val="Arial"/>
        <family val="2"/>
      </rPr>
      <t xml:space="preserve">  </t>
    </r>
    <r>
      <rPr>
        <b/>
        <sz val="11"/>
        <color rgb="FFFF6600"/>
        <rFont val="Arial"/>
        <family val="2"/>
        <charset val="161"/>
      </rPr>
      <t>2</t>
    </r>
    <r>
      <rPr>
        <sz val="11"/>
        <color rgb="FFFFFF99"/>
        <rFont val="Arial"/>
        <family val="2"/>
      </rPr>
      <t xml:space="preserve">KBr  </t>
    </r>
    <r>
      <rPr>
        <b/>
        <sz val="11"/>
        <color rgb="FFC00000"/>
        <rFont val="Arial"/>
        <family val="2"/>
        <charset val="161"/>
      </rPr>
      <t>+</t>
    </r>
    <r>
      <rPr>
        <sz val="11"/>
        <color rgb="FFFFFF99"/>
        <rFont val="Arial"/>
        <family val="2"/>
      </rPr>
      <t xml:space="preserve">  </t>
    </r>
    <r>
      <rPr>
        <b/>
        <sz val="11"/>
        <color rgb="FFFF6600"/>
        <rFont val="Arial"/>
        <family val="2"/>
        <charset val="161"/>
      </rPr>
      <t>2</t>
    </r>
    <r>
      <rPr>
        <sz val="11"/>
        <color rgb="FFFFFF99"/>
        <rFont val="Arial"/>
        <family val="2"/>
      </rPr>
      <t>H</t>
    </r>
    <r>
      <rPr>
        <vertAlign val="subscript"/>
        <sz val="11"/>
        <color rgb="FFFFFF99"/>
        <rFont val="Arial"/>
        <family val="2"/>
        <charset val="161"/>
      </rPr>
      <t>2</t>
    </r>
    <r>
      <rPr>
        <sz val="11"/>
        <color rgb="FFFFFF99"/>
        <rFont val="Arial"/>
        <family val="2"/>
      </rPr>
      <t>O</t>
    </r>
  </si>
  <si>
    <r>
      <t>Στο μέρος (Ι) της ένωσης (Α) προστίθεται ισομοριακή ποσότητα SOCl</t>
    </r>
    <r>
      <rPr>
        <vertAlign val="subscript"/>
        <sz val="11"/>
        <color rgb="FFFFFF99"/>
        <rFont val="Arial"/>
        <family val="2"/>
        <charset val="161"/>
      </rPr>
      <t>2</t>
    </r>
    <r>
      <rPr>
        <sz val="11"/>
        <color rgb="FFFFFF99"/>
        <rFont val="Arial"/>
        <family val="2"/>
        <charset val="161"/>
      </rPr>
      <t xml:space="preserve">. Να υπολογίσετε τον όγκο των ανόρ-γανων αερίων προϊόντων της αντίδρασης σε κανονικές συνθήκες (stp). </t>
    </r>
  </si>
  <si>
    <r>
      <t>Το (ΙΙ) μέρος της ένωσης (Α) θερμαίνεται και αντιδρά πλήρως με αλκαλικό διάλυμα ιωδίου (Ι</t>
    </r>
    <r>
      <rPr>
        <vertAlign val="subscript"/>
        <sz val="11"/>
        <color rgb="FFFFFF99"/>
        <rFont val="Arial"/>
        <family val="2"/>
        <charset val="161"/>
      </rPr>
      <t>2</t>
    </r>
    <r>
      <rPr>
        <sz val="11"/>
        <color rgb="FFFFFF99"/>
        <rFont val="Arial"/>
        <family val="2"/>
        <charset val="161"/>
      </rPr>
      <t>/ΝαΟΗ), οπότε σχηματίζεται κίτρινο ίζημα.</t>
    </r>
  </si>
  <si>
    <t xml:space="preserve">Να γράψετε αναλυτικά τα στάδια και τη συνολική αντί-δραση της ένωσης (Α) με το αλκαλικό διάλυμα ιωδίου. </t>
  </si>
  <si>
    <t>Όλες οι αντιδράσεις θεωρούνται ποσοτικές. Δίνονται οι σχετικές ατομικές μάζες C:12, I:127, H:1.</t>
  </si>
  <si>
    <t>Να γράψετε τους Συντακτικούς Τύπους των οργανικών ενώσεων (RMgCl), (B), (Γ), (Δ), (Ε) και (Ζ).</t>
  </si>
  <si>
    <r>
      <t>Με δεδομένο ότι ο όγκος του αερίου Η</t>
    </r>
    <r>
      <rPr>
        <vertAlign val="subscript"/>
        <sz val="11"/>
        <color rgb="FFFFFF99"/>
        <rFont val="Arial"/>
        <family val="2"/>
        <charset val="161"/>
      </rPr>
      <t>2</t>
    </r>
    <r>
      <rPr>
        <sz val="11"/>
        <color rgb="FFFFFF99"/>
        <rFont val="Arial"/>
        <family val="2"/>
        <charset val="161"/>
      </rPr>
      <t xml:space="preserve"> που εκλύεται, είναι 1,12L (μετρημένος σε stp) και ότι η ποσότητα του προπενίου (CH</t>
    </r>
    <r>
      <rPr>
        <vertAlign val="subscript"/>
        <sz val="11"/>
        <color rgb="FFFFFF99"/>
        <rFont val="Arial"/>
        <family val="2"/>
        <charset val="161"/>
      </rPr>
      <t>3</t>
    </r>
    <r>
      <rPr>
        <sz val="11"/>
        <color rgb="FFFFFF99"/>
        <rFont val="Arial"/>
        <family val="2"/>
        <charset val="161"/>
      </rPr>
      <t>CH=CH</t>
    </r>
    <r>
      <rPr>
        <vertAlign val="subscript"/>
        <sz val="11"/>
        <color rgb="FFFFFF99"/>
        <rFont val="Arial"/>
        <family val="2"/>
        <charset val="161"/>
      </rPr>
      <t>2</t>
    </r>
    <r>
      <rPr>
        <sz val="11"/>
        <color rgb="FFFFFF99"/>
        <rFont val="Arial"/>
        <family val="2"/>
        <charset val="161"/>
      </rPr>
      <t>) αποχρωματίζει 0,5L διαλύμα-τος βρωμίου (Br</t>
    </r>
    <r>
      <rPr>
        <vertAlign val="subscript"/>
        <sz val="11"/>
        <color rgb="FFFFFF99"/>
        <rFont val="Arial"/>
        <family val="2"/>
        <charset val="161"/>
      </rPr>
      <t>2</t>
    </r>
    <r>
      <rPr>
        <sz val="11"/>
        <color rgb="FFFFFF99"/>
        <rFont val="Arial"/>
        <family val="2"/>
        <charset val="161"/>
      </rPr>
      <t>/CCl</t>
    </r>
    <r>
      <rPr>
        <vertAlign val="subscript"/>
        <sz val="11"/>
        <color rgb="FFFFFF99"/>
        <rFont val="Arial"/>
        <family val="2"/>
        <charset val="161"/>
      </rPr>
      <t>4</t>
    </r>
    <r>
      <rPr>
        <sz val="11"/>
        <color rgb="FFFFFF99"/>
        <rFont val="Arial"/>
        <family val="2"/>
        <charset val="161"/>
      </rPr>
      <t>), να υπολογίσετε τη συγκέντρω-ση (mol/L) του Br</t>
    </r>
    <r>
      <rPr>
        <vertAlign val="subscript"/>
        <sz val="11"/>
        <color rgb="FFFFFF99"/>
        <rFont val="Arial"/>
        <family val="2"/>
        <charset val="161"/>
      </rPr>
      <t>2</t>
    </r>
    <r>
      <rPr>
        <sz val="11"/>
        <color rgb="FFFFFF99"/>
        <rFont val="Arial"/>
        <family val="2"/>
        <charset val="161"/>
      </rPr>
      <t xml:space="preserve"> στο διάλυμα Br</t>
    </r>
    <r>
      <rPr>
        <vertAlign val="subscript"/>
        <sz val="11"/>
        <color rgb="FFFFFF99"/>
        <rFont val="Arial"/>
        <family val="2"/>
        <charset val="161"/>
      </rPr>
      <t>2</t>
    </r>
    <r>
      <rPr>
        <sz val="11"/>
        <color rgb="FFFFFF99"/>
        <rFont val="Arial"/>
        <family val="2"/>
        <charset val="161"/>
      </rPr>
      <t>/CCl</t>
    </r>
    <r>
      <rPr>
        <vertAlign val="subscript"/>
        <sz val="11"/>
        <color rgb="FFFFFF99"/>
        <rFont val="Arial"/>
        <family val="2"/>
        <charset val="161"/>
      </rPr>
      <t>4</t>
    </r>
    <r>
      <rPr>
        <sz val="11"/>
        <color rgb="FFFFFF99"/>
        <rFont val="Arial"/>
        <family val="2"/>
        <charset val="161"/>
      </rPr>
      <t xml:space="preserve">. </t>
    </r>
  </si>
  <si>
    <t>Να γράψετε τους Συντακτικούς Τύπους των οργανικών ενώσεων Κ, Λ, Μ και Ν για τις παρακάτω μετατροπές:</t>
  </si>
  <si>
    <r>
      <t>CH</t>
    </r>
    <r>
      <rPr>
        <vertAlign val="subscript"/>
        <sz val="11"/>
        <color rgb="FFFFFF99"/>
        <rFont val="Arial"/>
        <family val="2"/>
        <charset val="161"/>
      </rPr>
      <t>3</t>
    </r>
    <r>
      <rPr>
        <sz val="11"/>
        <color rgb="FFFFFF99"/>
        <rFont val="Arial"/>
        <family val="2"/>
      </rPr>
      <t>–CH=CH</t>
    </r>
    <r>
      <rPr>
        <vertAlign val="subscript"/>
        <sz val="11"/>
        <color rgb="FFFFFF99"/>
        <rFont val="Arial"/>
        <family val="2"/>
        <charset val="161"/>
      </rPr>
      <t xml:space="preserve">2                                  </t>
    </r>
    <r>
      <rPr>
        <sz val="11"/>
        <color rgb="FFFFFF99"/>
        <rFont val="Arial"/>
        <family val="2"/>
        <charset val="161"/>
      </rPr>
      <t>(Κ)</t>
    </r>
  </si>
  <si>
    <r>
      <t>Α                                  Β                 Γ                       CH</t>
    </r>
    <r>
      <rPr>
        <vertAlign val="subscript"/>
        <sz val="11"/>
        <color rgb="FFFFFF99"/>
        <rFont val="Arial"/>
        <family val="2"/>
        <charset val="161"/>
      </rPr>
      <t>3</t>
    </r>
    <r>
      <rPr>
        <sz val="11"/>
        <color rgb="FFFFFF99"/>
        <rFont val="Arial"/>
        <family val="2"/>
        <charset val="161"/>
      </rPr>
      <t>CH</t>
    </r>
    <r>
      <rPr>
        <vertAlign val="subscript"/>
        <sz val="11"/>
        <color rgb="FFFFFF99"/>
        <rFont val="Arial"/>
        <family val="2"/>
        <charset val="161"/>
      </rPr>
      <t>2</t>
    </r>
    <r>
      <rPr>
        <sz val="11"/>
        <color rgb="FFFFFF99"/>
        <rFont val="Arial"/>
        <family val="2"/>
        <charset val="161"/>
      </rPr>
      <t>CH</t>
    </r>
    <r>
      <rPr>
        <vertAlign val="subscript"/>
        <sz val="11"/>
        <color rgb="FFFFFF99"/>
        <rFont val="Arial"/>
        <family val="2"/>
        <charset val="161"/>
      </rPr>
      <t>2</t>
    </r>
    <r>
      <rPr>
        <sz val="11"/>
        <color rgb="FFFFFF99"/>
        <rFont val="Arial"/>
        <family val="2"/>
        <charset val="161"/>
      </rPr>
      <t>OH</t>
    </r>
  </si>
  <si>
    <t xml:space="preserve">        Δ</t>
  </si>
  <si>
    <t>Να γράψετε τους συντακτικούς τύπους των οργανικών ενώσεων Α, Β, Γ, Ε, Ζ, Θ και Λ.</t>
  </si>
  <si>
    <r>
      <t>Να γράψετε την αντίδραση της πλήρους οξείδωσης της αλκοόλης CH</t>
    </r>
    <r>
      <rPr>
        <vertAlign val="subscript"/>
        <sz val="11"/>
        <color rgb="FFFFFF99"/>
        <rFont val="Arial"/>
        <family val="2"/>
        <charset val="161"/>
      </rPr>
      <t>3</t>
    </r>
    <r>
      <rPr>
        <sz val="11"/>
        <color rgb="FFFFFF99"/>
        <rFont val="Arial"/>
        <family val="2"/>
        <charset val="161"/>
      </rPr>
      <t>CH</t>
    </r>
    <r>
      <rPr>
        <vertAlign val="subscript"/>
        <sz val="11"/>
        <color rgb="FFFFFF99"/>
        <rFont val="Arial"/>
        <family val="2"/>
        <charset val="161"/>
      </rPr>
      <t>2</t>
    </r>
    <r>
      <rPr>
        <sz val="11"/>
        <color rgb="FFFFFF99"/>
        <rFont val="Arial"/>
        <family val="2"/>
        <charset val="161"/>
      </rPr>
      <t>CH</t>
    </r>
    <r>
      <rPr>
        <vertAlign val="subscript"/>
        <sz val="11"/>
        <color rgb="FFFFFF99"/>
        <rFont val="Arial"/>
        <family val="2"/>
        <charset val="161"/>
      </rPr>
      <t>2</t>
    </r>
    <r>
      <rPr>
        <sz val="11"/>
        <color rgb="FFFFFF99"/>
        <rFont val="Arial"/>
        <family val="2"/>
        <charset val="161"/>
      </rPr>
      <t>OH στο οξύ Δ, με διάλυμα διχρω-μικού καλίου, που έχει οξινιστεί με θειικό οξύ, δηλαδή K</t>
    </r>
    <r>
      <rPr>
        <vertAlign val="subscript"/>
        <sz val="11"/>
        <color rgb="FFFFFF99"/>
        <rFont val="Arial"/>
        <family val="2"/>
        <charset val="161"/>
      </rPr>
      <t>2</t>
    </r>
    <r>
      <rPr>
        <sz val="11"/>
        <color rgb="FFFFFF99"/>
        <rFont val="Arial"/>
        <family val="2"/>
        <charset val="161"/>
      </rPr>
      <t>Cr</t>
    </r>
    <r>
      <rPr>
        <vertAlign val="subscript"/>
        <sz val="11"/>
        <color rgb="FFFFFF99"/>
        <rFont val="Arial"/>
        <family val="2"/>
        <charset val="161"/>
      </rPr>
      <t>2</t>
    </r>
    <r>
      <rPr>
        <sz val="11"/>
        <color rgb="FFFFFF99"/>
        <rFont val="Arial"/>
        <family val="2"/>
        <charset val="161"/>
      </rPr>
      <t>O</t>
    </r>
    <r>
      <rPr>
        <vertAlign val="subscript"/>
        <sz val="11"/>
        <color rgb="FFFFFF99"/>
        <rFont val="Arial"/>
        <family val="2"/>
        <charset val="161"/>
      </rPr>
      <t>7</t>
    </r>
    <r>
      <rPr>
        <sz val="11"/>
        <color rgb="FFFFFF99"/>
        <rFont val="Arial"/>
        <family val="2"/>
        <charset val="161"/>
      </rPr>
      <t>/H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t>
    </r>
  </si>
  <si>
    <r>
      <t>Πόσα mL διαλύματος K</t>
    </r>
    <r>
      <rPr>
        <vertAlign val="subscript"/>
        <sz val="11"/>
        <color rgb="FFFFFF99"/>
        <rFont val="Arial"/>
        <family val="2"/>
        <charset val="161"/>
      </rPr>
      <t>2</t>
    </r>
    <r>
      <rPr>
        <sz val="11"/>
        <color rgb="FFFFFF99"/>
        <rFont val="Arial"/>
        <family val="2"/>
        <charset val="161"/>
      </rPr>
      <t>Cr</t>
    </r>
    <r>
      <rPr>
        <vertAlign val="subscript"/>
        <sz val="11"/>
        <color rgb="FFFFFF99"/>
        <rFont val="Arial"/>
        <family val="2"/>
        <charset val="161"/>
      </rPr>
      <t>2</t>
    </r>
    <r>
      <rPr>
        <sz val="11"/>
        <color rgb="FFFFFF99"/>
        <rFont val="Arial"/>
        <family val="2"/>
        <charset val="161"/>
      </rPr>
      <t>O</t>
    </r>
    <r>
      <rPr>
        <vertAlign val="subscript"/>
        <sz val="11"/>
        <color rgb="FFFFFF99"/>
        <rFont val="Arial"/>
        <family val="2"/>
        <charset val="161"/>
      </rPr>
      <t>7</t>
    </r>
    <r>
      <rPr>
        <sz val="11"/>
        <color rgb="FFFFFF99"/>
        <rFont val="Arial"/>
        <family val="2"/>
        <charset val="161"/>
      </rPr>
      <t xml:space="preserve"> 0,1M απαιτούνται για την πλήρη οξείδωση 0,06mol της αλκοόλης; </t>
    </r>
  </si>
  <si>
    <t xml:space="preserve">Όλες οι παραπάνω αντιδράσεις θεωρούνται ποσοτικές και μονό-δρομες. </t>
  </si>
  <si>
    <r>
      <t>A (C</t>
    </r>
    <r>
      <rPr>
        <vertAlign val="subscript"/>
        <sz val="11"/>
        <color rgb="FFFFFF99"/>
        <rFont val="Arial"/>
        <family val="2"/>
        <charset val="161"/>
      </rPr>
      <t>4</t>
    </r>
    <r>
      <rPr>
        <sz val="11"/>
        <color rgb="FFFFFF99"/>
        <rFont val="Arial"/>
        <family val="2"/>
        <charset val="161"/>
      </rPr>
      <t>H</t>
    </r>
    <r>
      <rPr>
        <vertAlign val="subscript"/>
        <sz val="11"/>
        <color rgb="FFFFFF99"/>
        <rFont val="Arial"/>
        <family val="2"/>
        <charset val="161"/>
      </rPr>
      <t>6</t>
    </r>
    <r>
      <rPr>
        <sz val="11"/>
        <color rgb="FFFFFF99"/>
        <rFont val="Arial"/>
        <family val="2"/>
        <charset val="161"/>
      </rPr>
      <t>)                  B                      Γ                         Δ</t>
    </r>
  </si>
  <si>
    <r>
      <t>Να γράψετε τους συντακτικούς τύπους των οργανικών ενώσεων Α, Β, Γ, Δ, Ε, Ζ</t>
    </r>
    <r>
      <rPr>
        <b/>
        <sz val="11"/>
        <color rgb="FFFFFF99"/>
        <rFont val="Arial"/>
        <family val="2"/>
        <charset val="161"/>
      </rPr>
      <t xml:space="preserve"> </t>
    </r>
    <r>
      <rPr>
        <sz val="11"/>
        <color rgb="FFFFFF99"/>
        <rFont val="Arial"/>
        <family val="2"/>
        <charset val="161"/>
      </rPr>
      <t>και Θ.</t>
    </r>
    <r>
      <rPr>
        <b/>
        <sz val="11"/>
        <color rgb="FFFFFF99"/>
        <rFont val="Arial"/>
        <family val="2"/>
        <charset val="161"/>
      </rPr>
      <t xml:space="preserve">                                                                                     </t>
    </r>
  </si>
  <si>
    <t>Ποιά από τις οργανικές ενώσεις του διαγράμματος αντι-δρά με Na και ποια ανάγει το αντιδραστήριο Fehling (φελίγγειο υγρό); Να γραφούν οι αντίστοιχες χημικές εξισώσεις.</t>
  </si>
  <si>
    <r>
      <t>HC</t>
    </r>
    <r>
      <rPr>
        <sz val="11"/>
        <color rgb="FFFFFF99"/>
        <rFont val="Symbol"/>
        <family val="1"/>
        <charset val="2"/>
      </rPr>
      <t>º</t>
    </r>
    <r>
      <rPr>
        <sz val="11"/>
        <color rgb="FFFFFF99"/>
        <rFont val="Arial"/>
        <family val="2"/>
      </rPr>
      <t>CH  +  H</t>
    </r>
    <r>
      <rPr>
        <vertAlign val="subscript"/>
        <sz val="11"/>
        <color rgb="FFFFFF99"/>
        <rFont val="Arial"/>
        <family val="2"/>
        <charset val="161"/>
      </rPr>
      <t>2</t>
    </r>
    <r>
      <rPr>
        <sz val="11"/>
        <color rgb="FFFFFF99"/>
        <rFont val="Arial"/>
        <family val="2"/>
      </rPr>
      <t>O                        (ασταθής ένωση)            (E)</t>
    </r>
  </si>
  <si>
    <r>
      <t>Πόσα mL διαλύματος KMnO</t>
    </r>
    <r>
      <rPr>
        <vertAlign val="subscript"/>
        <sz val="11"/>
        <color rgb="FFFFFF99"/>
        <rFont val="Arial"/>
        <family val="2"/>
        <charset val="161"/>
      </rPr>
      <t>4</t>
    </r>
    <r>
      <rPr>
        <sz val="11"/>
        <color rgb="FFFFFF99"/>
        <rFont val="Arial"/>
        <family val="2"/>
        <charset val="161"/>
      </rPr>
      <t xml:space="preserve"> 0,1M οξινισμένου με 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 xml:space="preserve"> απαι-τούνται για την παραγωγή 0,02mol CH</t>
    </r>
    <r>
      <rPr>
        <vertAlign val="subscript"/>
        <sz val="11"/>
        <color rgb="FFFFFF99"/>
        <rFont val="Arial"/>
        <family val="2"/>
        <charset val="161"/>
      </rPr>
      <t>3</t>
    </r>
    <r>
      <rPr>
        <sz val="11"/>
        <color rgb="FFFFFF99"/>
        <rFont val="Arial"/>
        <family val="2"/>
        <charset val="161"/>
      </rPr>
      <t>CH</t>
    </r>
    <r>
      <rPr>
        <vertAlign val="subscript"/>
        <sz val="11"/>
        <color rgb="FFFFFF99"/>
        <rFont val="Arial"/>
        <family val="2"/>
        <charset val="161"/>
      </rPr>
      <t>2</t>
    </r>
    <r>
      <rPr>
        <sz val="11"/>
        <color rgb="FFFFFF99"/>
        <rFont val="Arial"/>
        <family val="2"/>
        <charset val="161"/>
      </rPr>
      <t xml:space="preserve">COOH από την ένωση Β; </t>
    </r>
  </si>
  <si>
    <r>
      <t>Α (C</t>
    </r>
    <r>
      <rPr>
        <vertAlign val="subscript"/>
        <sz val="11"/>
        <color rgb="FFFFFF99"/>
        <rFont val="Arial"/>
        <family val="2"/>
        <charset val="161"/>
      </rPr>
      <t>v</t>
    </r>
    <r>
      <rPr>
        <sz val="11"/>
        <color rgb="FFFFFF99"/>
        <rFont val="Arial"/>
        <family val="2"/>
      </rPr>
      <t>H</t>
    </r>
    <r>
      <rPr>
        <vertAlign val="subscript"/>
        <sz val="11"/>
        <color rgb="FFFFFF99"/>
        <rFont val="Arial"/>
        <family val="2"/>
        <charset val="161"/>
      </rPr>
      <t>2v</t>
    </r>
    <r>
      <rPr>
        <sz val="11"/>
        <color rgb="FFFFFF99"/>
        <rFont val="Arial"/>
        <family val="2"/>
      </rPr>
      <t>)                  Δ                   Ε                        Ζ</t>
    </r>
  </si>
  <si>
    <t>Ποιες από τις ενώσεις Β, Λ, Ζ έχουν κατά Brönsted-Lowry, ιδιότητες οξέων και ποιες έχουν ιδιότητες βάσεων;</t>
  </si>
  <si>
    <r>
      <t>0,5mol της οργανικής ένωσης Β προστίθενται σε 500mL διαλύ-ματος KMnO4 0,1M οξινισμένου με 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 Να γράψετε τη χημική εξίσωση της αντίδρασης που πραγματοποιείται και να εξετάσετε αν θα απόχρωματιστεί το διάλυμα του KMnO</t>
    </r>
    <r>
      <rPr>
        <vertAlign val="subscript"/>
        <sz val="11"/>
        <color rgb="FFFFFF99"/>
        <rFont val="Arial"/>
        <family val="2"/>
        <charset val="161"/>
      </rPr>
      <t>4</t>
    </r>
    <r>
      <rPr>
        <sz val="11"/>
        <color rgb="FFFFFF99"/>
        <rFont val="Arial"/>
        <family val="2"/>
        <charset val="161"/>
      </rPr>
      <t>.</t>
    </r>
  </si>
  <si>
    <r>
      <t>Να προτείνετε μια χημική δοκιμασία (αντίδραση), η οποία να επι-τρέπει τη διάκριση μεταξύ των οργανικών ενώσεων Δ</t>
    </r>
    <r>
      <rPr>
        <b/>
        <sz val="11"/>
        <color rgb="FFFFFF99"/>
        <rFont val="Arial"/>
        <family val="2"/>
        <charset val="161"/>
      </rPr>
      <t xml:space="preserve"> </t>
    </r>
    <r>
      <rPr>
        <sz val="11"/>
        <color rgb="FFFFFF99"/>
        <rFont val="Arial"/>
        <family val="2"/>
        <charset val="161"/>
      </rPr>
      <t>και Ε</t>
    </r>
    <r>
      <rPr>
        <b/>
        <sz val="11"/>
        <color rgb="FFFFFF99"/>
        <rFont val="Arial"/>
        <family val="2"/>
        <charset val="161"/>
      </rPr>
      <t xml:space="preserve"> </t>
    </r>
    <r>
      <rPr>
        <sz val="11"/>
        <color rgb="FFFFFF99"/>
        <rFont val="Arial"/>
        <family val="2"/>
        <charset val="161"/>
      </rPr>
      <t xml:space="preserve">και να αιτιολογήσετε την επιλογή σας, (δεν απαιτείται η αναγραφή χημι-κών εξισώσεων). </t>
    </r>
  </si>
  <si>
    <r>
      <t>0,2mol της οργανικής ένωσης Κ διαβιβάζονται σε 0,5L διαλύματος Br</t>
    </r>
    <r>
      <rPr>
        <vertAlign val="subscript"/>
        <sz val="11"/>
        <color rgb="FFFFFF99"/>
        <rFont val="Arial"/>
        <family val="2"/>
        <charset val="161"/>
      </rPr>
      <t>2</t>
    </r>
    <r>
      <rPr>
        <sz val="11"/>
        <color rgb="FFFFFF99"/>
        <rFont val="Arial"/>
        <family val="2"/>
        <charset val="161"/>
      </rPr>
      <t xml:space="preserve"> σε CCl</t>
    </r>
    <r>
      <rPr>
        <vertAlign val="subscript"/>
        <sz val="11"/>
        <color rgb="FFFFFF99"/>
        <rFont val="Arial"/>
        <family val="2"/>
        <charset val="161"/>
      </rPr>
      <t>4</t>
    </r>
    <r>
      <rPr>
        <sz val="11"/>
        <color rgb="FFFFFF99"/>
        <rFont val="Arial"/>
        <family val="2"/>
        <charset val="161"/>
      </rPr>
      <t>, συγκέντρωσης  1,2Μ. Να εξετάσετε αν θα αποχρω-ματιστεί το διάλυμα του Br</t>
    </r>
    <r>
      <rPr>
        <vertAlign val="subscript"/>
        <sz val="11"/>
        <color rgb="FFFFFF99"/>
        <rFont val="Arial"/>
        <family val="2"/>
        <charset val="161"/>
      </rPr>
      <t>2</t>
    </r>
    <r>
      <rPr>
        <sz val="11"/>
        <color rgb="FFFFFF99"/>
        <rFont val="Arial"/>
        <family val="2"/>
        <charset val="161"/>
      </rPr>
      <t>.</t>
    </r>
  </si>
  <si>
    <r>
      <t xml:space="preserve">                  (Θ)                (Ε)  </t>
    </r>
    <r>
      <rPr>
        <b/>
        <sz val="11"/>
        <color rgb="FFC00000"/>
        <rFont val="Arial"/>
        <family val="2"/>
        <charset val="161"/>
      </rPr>
      <t>+</t>
    </r>
    <r>
      <rPr>
        <sz val="11"/>
        <color rgb="FFFFFF99"/>
        <rFont val="Arial"/>
        <family val="2"/>
      </rPr>
      <t xml:space="preserve">  RMgCl                (Z)</t>
    </r>
  </si>
  <si>
    <r>
      <t>Αλκίνιο (C</t>
    </r>
    <r>
      <rPr>
        <vertAlign val="subscript"/>
        <sz val="11"/>
        <color rgb="FFFFFF99"/>
        <rFont val="Arial"/>
        <family val="2"/>
        <charset val="161"/>
      </rPr>
      <t>v</t>
    </r>
    <r>
      <rPr>
        <sz val="11"/>
        <color rgb="FFFFFF99"/>
        <rFont val="Arial"/>
        <family val="2"/>
        <charset val="161"/>
      </rPr>
      <t>H</t>
    </r>
    <r>
      <rPr>
        <vertAlign val="subscript"/>
        <sz val="11"/>
        <color rgb="FFFFFF99"/>
        <rFont val="Arial"/>
        <family val="2"/>
        <charset val="161"/>
      </rPr>
      <t>2v-2</t>
    </r>
    <r>
      <rPr>
        <sz val="11"/>
        <color rgb="FFFFFF99"/>
        <rFont val="Arial"/>
        <family val="2"/>
        <charset val="161"/>
      </rPr>
      <t>) με επίδραση υδατικού διαλύματος 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 xml:space="preserve"> – HgSO</t>
    </r>
    <r>
      <rPr>
        <vertAlign val="subscript"/>
        <sz val="11"/>
        <color rgb="FFFFFF99"/>
        <rFont val="Arial"/>
        <family val="2"/>
        <charset val="161"/>
      </rPr>
      <t>4</t>
    </r>
    <r>
      <rPr>
        <sz val="11"/>
        <color rgb="FFFFFF99"/>
        <rFont val="Arial"/>
        <family val="2"/>
        <charset val="161"/>
      </rPr>
      <t xml:space="preserve"> παράγει τελικά ένωση, η οποία με επίδραση αμμωνιακού διαλύματος AgNO</t>
    </r>
    <r>
      <rPr>
        <vertAlign val="subscript"/>
        <sz val="11"/>
        <color rgb="FFFFFF99"/>
        <rFont val="Arial"/>
        <family val="2"/>
        <charset val="161"/>
      </rPr>
      <t>3</t>
    </r>
    <r>
      <rPr>
        <sz val="11"/>
        <color rgb="FFFFFF99"/>
        <rFont val="Arial"/>
        <family val="2"/>
        <charset val="161"/>
      </rPr>
      <t>, σχηματίζει κάτοπτρο. Να βρεθεί ο συντακτικός τύπος του αλκινίου.</t>
    </r>
  </si>
  <si>
    <t xml:space="preserve">2,6g του αλκινίου αυτού αντιδρούν με περίσσεια αμμωνιακού διαλύματος CuCl. Να υπολογιστεί η μάζα του ιζήματος που θα σχηματιστεί. </t>
  </si>
  <si>
    <r>
      <t xml:space="preserve">     </t>
    </r>
    <r>
      <rPr>
        <vertAlign val="subscript"/>
        <sz val="11"/>
        <color rgb="FFFFFF99"/>
        <rFont val="Arial"/>
        <family val="2"/>
        <charset val="161"/>
      </rPr>
      <t xml:space="preserve">   </t>
    </r>
    <r>
      <rPr>
        <sz val="11"/>
        <color rgb="FFFFFF99"/>
        <rFont val="Arial"/>
        <family val="2"/>
      </rPr>
      <t>Θ</t>
    </r>
  </si>
  <si>
    <r>
      <t xml:space="preserve">Να γράψετε τους συντακτικούς τύπους των οργανικών ενώσεων </t>
    </r>
    <r>
      <rPr>
        <sz val="12"/>
        <color rgb="FFFFFF99"/>
        <rFont val="Arial"/>
        <family val="2"/>
        <charset val="161"/>
      </rPr>
      <t>Α, Β, Γ, Δ, Ε, Ζ και Θ.</t>
    </r>
  </si>
  <si>
    <t>Να γράψετε τις χημικές εξισώσεις (αντιδρώντα, προϊό-ντα, συντελεστές) των παρακάτω χημικών αντιδράσεων:</t>
  </si>
  <si>
    <r>
      <t>Κορεσμένη μονοσθενής αλκοόλη (Λ) με μοριακό τύπο: C</t>
    </r>
    <r>
      <rPr>
        <vertAlign val="subscript"/>
        <sz val="11"/>
        <color rgb="FFFFFF99"/>
        <rFont val="Arial"/>
        <family val="2"/>
        <charset val="161"/>
      </rPr>
      <t>4</t>
    </r>
    <r>
      <rPr>
        <sz val="11"/>
        <color rgb="FFFFFF99"/>
        <rFont val="Arial"/>
        <family val="2"/>
        <charset val="161"/>
      </rPr>
      <t>H</t>
    </r>
    <r>
      <rPr>
        <vertAlign val="subscript"/>
        <sz val="11"/>
        <color rgb="FFFFFF99"/>
        <rFont val="Arial"/>
        <family val="2"/>
        <charset val="161"/>
      </rPr>
      <t>10</t>
    </r>
    <r>
      <rPr>
        <sz val="11"/>
        <color rgb="FFFFFF99"/>
        <rFont val="Arial"/>
        <family val="2"/>
        <charset val="161"/>
      </rPr>
      <t>O, αντιδρά με διάλυμα I</t>
    </r>
    <r>
      <rPr>
        <vertAlign val="subscript"/>
        <sz val="11"/>
        <color rgb="FFFFFF99"/>
        <rFont val="Arial"/>
        <family val="2"/>
        <charset val="161"/>
      </rPr>
      <t>2</t>
    </r>
    <r>
      <rPr>
        <sz val="11"/>
        <color rgb="FFFFFF99"/>
        <rFont val="Arial"/>
        <family val="2"/>
        <charset val="161"/>
      </rPr>
      <t xml:space="preserve"> παρουσία NaOH.</t>
    </r>
  </si>
  <si>
    <r>
      <t>0,3mol της ένωσης Λ προστίθενται σε υδατικό διάλυμα K</t>
    </r>
    <r>
      <rPr>
        <vertAlign val="subscript"/>
        <sz val="11"/>
        <color rgb="FFFFFF99"/>
        <rFont val="Arial"/>
        <family val="2"/>
        <charset val="161"/>
      </rPr>
      <t>2</t>
    </r>
    <r>
      <rPr>
        <sz val="11"/>
        <color rgb="FFFFFF99"/>
        <rFont val="Arial"/>
        <family val="2"/>
        <charset val="161"/>
      </rPr>
      <t>Cr</t>
    </r>
    <r>
      <rPr>
        <vertAlign val="subscript"/>
        <sz val="11"/>
        <color rgb="FFFFFF99"/>
        <rFont val="Arial"/>
        <family val="2"/>
        <charset val="161"/>
      </rPr>
      <t>2</t>
    </r>
    <r>
      <rPr>
        <sz val="11"/>
        <color rgb="FFFFFF99"/>
        <rFont val="Arial"/>
        <family val="2"/>
        <charset val="161"/>
      </rPr>
      <t>O</t>
    </r>
    <r>
      <rPr>
        <vertAlign val="subscript"/>
        <sz val="11"/>
        <color rgb="FFFFFF99"/>
        <rFont val="Arial"/>
        <family val="2"/>
        <charset val="161"/>
      </rPr>
      <t>7</t>
    </r>
    <r>
      <rPr>
        <sz val="11"/>
        <color rgb="FFFFFF99"/>
        <rFont val="Arial"/>
        <family val="2"/>
        <charset val="161"/>
      </rPr>
      <t xml:space="preserve"> 0,2M που έχει οξινιστεί με 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 Να γράψετε τη χημική εξίσωση της α-ντίδρασης που γίνεται και να υπολογίσετε τον όγκο του διαλύματος K</t>
    </r>
    <r>
      <rPr>
        <vertAlign val="subscript"/>
        <sz val="11"/>
        <color rgb="FFFFFF99"/>
        <rFont val="Arial"/>
        <family val="2"/>
        <charset val="161"/>
      </rPr>
      <t>2</t>
    </r>
    <r>
      <rPr>
        <sz val="11"/>
        <color rgb="FFFFFF99"/>
        <rFont val="Arial"/>
        <family val="2"/>
        <charset val="161"/>
      </rPr>
      <t>Cr</t>
    </r>
    <r>
      <rPr>
        <vertAlign val="subscript"/>
        <sz val="11"/>
        <color rgb="FFFFFF99"/>
        <rFont val="Arial"/>
        <family val="2"/>
        <charset val="161"/>
      </rPr>
      <t>2</t>
    </r>
    <r>
      <rPr>
        <sz val="11"/>
        <color rgb="FFFFFF99"/>
        <rFont val="Arial"/>
        <family val="2"/>
        <charset val="161"/>
      </rPr>
      <t>O</t>
    </r>
    <r>
      <rPr>
        <vertAlign val="subscript"/>
        <sz val="11"/>
        <color rgb="FFFFFF99"/>
        <rFont val="Arial"/>
        <family val="2"/>
        <charset val="161"/>
      </rPr>
      <t>7</t>
    </r>
    <r>
      <rPr>
        <sz val="11"/>
        <color rgb="FFFFFF99"/>
        <rFont val="Arial"/>
        <family val="2"/>
        <charset val="161"/>
      </rPr>
      <t xml:space="preserve"> που απαιτείται για την πλήρη οξείδωση της ένωσης Λ.</t>
    </r>
  </si>
  <si>
    <t xml:space="preserve">            Β                  Δ                 Ε</t>
  </si>
  <si>
    <r>
      <t>Γ                                C</t>
    </r>
    <r>
      <rPr>
        <vertAlign val="subscript"/>
        <sz val="11"/>
        <color rgb="FFFFFF99"/>
        <rFont val="Arial"/>
        <family val="2"/>
        <charset val="161"/>
      </rPr>
      <t>3</t>
    </r>
    <r>
      <rPr>
        <sz val="11"/>
        <color rgb="FFFFFF99"/>
        <rFont val="Arial"/>
        <family val="2"/>
      </rPr>
      <t>H</t>
    </r>
    <r>
      <rPr>
        <vertAlign val="subscript"/>
        <sz val="11"/>
        <color rgb="FFFFFF99"/>
        <rFont val="Arial"/>
        <family val="2"/>
        <charset val="161"/>
      </rPr>
      <t>7</t>
    </r>
    <r>
      <rPr>
        <sz val="11"/>
        <color rgb="FFFFFF99"/>
        <rFont val="Arial"/>
        <family val="2"/>
      </rPr>
      <t>OH                   κίτρινο ίζημα</t>
    </r>
  </si>
  <si>
    <t>Να γράψετε τους συντακτικούς τύπους των οργανικών ενώσεων Α, Β, Γ, Δ, Ε, Ζ, Θ, Κ και Λ.</t>
  </si>
  <si>
    <t>Να γράψετε τις χημικές εξισώσεις (αντιδρώντα, προϊόντα, συντελεστές) των παρακάτω μετατροπών:</t>
  </si>
  <si>
    <r>
      <t>Επίδραση υδατικού διαλύματος KMnO</t>
    </r>
    <r>
      <rPr>
        <vertAlign val="subscript"/>
        <sz val="11"/>
        <color rgb="FFFFFF99"/>
        <rFont val="Arial"/>
        <family val="2"/>
        <charset val="161"/>
      </rPr>
      <t>4</t>
    </r>
    <r>
      <rPr>
        <sz val="11"/>
        <color rgb="FFFFFF99"/>
        <rFont val="Arial"/>
        <family val="2"/>
        <charset val="161"/>
      </rPr>
      <t xml:space="preserve"> παρου-σία 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 xml:space="preserve"> στην ένωση Λ, χωρίς διάσπαση της ανθρακικής αλυσίδας.</t>
    </r>
  </si>
  <si>
    <t>Επίδραση αμμωνιακού δ/τος CuCl στην Α.</t>
  </si>
  <si>
    <r>
      <t>Να υπολογίσετε το μέγιστο όγκο V διαλύματος Br</t>
    </r>
    <r>
      <rPr>
        <vertAlign val="subscript"/>
        <sz val="11"/>
        <color rgb="FFFFFF99"/>
        <rFont val="Arial"/>
        <family val="2"/>
        <charset val="161"/>
      </rPr>
      <t>2</t>
    </r>
    <r>
      <rPr>
        <sz val="11"/>
        <color rgb="FFFFFF99"/>
        <rFont val="Arial"/>
        <family val="2"/>
        <charset val="161"/>
      </rPr>
      <t xml:space="preserve"> σε CCl</t>
    </r>
    <r>
      <rPr>
        <vertAlign val="subscript"/>
        <sz val="11"/>
        <color rgb="FFFFFF99"/>
        <rFont val="Arial"/>
        <family val="2"/>
        <charset val="161"/>
      </rPr>
      <t>4</t>
    </r>
    <r>
      <rPr>
        <sz val="11"/>
        <color rgb="FFFFFF99"/>
        <rFont val="Arial"/>
        <family val="2"/>
        <charset val="161"/>
      </rPr>
      <t xml:space="preserve"> 0,4Μ που μπορεί να αποχρωματιστεί από 0,1mol της ένωσης Α.</t>
    </r>
  </si>
  <si>
    <t xml:space="preserve">Να γράψετε τους συντακτικούς τύπους των οργανικών ενώσεων Α, Β, Γ, Δ, Ε, Ζ, Λ, Μ, Ν. </t>
  </si>
  <si>
    <t>Να γράψετε τους συντακτικούς τύπους των οργανικών ενώσεων Α, Β, Γ, Δ, Ε, Ζ, Θ.</t>
  </si>
  <si>
    <r>
      <t>Διαθέτουμε ομογενές μίγμα δύο αλκοολών που έχουν χημικό τύπο C</t>
    </r>
    <r>
      <rPr>
        <vertAlign val="subscript"/>
        <sz val="11"/>
        <color rgb="FFFFFF99"/>
        <rFont val="Arial"/>
        <family val="2"/>
        <charset val="161"/>
      </rPr>
      <t>3</t>
    </r>
    <r>
      <rPr>
        <sz val="11"/>
        <color rgb="FFFFFF99"/>
        <rFont val="Arial"/>
        <family val="2"/>
        <charset val="161"/>
      </rPr>
      <t>H</t>
    </r>
    <r>
      <rPr>
        <vertAlign val="subscript"/>
        <sz val="11"/>
        <color rgb="FFFFFF99"/>
        <rFont val="Arial"/>
        <family val="2"/>
        <charset val="161"/>
      </rPr>
      <t>8</t>
    </r>
    <r>
      <rPr>
        <sz val="11"/>
        <color rgb="FFFFFF99"/>
        <rFont val="Arial"/>
        <family val="2"/>
        <charset val="161"/>
      </rPr>
      <t>O. Το μίγμα χωρίζεται σε δυο ίσα με-ρη.</t>
    </r>
  </si>
  <si>
    <r>
      <t>Να βρεθούν τα mol των συστατικών του αρχικού μίγμα-τος. Δίνεται M</t>
    </r>
    <r>
      <rPr>
        <vertAlign val="subscript"/>
        <sz val="11"/>
        <color rgb="FFFFFF99"/>
        <rFont val="Arial"/>
        <family val="2"/>
        <charset val="161"/>
      </rPr>
      <t>r(CHI3)</t>
    </r>
    <r>
      <rPr>
        <sz val="11"/>
        <color rgb="FFFFFF99"/>
        <rFont val="Arial"/>
        <family val="2"/>
        <charset val="161"/>
      </rPr>
      <t>=394.</t>
    </r>
  </si>
  <si>
    <r>
      <t>Ένωση Α (C</t>
    </r>
    <r>
      <rPr>
        <vertAlign val="subscript"/>
        <sz val="11"/>
        <color rgb="FFFFFF99"/>
        <rFont val="Arial"/>
        <family val="2"/>
        <charset val="161"/>
      </rPr>
      <t>5</t>
    </r>
    <r>
      <rPr>
        <sz val="11"/>
        <color rgb="FFFFFF99"/>
        <rFont val="Arial"/>
        <family val="2"/>
        <charset val="161"/>
      </rPr>
      <t>H</t>
    </r>
    <r>
      <rPr>
        <vertAlign val="subscript"/>
        <sz val="11"/>
        <color rgb="FFFFFF99"/>
        <rFont val="Arial"/>
        <family val="2"/>
        <charset val="161"/>
      </rPr>
      <t>10</t>
    </r>
    <r>
      <rPr>
        <sz val="11"/>
        <color rgb="FFFFFF99"/>
        <rFont val="Arial"/>
        <family val="2"/>
        <charset val="161"/>
      </rPr>
      <t>O</t>
    </r>
    <r>
      <rPr>
        <vertAlign val="subscript"/>
        <sz val="11"/>
        <color rgb="FFFFFF99"/>
        <rFont val="Arial"/>
        <family val="2"/>
        <charset val="161"/>
      </rPr>
      <t>2</t>
    </r>
    <r>
      <rPr>
        <sz val="11"/>
        <color rgb="FFFFFF99"/>
        <rFont val="Arial"/>
        <family val="2"/>
        <charset val="161"/>
      </rPr>
      <t>) κατά τη θέρμανσή της με NaOH, δίνει δύο ορ-γανικές ενώσεις Β και Γ. Η ένωση Γ, με υδατικό διάλυμα KMnO</t>
    </r>
    <r>
      <rPr>
        <vertAlign val="subscript"/>
        <sz val="11"/>
        <color rgb="FFFFFF99"/>
        <rFont val="Arial"/>
        <family val="2"/>
        <charset val="161"/>
      </rPr>
      <t>4</t>
    </r>
    <r>
      <rPr>
        <sz val="11"/>
        <color rgb="FFFFFF99"/>
        <rFont val="Arial"/>
        <family val="2"/>
        <charset val="161"/>
      </rPr>
      <t xml:space="preserve"> οξινισμένο με 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 δίνει την οργανική ένωση Δ. Η ένωση Δ με Cl</t>
    </r>
    <r>
      <rPr>
        <vertAlign val="subscript"/>
        <sz val="11"/>
        <color rgb="FFFFFF99"/>
        <rFont val="Arial"/>
        <family val="2"/>
        <charset val="161"/>
      </rPr>
      <t>2</t>
    </r>
    <r>
      <rPr>
        <sz val="11"/>
        <color rgb="FFFFFF99"/>
        <rFont val="Arial"/>
        <family val="2"/>
        <charset val="161"/>
      </rPr>
      <t xml:space="preserve"> και NaOH δίνει τις οργανικές ενώσεις Β και Ε. Να γραφούν:</t>
    </r>
  </si>
  <si>
    <r>
      <t>Ορισμένη ποσότητα αιθανόλης οξειδώνεται με υδατικό διάλυμα K</t>
    </r>
    <r>
      <rPr>
        <vertAlign val="subscript"/>
        <sz val="11"/>
        <color rgb="FFFFFF99"/>
        <rFont val="Arial"/>
        <family val="2"/>
        <charset val="161"/>
      </rPr>
      <t>2</t>
    </r>
    <r>
      <rPr>
        <sz val="11"/>
        <color rgb="FFFFFF99"/>
        <rFont val="Arial"/>
        <family val="2"/>
        <charset val="161"/>
      </rPr>
      <t>Cr</t>
    </r>
    <r>
      <rPr>
        <vertAlign val="subscript"/>
        <sz val="11"/>
        <color rgb="FFFFFF99"/>
        <rFont val="Arial"/>
        <family val="2"/>
        <charset val="161"/>
      </rPr>
      <t>2</t>
    </r>
    <r>
      <rPr>
        <sz val="11"/>
        <color rgb="FFFFFF99"/>
        <rFont val="Arial"/>
        <family val="2"/>
        <charset val="161"/>
      </rPr>
      <t>O</t>
    </r>
    <r>
      <rPr>
        <vertAlign val="subscript"/>
        <sz val="11"/>
        <color rgb="FFFFFF99"/>
        <rFont val="Arial"/>
        <family val="2"/>
        <charset val="161"/>
      </rPr>
      <t>7</t>
    </r>
    <r>
      <rPr>
        <sz val="11"/>
        <color rgb="FFFFFF99"/>
        <rFont val="Arial"/>
        <family val="2"/>
        <charset val="161"/>
      </rPr>
      <t xml:space="preserve"> 0,1M οξινισμένου με 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 Από το σύνολο της ποσότη-τας της αλκοόλης, ένα μέρος μετατρέπεται σε οργανική ένωση Α και όλη η υπόλοιπη ποσότητα μετατρέπεται στην οργανική ένωση Β. Η ένωση Α κατά την αντίδρασή της με αντιδραστήριο Fehling, δίνει 28,6g ιζήματος. Η ένωση Β απαιτεί για πλήρη εξουδετέρωση 200mL διαλύματος NaOH 1M. Να υπολογιστεί ο όγκος, εκφρα-σμένος σε L, του διαλύματος K</t>
    </r>
    <r>
      <rPr>
        <vertAlign val="subscript"/>
        <sz val="11"/>
        <color rgb="FFFFFF99"/>
        <rFont val="Arial"/>
        <family val="2"/>
        <charset val="161"/>
      </rPr>
      <t>2</t>
    </r>
    <r>
      <rPr>
        <sz val="11"/>
        <color rgb="FFFFFF99"/>
        <rFont val="Arial"/>
        <family val="2"/>
        <charset val="161"/>
      </rPr>
      <t>Cr</t>
    </r>
    <r>
      <rPr>
        <vertAlign val="subscript"/>
        <sz val="11"/>
        <color rgb="FFFFFF99"/>
        <rFont val="Arial"/>
        <family val="2"/>
        <charset val="161"/>
      </rPr>
      <t>2</t>
    </r>
    <r>
      <rPr>
        <sz val="11"/>
        <color rgb="FFFFFF99"/>
        <rFont val="Arial"/>
        <family val="2"/>
        <charset val="161"/>
      </rPr>
      <t>O</t>
    </r>
    <r>
      <rPr>
        <vertAlign val="subscript"/>
        <sz val="11"/>
        <color rgb="FFFFFF99"/>
        <rFont val="Arial"/>
        <family val="2"/>
        <charset val="161"/>
      </rPr>
      <t>7</t>
    </r>
    <r>
      <rPr>
        <sz val="11"/>
        <color rgb="FFFFFF99"/>
        <rFont val="Arial"/>
        <family val="2"/>
        <charset val="161"/>
      </rPr>
      <t xml:space="preserve"> που απαιτήθηκε για την οξείδωση. 
Να ληφθεί A</t>
    </r>
    <r>
      <rPr>
        <vertAlign val="subscript"/>
        <sz val="11"/>
        <color rgb="FFFFFF99"/>
        <rFont val="Arial"/>
        <family val="2"/>
        <charset val="161"/>
      </rPr>
      <t>r(Cu)</t>
    </r>
    <r>
      <rPr>
        <sz val="11"/>
        <color rgb="FFFFFF99"/>
        <rFont val="Arial"/>
        <family val="2"/>
        <charset val="161"/>
      </rPr>
      <t>=63,5 και A</t>
    </r>
    <r>
      <rPr>
        <vertAlign val="subscript"/>
        <sz val="11"/>
        <color rgb="FFFFFF99"/>
        <rFont val="Arial"/>
        <family val="2"/>
        <charset val="161"/>
      </rPr>
      <t>r(O)</t>
    </r>
    <r>
      <rPr>
        <sz val="11"/>
        <color rgb="FFFFFF99"/>
        <rFont val="Arial"/>
        <family val="2"/>
        <charset val="161"/>
      </rPr>
      <t xml:space="preserve">=16. </t>
    </r>
  </si>
  <si>
    <t>Σε πέντε γυάλινες φιάλες περιέχονται 5 άκυκλες οργα-νικές ενώσεις Α, Β, Γ, Δ και Ε, από τις οποίες δύο είναι κορεσμένα μονοκαρβοξυλικά οξέα, δύο είναι κορεσμέ-νες μονοσθενείς αλδεΰδες και μια είναι κορεσμένη μο-νοσθενής αλκοόλη. Για τις ενώσεις αυτές δίνονται οι ε-ξής πληροφορίες:</t>
  </si>
  <si>
    <r>
      <t>Η ένωση Β ανάγει το αντιδραστήριο Fehling και δίνει ορ-γανικό προϊόν, το οποίο αποχρωματίζει το υδατικό διά-λυμα KMnO</t>
    </r>
    <r>
      <rPr>
        <vertAlign val="subscript"/>
        <sz val="11"/>
        <color rgb="FFFFFF99"/>
        <rFont val="Arial"/>
        <family val="2"/>
        <charset val="161"/>
      </rPr>
      <t>4</t>
    </r>
    <r>
      <rPr>
        <sz val="11"/>
        <color rgb="FFFFFF99"/>
        <rFont val="Arial"/>
        <family val="2"/>
        <charset val="161"/>
      </rPr>
      <t>/H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t>
    </r>
  </si>
  <si>
    <r>
      <t>Η ένωση Ε ανάγει το αντιδραστήριο Tollens, ενώ όταν αντιδρά με I</t>
    </r>
    <r>
      <rPr>
        <vertAlign val="subscript"/>
        <sz val="11"/>
        <color rgb="FFFFFF99"/>
        <rFont val="Arial"/>
        <family val="2"/>
        <charset val="161"/>
      </rPr>
      <t>2</t>
    </r>
    <r>
      <rPr>
        <sz val="11"/>
        <color rgb="FFFFFF99"/>
        <rFont val="Arial"/>
        <family val="2"/>
        <charset val="161"/>
      </rPr>
      <t>+NaOH δίνει κίτρινο ίζημα.</t>
    </r>
  </si>
  <si>
    <t>Κορεσμένη οργανική ένωση Χ κατά την οξείδωσή της δίνει ένωση Ψ, η οποία με επίδραση HCN δίνει ένωση Φ. Η ένωση Φ με υδρόλυση σε όξινο περιβάλλον δίνει την ένωση:</t>
  </si>
  <si>
    <r>
      <t>Η ένωση Χ με SOCl</t>
    </r>
    <r>
      <rPr>
        <vertAlign val="subscript"/>
        <sz val="11"/>
        <color rgb="FFFFFF99"/>
        <rFont val="Arial"/>
        <family val="2"/>
        <charset val="161"/>
      </rPr>
      <t>2</t>
    </r>
    <r>
      <rPr>
        <sz val="11"/>
        <color rgb="FFFFFF99"/>
        <rFont val="Arial"/>
        <family val="2"/>
        <charset val="161"/>
      </rPr>
      <t xml:space="preserve"> δίνει την οργανική ένωση Λ, η οποία αντιδρώντας με Mg σε απόλυτο αιθέρα, δίνει ένωση Μ. Η ένωση Μ, όταν αντιδράσει με την ένωση Ψ, δίνει ένωση Θ, η οποία με υδρόλυση δίνει οργανική ένωση Σ. Να γράψετε τους συντακτικούς τύπους των ενώσεων Χ, Ψ, Φ, Λ, Μ, Θ, Σ. </t>
    </r>
  </si>
  <si>
    <r>
      <t>Υδατικό διάλυμα το οποίο έχει όγκο V, περιέχει (COOK)</t>
    </r>
    <r>
      <rPr>
        <vertAlign val="subscript"/>
        <sz val="11"/>
        <color rgb="FFFFFF99"/>
        <rFont val="Arial"/>
        <family val="2"/>
        <charset val="161"/>
      </rPr>
      <t>2</t>
    </r>
    <r>
      <rPr>
        <sz val="11"/>
        <color rgb="FFFFFF99"/>
        <rFont val="Arial"/>
        <family val="2"/>
        <charset val="161"/>
      </rPr>
      <t xml:space="preserve"> και CH</t>
    </r>
    <r>
      <rPr>
        <vertAlign val="subscript"/>
        <sz val="11"/>
        <color rgb="FFFFFF99"/>
        <rFont val="Arial"/>
        <family val="2"/>
        <charset val="161"/>
      </rPr>
      <t>3</t>
    </r>
    <r>
      <rPr>
        <sz val="11"/>
        <color rgb="FFFFFF99"/>
        <rFont val="Arial"/>
        <family val="2"/>
        <charset val="161"/>
      </rPr>
      <t>COOH και χωρίζεται σε δυο ίσα μέρη. Το 1</t>
    </r>
    <r>
      <rPr>
        <vertAlign val="superscript"/>
        <sz val="11"/>
        <color rgb="FFFFFF99"/>
        <rFont val="Arial"/>
        <family val="2"/>
        <charset val="161"/>
      </rPr>
      <t>ο</t>
    </r>
    <r>
      <rPr>
        <sz val="11"/>
        <color rgb="FFFFFF99"/>
        <rFont val="Arial"/>
        <family val="2"/>
        <charset val="161"/>
      </rPr>
      <t xml:space="preserve"> μέ-ρος απαιτεί για την πλήρη εξουδετέρωσή του 100mL διαλύματος KOH 0,2M. Το 2</t>
    </r>
    <r>
      <rPr>
        <vertAlign val="superscript"/>
        <sz val="11"/>
        <color rgb="FFFFFF99"/>
        <rFont val="Arial"/>
        <family val="2"/>
        <charset val="161"/>
      </rPr>
      <t>ο</t>
    </r>
    <r>
      <rPr>
        <sz val="11"/>
        <color rgb="FFFFFF99"/>
        <rFont val="Arial"/>
        <family val="2"/>
        <charset val="161"/>
      </rPr>
      <t xml:space="preserve"> μέρος απαιτεί για την πλήρη οξέιδωσή του 200mL διαλύματος KMnO</t>
    </r>
    <r>
      <rPr>
        <vertAlign val="subscript"/>
        <sz val="11"/>
        <color rgb="FFFFFF99"/>
        <rFont val="Arial"/>
        <family val="2"/>
        <charset val="161"/>
      </rPr>
      <t>4</t>
    </r>
    <r>
      <rPr>
        <sz val="11"/>
        <color rgb="FFFFFF99"/>
        <rFont val="Arial"/>
        <family val="2"/>
        <charset val="161"/>
      </rPr>
      <t xml:space="preserve"> 0,2M παρουσία H</t>
    </r>
    <r>
      <rPr>
        <vertAlign val="subscript"/>
        <sz val="11"/>
        <color rgb="FFFFFF99"/>
        <rFont val="Arial"/>
        <family val="2"/>
        <charset val="161"/>
      </rPr>
      <t>2</t>
    </r>
    <r>
      <rPr>
        <sz val="11"/>
        <color rgb="FFFFFF99"/>
        <rFont val="Arial"/>
        <family val="2"/>
        <charset val="161"/>
      </rPr>
      <t>SO</t>
    </r>
    <r>
      <rPr>
        <vertAlign val="subscript"/>
        <sz val="11"/>
        <color rgb="FFFFFF99"/>
        <rFont val="Arial"/>
        <family val="2"/>
        <charset val="161"/>
      </rPr>
      <t>4</t>
    </r>
    <r>
      <rPr>
        <sz val="11"/>
        <color rgb="FFFFFF99"/>
        <rFont val="Arial"/>
        <family val="2"/>
        <charset val="161"/>
      </rPr>
      <t>. Να υπολογιστούν οι ποσότητες (σε mol) των συστατικών του αρχικού μίγματος.</t>
    </r>
  </si>
  <si>
    <t>Σε ένα δοχείο περιέχεται 1-πεντίνιο ή 2-πεντίνιο. Πώς θα διαπιστώσετε ποια από τις δυο ουσίες περιέχεται στο δοχείο;</t>
  </si>
  <si>
    <r>
      <t>Σε δυο δοχεία περιέχονται HCOOCH</t>
    </r>
    <r>
      <rPr>
        <vertAlign val="subscript"/>
        <sz val="11"/>
        <color rgb="FFFFFF99"/>
        <rFont val="Arial"/>
        <family val="2"/>
        <charset val="161"/>
      </rPr>
      <t>3</t>
    </r>
    <r>
      <rPr>
        <sz val="11"/>
        <color rgb="FFFFFF99"/>
        <rFont val="Arial"/>
        <family val="2"/>
        <charset val="161"/>
      </rPr>
      <t xml:space="preserve"> (μεθανικός με-θυλεστέρας) και CH</t>
    </r>
    <r>
      <rPr>
        <vertAlign val="subscript"/>
        <sz val="11"/>
        <color rgb="FFFFFF99"/>
        <rFont val="Arial"/>
        <family val="2"/>
        <charset val="161"/>
      </rPr>
      <t>3</t>
    </r>
    <r>
      <rPr>
        <sz val="11"/>
        <color rgb="FFFFFF99"/>
        <rFont val="Arial"/>
        <family val="2"/>
        <charset val="161"/>
      </rPr>
      <t>COOCH</t>
    </r>
    <r>
      <rPr>
        <vertAlign val="subscript"/>
        <sz val="11"/>
        <color rgb="FFFFFF99"/>
        <rFont val="Arial"/>
        <family val="2"/>
        <charset val="161"/>
      </rPr>
      <t>2</t>
    </r>
    <r>
      <rPr>
        <sz val="11"/>
        <color rgb="FFFFFF99"/>
        <rFont val="Arial"/>
        <family val="2"/>
        <charset val="161"/>
      </rPr>
      <t>CH</t>
    </r>
    <r>
      <rPr>
        <vertAlign val="subscript"/>
        <sz val="11"/>
        <color rgb="FFFFFF99"/>
        <rFont val="Arial"/>
        <family val="2"/>
        <charset val="161"/>
      </rPr>
      <t>3</t>
    </r>
    <r>
      <rPr>
        <sz val="11"/>
        <color rgb="FFFFFF99"/>
        <rFont val="Arial"/>
        <family val="2"/>
        <charset val="161"/>
      </rPr>
      <t xml:space="preserve"> (αιθανικός αιθυλε-στέρας), δε γνωρίζουμε όμως σε ποιο δοχείο περιέχε-ται η κάθε ουσία. Πώς θα διαπιστώσετε σε ποιό δοχείο περιέχεται η καθεμιά; </t>
    </r>
  </si>
  <si>
    <t>Να υπολογιστεί η αρχική ποσότητα του αλκενίου Α σε mol και να γραφούν οι ΣΤ και τα ονόματα των ενώσεων Α, Β, Γ, Δ και Ε.</t>
  </si>
  <si>
    <t>Να αποκαλυφθεί η ταυτότητα των ενώσεων που εμφανίζονται στα παρακάτω διαγράμματα χημικών μετατροπών και παριστάνονται με κεφαλαία γράμματα.</t>
  </si>
  <si>
    <r>
      <t xml:space="preserve">            </t>
    </r>
    <r>
      <rPr>
        <vertAlign val="subscript"/>
        <sz val="11"/>
        <color rgb="FFFFFF99"/>
        <rFont val="Arial"/>
        <family val="2"/>
        <charset val="161"/>
      </rPr>
      <t xml:space="preserve">    </t>
    </r>
    <r>
      <rPr>
        <sz val="11"/>
        <color rgb="FFFFFF99"/>
        <rFont val="Arial"/>
        <family val="2"/>
      </rPr>
      <t>Ε</t>
    </r>
  </si>
  <si>
    <t xml:space="preserve">Για να λύσεις την άσκηση, συμπλήρωσε παρακάτω τα κελιά με το πορτοκαλί χρώμα, σύμφωνα με τις οδηγίες που δίνονται σε κάθε περίπτωση. </t>
  </si>
  <si>
    <r>
      <t>Το 1</t>
    </r>
    <r>
      <rPr>
        <vertAlign val="superscript"/>
        <sz val="11"/>
        <color rgb="FFFFFF99"/>
        <rFont val="Arial"/>
        <family val="2"/>
        <charset val="161"/>
      </rPr>
      <t>ο</t>
    </r>
    <r>
      <rPr>
        <sz val="11"/>
        <color rgb="FFFFFF99"/>
        <rFont val="Arial"/>
        <family val="2"/>
        <charset val="161"/>
      </rPr>
      <t xml:space="preserve"> εξ αυτών αντιδρά με HI και δίνει ένα και μοναδικό προϊόν Β, το οποίο στη συνέχεια αντιδρά με Mg σε περιβάλλον άνυδρου αιθέρα, οπότε σχηματίζεται η ένωση Γ.</t>
    </r>
  </si>
  <si>
    <t>ισοπρόπυλοχλωρίδιο                     Α              Β</t>
  </si>
  <si>
    <r>
      <t xml:space="preserve">               Θ                       Ζ             Δ           </t>
    </r>
    <r>
      <rPr>
        <vertAlign val="subscript"/>
        <sz val="11"/>
        <color rgb="FFFFFF99"/>
        <rFont val="Arial"/>
        <family val="2"/>
        <charset val="161"/>
      </rPr>
      <t xml:space="preserve">  </t>
    </r>
    <r>
      <rPr>
        <sz val="11"/>
        <color rgb="FFFFFF99"/>
        <rFont val="Arial"/>
        <family val="2"/>
      </rPr>
      <t>Γ</t>
    </r>
  </si>
  <si>
    <t xml:space="preserve">         Φ                      Λ                 Δ</t>
  </si>
  <si>
    <t>Να γράψετε τους συντακτικούς τύπους των δέκα ενώ-σεων Α, Β, Γ, Δ, Ε, Ζ, Θ, Κ, Λ και Μ.</t>
  </si>
  <si>
    <r>
      <t>Ποσότητα βουτενίου Α με ευθύγραμμη αλυσίδα αντιδρά πλήρως με H</t>
    </r>
    <r>
      <rPr>
        <vertAlign val="subscript"/>
        <sz val="11"/>
        <color rgb="FFFFFF99"/>
        <rFont val="Arial"/>
        <family val="2"/>
        <charset val="161"/>
      </rPr>
      <t>2</t>
    </r>
    <r>
      <rPr>
        <sz val="11"/>
        <color rgb="FFFFFF99"/>
        <rFont val="Arial"/>
        <family val="2"/>
      </rPr>
      <t>O παρουσία H</t>
    </r>
    <r>
      <rPr>
        <vertAlign val="subscript"/>
        <sz val="11"/>
        <color rgb="FFFFFF99"/>
        <rFont val="Arial"/>
        <family val="2"/>
        <charset val="161"/>
      </rPr>
      <t>2</t>
    </r>
    <r>
      <rPr>
        <sz val="11"/>
        <color rgb="FFFFFF99"/>
        <rFont val="Arial"/>
        <family val="2"/>
      </rPr>
      <t>SO</t>
    </r>
    <r>
      <rPr>
        <vertAlign val="subscript"/>
        <sz val="11"/>
        <color rgb="FFFFFF99"/>
        <rFont val="Arial"/>
        <family val="2"/>
        <charset val="161"/>
      </rPr>
      <t>4</t>
    </r>
    <r>
      <rPr>
        <sz val="11"/>
        <color rgb="FFFFFF99"/>
        <rFont val="Arial"/>
        <family val="2"/>
      </rPr>
      <t>, οπότε παράγονται οι ισομερείς ενώσεις Β (κύριο προϊόν) και Γ. Το μίγμα των ενώσεων Β και Γ απομονώνεται και χωρίζεται σε τρία ί-σα μέρη.</t>
    </r>
  </si>
  <si>
    <t>Το 1ο μέρος αντιδρά με περίσσεια μεταλλικού Na οπότε παράγονται 1,12L αερίου μετρημένα σε πρότυπες συν-θήκες (stp).</t>
  </si>
  <si>
    <r>
      <t>Στο 2ο μέρος προσθέτουμε περίσσεια υδατικού διαλύ-ματος I</t>
    </r>
    <r>
      <rPr>
        <vertAlign val="subscript"/>
        <sz val="11"/>
        <color rgb="FFFFFF99"/>
        <rFont val="Arial"/>
        <family val="2"/>
        <charset val="161"/>
      </rPr>
      <t>2</t>
    </r>
    <r>
      <rPr>
        <sz val="11"/>
        <color rgb="FFFFFF99"/>
        <rFont val="Arial"/>
        <family val="2"/>
      </rPr>
      <t xml:space="preserve">/NaOH, οπότε καταβυθίζονται 0,08mol ιωδοφόρ-μιου. </t>
    </r>
  </si>
  <si>
    <r>
      <t>Το 3ο μέρος οξειδώνεται πλήρως με διάλυμα KMnO</t>
    </r>
    <r>
      <rPr>
        <vertAlign val="subscript"/>
        <sz val="11"/>
        <color rgb="FFFFFF99"/>
        <rFont val="Arial"/>
        <family val="2"/>
        <charset val="161"/>
      </rPr>
      <t>4</t>
    </r>
    <r>
      <rPr>
        <sz val="11"/>
        <color rgb="FFFFFF99"/>
        <rFont val="Arial"/>
        <family val="2"/>
      </rPr>
      <t xml:space="preserve"> συγκέντρωσης 0,1Μ παρουσία H</t>
    </r>
    <r>
      <rPr>
        <vertAlign val="subscript"/>
        <sz val="11"/>
        <color rgb="FFFFFF99"/>
        <rFont val="Arial"/>
        <family val="2"/>
        <charset val="161"/>
      </rPr>
      <t>2</t>
    </r>
    <r>
      <rPr>
        <sz val="11"/>
        <color rgb="FFFFFF99"/>
        <rFont val="Arial"/>
        <family val="2"/>
      </rPr>
      <t>SO</t>
    </r>
    <r>
      <rPr>
        <vertAlign val="subscript"/>
        <sz val="11"/>
        <color rgb="FFFFFF99"/>
        <rFont val="Arial"/>
        <family val="2"/>
        <charset val="161"/>
      </rPr>
      <t>4</t>
    </r>
    <r>
      <rPr>
        <sz val="11"/>
        <color rgb="FFFFFF99"/>
        <rFont val="Arial"/>
        <family val="2"/>
      </rPr>
      <t>.</t>
    </r>
  </si>
  <si>
    <r>
      <t>Να υπολογίσετε τον όγκο του διαλύματος KMnO</t>
    </r>
    <r>
      <rPr>
        <vertAlign val="subscript"/>
        <sz val="11"/>
        <color rgb="FFFFFF99"/>
        <rFont val="Arial"/>
        <family val="2"/>
        <charset val="161"/>
      </rPr>
      <t>4</t>
    </r>
    <r>
      <rPr>
        <sz val="11"/>
        <color rgb="FFFFFF99"/>
        <rFont val="Arial"/>
        <family val="2"/>
      </rPr>
      <t xml:space="preserve"> που θα αποχρωματιστεί από το 3ο μέρος τους διαλύματος.</t>
    </r>
  </si>
  <si>
    <t>3ο Θέμα πανελλαδικών εξετάσεων 2016.</t>
  </si>
  <si>
    <t>19.</t>
  </si>
  <si>
    <t xml:space="preserve">3ο θέμα πανελλαδικών εξετάσεων 2016. </t>
  </si>
  <si>
    <r>
      <t>Μ: CH</t>
    </r>
    <r>
      <rPr>
        <vertAlign val="subscript"/>
        <sz val="11"/>
        <color rgb="FFFFFF99"/>
        <rFont val="Arial"/>
        <family val="2"/>
        <charset val="161"/>
      </rPr>
      <t>3</t>
    </r>
    <r>
      <rPr>
        <sz val="11"/>
        <color rgb="FFFFFF99"/>
        <rFont val="Arial"/>
        <family val="2"/>
      </rPr>
      <t>–COO–CH(CH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–CH</t>
    </r>
    <r>
      <rPr>
        <vertAlign val="subscript"/>
        <sz val="11"/>
        <color rgb="FFFFFF99"/>
        <rFont val="Arial"/>
        <family val="2"/>
        <charset val="161"/>
      </rPr>
      <t>3</t>
    </r>
    <r>
      <rPr>
        <sz val="11"/>
        <color rgb="FFFFFF99"/>
        <rFont val="Arial"/>
        <family val="2"/>
      </rPr>
      <t xml:space="preserve"> (αιθανικός δευτεροταγής βουτυλ-εστέρας).</t>
    </r>
  </si>
  <si>
    <r>
      <t xml:space="preserve">            +Η</t>
    </r>
    <r>
      <rPr>
        <vertAlign val="subscript"/>
        <sz val="11"/>
        <color rgb="FFFFFF99"/>
        <rFont val="Arial"/>
        <family val="2"/>
        <charset val="161"/>
      </rPr>
      <t>2</t>
    </r>
    <r>
      <rPr>
        <sz val="11"/>
        <color rgb="FFFFFF99"/>
        <rFont val="Arial"/>
        <family val="2"/>
      </rPr>
      <t>Ο</t>
    </r>
  </si>
  <si>
    <t>Δίνονται οι παρακάτω αντιδράσεις:</t>
  </si>
  <si>
    <r>
      <t>C</t>
    </r>
    <r>
      <rPr>
        <vertAlign val="subscript"/>
        <sz val="11"/>
        <color rgb="FFFFFF99"/>
        <rFont val="Arial"/>
        <family val="2"/>
        <charset val="161"/>
      </rPr>
      <t>v</t>
    </r>
    <r>
      <rPr>
        <sz val="11"/>
        <color rgb="FFFFFF99"/>
        <rFont val="Arial"/>
        <family val="2"/>
      </rPr>
      <t>H</t>
    </r>
    <r>
      <rPr>
        <vertAlign val="subscript"/>
        <sz val="11"/>
        <color rgb="FFFFFF99"/>
        <rFont val="Arial"/>
        <family val="2"/>
        <charset val="161"/>
      </rPr>
      <t>2v</t>
    </r>
    <r>
      <rPr>
        <sz val="11"/>
        <color rgb="FFFFFF99"/>
        <rFont val="Arial"/>
        <family val="2"/>
      </rPr>
      <t>O</t>
    </r>
    <r>
      <rPr>
        <vertAlign val="subscript"/>
        <sz val="11"/>
        <color rgb="FFFFFF99"/>
        <rFont val="Arial"/>
        <family val="2"/>
        <charset val="161"/>
      </rPr>
      <t>2</t>
    </r>
    <r>
      <rPr>
        <sz val="11"/>
        <color rgb="FFFFFF99"/>
        <rFont val="Arial"/>
        <family val="2"/>
      </rPr>
      <t xml:space="preserve">  +  NaOH                               +    </t>
    </r>
  </si>
  <si>
    <t>+</t>
  </si>
  <si>
    <r>
      <t>Να γράψετε τους συντακτικούς τύπους των οργανικών ενώσεων Α, Β, Γ, Δ, Ε, Ζ, Η, Θ, Ι, Κ, Λ, Μ και C</t>
    </r>
    <r>
      <rPr>
        <vertAlign val="subscript"/>
        <sz val="11"/>
        <color rgb="FFFFFF99"/>
        <rFont val="Arial"/>
        <family val="2"/>
        <charset val="161"/>
      </rPr>
      <t>v</t>
    </r>
    <r>
      <rPr>
        <sz val="11"/>
        <color rgb="FFFFFF99"/>
        <rFont val="Arial"/>
        <family val="2"/>
      </rPr>
      <t>H</t>
    </r>
    <r>
      <rPr>
        <vertAlign val="subscript"/>
        <sz val="11"/>
        <color rgb="FFFFFF99"/>
        <rFont val="Arial"/>
        <family val="2"/>
        <charset val="161"/>
      </rPr>
      <t>2v</t>
    </r>
    <r>
      <rPr>
        <sz val="11"/>
        <color rgb="FFFFFF99"/>
        <rFont val="Arial"/>
        <family val="2"/>
      </rPr>
      <t>O</t>
    </r>
    <r>
      <rPr>
        <vertAlign val="subscript"/>
        <sz val="11"/>
        <color rgb="FFFFFF99"/>
        <rFont val="Arial"/>
        <family val="2"/>
        <charset val="161"/>
      </rPr>
      <t>2</t>
    </r>
    <r>
      <rPr>
        <sz val="11"/>
        <color rgb="FFFFFF99"/>
        <rFont val="Arial"/>
        <family val="2"/>
      </rPr>
      <t>.</t>
    </r>
  </si>
  <si>
    <t>(Μ13)</t>
  </si>
  <si>
    <t>Να γράψετε τις χημικές εξισώσεις πολυμερισμού:</t>
  </si>
  <si>
    <t>του 1,3-βουταδιένιου.</t>
  </si>
  <si>
    <r>
      <t>του ακρυλονιτρίλιου (CH</t>
    </r>
    <r>
      <rPr>
        <vertAlign val="subscript"/>
        <sz val="11"/>
        <color rgb="FFFFFF99"/>
        <rFont val="Arial"/>
        <family val="2"/>
        <charset val="161"/>
      </rPr>
      <t>2</t>
    </r>
    <r>
      <rPr>
        <sz val="11"/>
        <color rgb="FFFFFF99"/>
        <rFont val="Arial"/>
        <family val="2"/>
      </rPr>
      <t xml:space="preserve">=CH–CN).     </t>
    </r>
    <r>
      <rPr>
        <sz val="11"/>
        <color rgb="FF800000"/>
        <rFont val="Arial"/>
        <family val="2"/>
        <charset val="161"/>
      </rPr>
      <t xml:space="preserve"> (M4)</t>
    </r>
  </si>
  <si>
    <r>
      <rPr>
        <b/>
        <vertAlign val="subscript"/>
        <sz val="11"/>
        <color rgb="FF99CC00"/>
        <rFont val="Arial"/>
        <family val="2"/>
        <charset val="161"/>
      </rPr>
      <t xml:space="preserve">   </t>
    </r>
    <r>
      <rPr>
        <b/>
        <sz val="11"/>
        <color rgb="FF99CC00"/>
        <rFont val="Arial"/>
        <family val="2"/>
        <charset val="161"/>
      </rPr>
      <t>Γ3.</t>
    </r>
  </si>
  <si>
    <r>
      <t>Ποσότητα προπινίου ίση με 8g αντιδρά με 6,72L H</t>
    </r>
    <r>
      <rPr>
        <vertAlign val="subscript"/>
        <sz val="11"/>
        <color rgb="FFFFFF99"/>
        <rFont val="Arial"/>
        <family val="2"/>
        <charset val="161"/>
      </rPr>
      <t>2</t>
    </r>
    <r>
      <rPr>
        <sz val="11"/>
        <color rgb="FFFFFF99"/>
        <rFont val="Arial"/>
        <family val="2"/>
      </rPr>
      <t xml:space="preserve"> με-τρημένα σε stp, παρουσία Ni ως καταλύτη. Όλη η ποσό-τητα του προπινίου και του Η</t>
    </r>
    <r>
      <rPr>
        <vertAlign val="subscript"/>
        <sz val="11"/>
        <color rgb="FFFFFF99"/>
        <rFont val="Arial"/>
        <family val="2"/>
        <charset val="161"/>
      </rPr>
      <t>2</t>
    </r>
    <r>
      <rPr>
        <sz val="11"/>
        <color rgb="FFFFFF99"/>
        <rFont val="Arial"/>
        <family val="2"/>
      </rPr>
      <t xml:space="preserve"> μετατρέπεται σε προϊόντα. Να βρείτε:</t>
    </r>
  </si>
  <si>
    <r>
      <t xml:space="preserve">τους συντακτικούς τύπους των προϊόντων της αντίδρα-σης.        </t>
    </r>
    <r>
      <rPr>
        <sz val="11"/>
        <color rgb="FF800000"/>
        <rFont val="Arial"/>
        <family val="2"/>
        <charset val="161"/>
      </rPr>
      <t xml:space="preserve"> (Μ2)</t>
    </r>
  </si>
  <si>
    <r>
      <t xml:space="preserve">τις ποσότητες των προϊόντων σε mol.       </t>
    </r>
    <r>
      <rPr>
        <sz val="11"/>
        <color rgb="FF800000"/>
        <rFont val="Arial"/>
        <family val="2"/>
        <charset val="161"/>
      </rPr>
      <t>(Μ6)</t>
    </r>
  </si>
  <si>
    <r>
      <t>Δίνονται A</t>
    </r>
    <r>
      <rPr>
        <vertAlign val="subscript"/>
        <sz val="11"/>
        <color rgb="FFFFFF99"/>
        <rFont val="Arial"/>
        <family val="2"/>
        <charset val="161"/>
      </rPr>
      <t>r(C)</t>
    </r>
    <r>
      <rPr>
        <sz val="11"/>
        <color rgb="FFFFFF99"/>
        <rFont val="Arial"/>
        <family val="2"/>
      </rPr>
      <t>=12 και A</t>
    </r>
    <r>
      <rPr>
        <vertAlign val="subscript"/>
        <sz val="11"/>
        <color rgb="FFFFFF99"/>
        <rFont val="Arial"/>
        <family val="2"/>
        <charset val="161"/>
      </rPr>
      <t>r(H)</t>
    </r>
    <r>
      <rPr>
        <sz val="11"/>
        <color rgb="FFFFFF99"/>
        <rFont val="Arial"/>
        <family val="2"/>
      </rPr>
      <t>=1.</t>
    </r>
  </si>
  <si>
    <r>
      <t xml:space="preserve">Η λύση του προβλήματος </t>
    </r>
    <r>
      <rPr>
        <b/>
        <sz val="10"/>
        <color rgb="FFFF9900"/>
        <rFont val="Arial"/>
        <family val="2"/>
        <charset val="161"/>
      </rPr>
      <t>19</t>
    </r>
    <r>
      <rPr>
        <sz val="10"/>
        <color rgb="FFFFFF99"/>
        <rFont val="Arial"/>
        <family val="2"/>
      </rPr>
      <t xml:space="preserve"> με ένα κλικ…</t>
    </r>
  </si>
  <si>
    <r>
      <t xml:space="preserve">Για να επιστρέψεις στην εκ-φώνηση του </t>
    </r>
    <r>
      <rPr>
        <b/>
        <sz val="10"/>
        <color rgb="FFFF6600"/>
        <rFont val="Arial"/>
        <family val="2"/>
        <charset val="161"/>
      </rPr>
      <t>3ου θέματος του 2016,</t>
    </r>
    <r>
      <rPr>
        <sz val="10"/>
        <color rgb="FFFFFF99"/>
        <rFont val="Arial"/>
        <family val="2"/>
        <charset val="161"/>
      </rPr>
      <t xml:space="preserve"> κάνε αριστερό κλικ…</t>
    </r>
  </si>
  <si>
    <r>
      <t>Το γεγονός ότι με επίδραση νερού στο αλκίνιο</t>
    </r>
    <r>
      <rPr>
        <b/>
        <sz val="9"/>
        <color rgb="FFFF9900"/>
        <rFont val="Arial"/>
        <family val="2"/>
        <charset val="161"/>
      </rPr>
      <t xml:space="preserve"> Α,</t>
    </r>
    <r>
      <rPr>
        <sz val="9"/>
        <color rgb="FFFFFF99"/>
        <rFont val="Arial"/>
        <family val="2"/>
        <charset val="161"/>
      </rPr>
      <t xml:space="preserve"> σχηματίζε-ται μια ένωση </t>
    </r>
    <r>
      <rPr>
        <b/>
        <sz val="9"/>
        <color rgb="FFFF9900"/>
        <rFont val="Arial"/>
        <family val="2"/>
        <charset val="161"/>
      </rPr>
      <t>Β</t>
    </r>
    <r>
      <rPr>
        <sz val="9"/>
        <color rgb="FFFFFF99"/>
        <rFont val="Arial"/>
        <family val="2"/>
        <charset val="161"/>
      </rPr>
      <t xml:space="preserve"> που οξειδώνεται, σημαίνει ότι η </t>
    </r>
    <r>
      <rPr>
        <b/>
        <sz val="9"/>
        <color rgb="FFFF9900"/>
        <rFont val="Arial"/>
        <family val="2"/>
        <charset val="161"/>
      </rPr>
      <t>Β</t>
    </r>
    <r>
      <rPr>
        <sz val="9"/>
        <color rgb="FFFFFF99"/>
        <rFont val="Arial"/>
        <family val="2"/>
        <charset val="161"/>
      </rPr>
      <t xml:space="preserve"> θα είναι η </t>
    </r>
    <r>
      <rPr>
        <b/>
        <sz val="9"/>
        <color rgb="FFFF9900"/>
        <rFont val="Arial"/>
        <family val="2"/>
        <charset val="161"/>
      </rPr>
      <t>αιθανάλη</t>
    </r>
    <r>
      <rPr>
        <sz val="9"/>
        <color rgb="FFFFFF99"/>
        <rFont val="Arial"/>
        <family val="2"/>
        <charset val="161"/>
      </rPr>
      <t xml:space="preserve"> και το</t>
    </r>
    <r>
      <rPr>
        <b/>
        <sz val="9"/>
        <color rgb="FFFF9900"/>
        <rFont val="Arial"/>
        <family val="2"/>
        <charset val="161"/>
      </rPr>
      <t xml:space="preserve"> Α</t>
    </r>
    <r>
      <rPr>
        <sz val="9"/>
        <color rgb="FFFFFF99"/>
        <rFont val="Arial"/>
        <family val="2"/>
        <charset val="161"/>
      </rPr>
      <t xml:space="preserve"> θα είναι το </t>
    </r>
    <r>
      <rPr>
        <b/>
        <sz val="9"/>
        <color rgb="FFFF9900"/>
        <rFont val="Arial"/>
        <family val="2"/>
        <charset val="161"/>
      </rPr>
      <t>αιθίνιο,</t>
    </r>
    <r>
      <rPr>
        <sz val="9"/>
        <color rgb="FFFFFF99"/>
        <rFont val="Arial"/>
        <family val="2"/>
        <charset val="161"/>
      </rPr>
      <t xml:space="preserve"> αφού σε κάθε άλλη περίπτωση αλκινίου, σχηματίζεται πάντα μια κετόνη, που όπως γνωρίζουμε, δεν οξειδώνεται από τα συνηθισμένα ο-ξειδωτικά μέσα. </t>
    </r>
  </si>
  <si>
    <r>
      <t>Α: 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 xml:space="preserve">OH </t>
    </r>
  </si>
  <si>
    <r>
      <t>Β: 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COONa</t>
    </r>
  </si>
  <si>
    <r>
      <t>Γ: CH</t>
    </r>
    <r>
      <rPr>
        <vertAlign val="subscript"/>
        <sz val="11"/>
        <color rgb="FFFFFF99"/>
        <rFont val="Arial"/>
        <family val="2"/>
        <charset val="161"/>
      </rPr>
      <t>2</t>
    </r>
    <r>
      <rPr>
        <sz val="11"/>
        <color rgb="FFFFFF99"/>
        <rFont val="Arial"/>
        <family val="2"/>
      </rPr>
      <t>=CH</t>
    </r>
    <r>
      <rPr>
        <vertAlign val="subscript"/>
        <sz val="11"/>
        <color rgb="FFFFFF99"/>
        <rFont val="Arial"/>
        <family val="2"/>
        <charset val="161"/>
      </rPr>
      <t>2</t>
    </r>
  </si>
  <si>
    <r>
      <t>Δ: Cl–CH</t>
    </r>
    <r>
      <rPr>
        <vertAlign val="subscript"/>
        <sz val="11"/>
        <color rgb="FFFFFF99"/>
        <rFont val="Arial"/>
        <family val="2"/>
        <charset val="161"/>
      </rPr>
      <t>2</t>
    </r>
    <r>
      <rPr>
        <sz val="11"/>
        <color rgb="FFFFFF99"/>
        <rFont val="Arial"/>
        <family val="2"/>
      </rPr>
      <t>–CH</t>
    </r>
    <r>
      <rPr>
        <vertAlign val="subscript"/>
        <sz val="11"/>
        <color rgb="FFFFFF99"/>
        <rFont val="Arial"/>
        <family val="2"/>
        <charset val="161"/>
      </rPr>
      <t>2</t>
    </r>
    <r>
      <rPr>
        <sz val="11"/>
        <color rgb="FFFFFF99"/>
        <rFont val="Arial"/>
        <family val="2"/>
      </rPr>
      <t>–Cl</t>
    </r>
  </si>
  <si>
    <r>
      <t>Ε: CH</t>
    </r>
    <r>
      <rPr>
        <sz val="11"/>
        <color rgb="FFFFFF99"/>
        <rFont val="Symbol"/>
        <family val="1"/>
        <charset val="2"/>
      </rPr>
      <t>º</t>
    </r>
    <r>
      <rPr>
        <sz val="11"/>
        <color rgb="FFFFFF99"/>
        <rFont val="Arial"/>
        <family val="2"/>
      </rPr>
      <t>CH</t>
    </r>
  </si>
  <si>
    <r>
      <t>Ζ: CH</t>
    </r>
    <r>
      <rPr>
        <vertAlign val="subscript"/>
        <sz val="11"/>
        <color rgb="FFFFFF99"/>
        <rFont val="Arial"/>
        <family val="2"/>
        <charset val="161"/>
      </rPr>
      <t>3</t>
    </r>
    <r>
      <rPr>
        <sz val="11"/>
        <color rgb="FFFFFF99"/>
        <rFont val="Arial"/>
        <family val="2"/>
      </rPr>
      <t>–CH=O</t>
    </r>
  </si>
  <si>
    <r>
      <t>H: CH</t>
    </r>
    <r>
      <rPr>
        <vertAlign val="subscript"/>
        <sz val="11"/>
        <color rgb="FFFFFF99"/>
        <rFont val="Arial"/>
        <family val="2"/>
        <charset val="161"/>
      </rPr>
      <t>3</t>
    </r>
    <r>
      <rPr>
        <sz val="11"/>
        <color rgb="FFFFFF99"/>
        <rFont val="Arial"/>
        <family val="2"/>
      </rPr>
      <t>–COONH</t>
    </r>
    <r>
      <rPr>
        <vertAlign val="subscript"/>
        <sz val="11"/>
        <color rgb="FFFFFF99"/>
        <rFont val="Arial"/>
        <family val="2"/>
        <charset val="161"/>
      </rPr>
      <t>4</t>
    </r>
  </si>
  <si>
    <r>
      <t>Θ: 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–Cl</t>
    </r>
  </si>
  <si>
    <r>
      <t>I: 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–CN</t>
    </r>
  </si>
  <si>
    <r>
      <t>K: 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–COOH</t>
    </r>
  </si>
  <si>
    <r>
      <t>Λ: 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–CH</t>
    </r>
    <r>
      <rPr>
        <vertAlign val="subscript"/>
        <sz val="11"/>
        <color rgb="FFFFFF99"/>
        <rFont val="Arial"/>
        <family val="2"/>
        <charset val="161"/>
      </rPr>
      <t>2</t>
    </r>
    <r>
      <rPr>
        <sz val="11"/>
        <color rgb="FFFFFF99"/>
        <rFont val="Arial"/>
        <family val="2"/>
      </rPr>
      <t>–ΝΗ</t>
    </r>
    <r>
      <rPr>
        <vertAlign val="subscript"/>
        <sz val="11"/>
        <color rgb="FFFFFF99"/>
        <rFont val="Arial"/>
        <family val="2"/>
        <charset val="161"/>
      </rPr>
      <t>2</t>
    </r>
  </si>
  <si>
    <r>
      <t>Μ: 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COOΝΗ</t>
    </r>
    <r>
      <rPr>
        <vertAlign val="subscript"/>
        <sz val="11"/>
        <color rgb="FFFFFF99"/>
        <rFont val="Arial"/>
        <family val="2"/>
        <charset val="161"/>
      </rPr>
      <t>3</t>
    </r>
    <r>
      <rPr>
        <sz val="11"/>
        <color rgb="FFFFFF99"/>
        <rFont val="Arial"/>
        <family val="2"/>
        <charset val="161"/>
      </rPr>
      <t>(CH</t>
    </r>
    <r>
      <rPr>
        <vertAlign val="subscript"/>
        <sz val="11"/>
        <color rgb="FFFFFF99"/>
        <rFont val="Arial"/>
        <family val="2"/>
        <charset val="161"/>
      </rPr>
      <t>2</t>
    </r>
    <r>
      <rPr>
        <sz val="11"/>
        <color rgb="FFFFFF99"/>
        <rFont val="Arial"/>
        <family val="2"/>
        <charset val="161"/>
      </rPr>
      <t>CH</t>
    </r>
    <r>
      <rPr>
        <vertAlign val="subscript"/>
        <sz val="11"/>
        <color rgb="FFFFFF99"/>
        <rFont val="Arial"/>
        <family val="2"/>
        <charset val="161"/>
      </rPr>
      <t>2</t>
    </r>
    <r>
      <rPr>
        <sz val="11"/>
        <color rgb="FFFFFF99"/>
        <rFont val="Arial"/>
        <family val="2"/>
        <charset val="161"/>
      </rPr>
      <t>CH</t>
    </r>
    <r>
      <rPr>
        <vertAlign val="subscript"/>
        <sz val="11"/>
        <color rgb="FFFFFF99"/>
        <rFont val="Arial"/>
        <family val="2"/>
        <charset val="161"/>
      </rPr>
      <t>3</t>
    </r>
    <r>
      <rPr>
        <sz val="11"/>
        <color rgb="FFFFFF99"/>
        <rFont val="Arial"/>
        <family val="2"/>
        <charset val="161"/>
      </rPr>
      <t>)</t>
    </r>
  </si>
  <si>
    <r>
      <t>Το γεγονός ότι με επίδραση νερού στο αλκίνιο</t>
    </r>
    <r>
      <rPr>
        <b/>
        <sz val="9"/>
        <color rgb="FFFF9900"/>
        <rFont val="Arial"/>
        <family val="2"/>
        <charset val="161"/>
      </rPr>
      <t xml:space="preserve"> E,</t>
    </r>
    <r>
      <rPr>
        <sz val="9"/>
        <color rgb="FFFFFF99"/>
        <rFont val="Arial"/>
        <family val="2"/>
        <charset val="161"/>
      </rPr>
      <t xml:space="preserve"> σχηματίζε-ται μια ένωση </t>
    </r>
    <r>
      <rPr>
        <b/>
        <sz val="9"/>
        <color rgb="FFFF9900"/>
        <rFont val="Arial"/>
        <family val="2"/>
        <charset val="161"/>
      </rPr>
      <t>Z</t>
    </r>
    <r>
      <rPr>
        <sz val="9"/>
        <color rgb="FFFFFF99"/>
        <rFont val="Arial"/>
        <family val="2"/>
        <charset val="161"/>
      </rPr>
      <t xml:space="preserve"> που αντιδρά με το αντιδραστήριο Tollens, ση-μαίνει ότι η </t>
    </r>
    <r>
      <rPr>
        <b/>
        <sz val="9"/>
        <color rgb="FFFF9900"/>
        <rFont val="Arial"/>
        <family val="2"/>
        <charset val="161"/>
      </rPr>
      <t>Z</t>
    </r>
    <r>
      <rPr>
        <sz val="9"/>
        <color rgb="FFFFFF99"/>
        <rFont val="Arial"/>
        <family val="2"/>
        <charset val="161"/>
      </rPr>
      <t xml:space="preserve"> δε μπορεί παρά να είναι η </t>
    </r>
    <r>
      <rPr>
        <b/>
        <sz val="9"/>
        <color rgb="FFFF9900"/>
        <rFont val="Arial"/>
        <family val="2"/>
        <charset val="161"/>
      </rPr>
      <t>αιθανάλη</t>
    </r>
    <r>
      <rPr>
        <sz val="9"/>
        <color rgb="FFFFFF99"/>
        <rFont val="Arial"/>
        <family val="2"/>
        <charset val="161"/>
      </rPr>
      <t xml:space="preserve"> και το</t>
    </r>
    <r>
      <rPr>
        <b/>
        <sz val="9"/>
        <color rgb="FFFF9900"/>
        <rFont val="Arial"/>
        <family val="2"/>
        <charset val="161"/>
      </rPr>
      <t xml:space="preserve"> Ε</t>
    </r>
    <r>
      <rPr>
        <sz val="9"/>
        <color rgb="FFFFFF99"/>
        <rFont val="Arial"/>
        <family val="2"/>
        <charset val="161"/>
      </rPr>
      <t xml:space="preserve"> το </t>
    </r>
    <r>
      <rPr>
        <b/>
        <sz val="9"/>
        <color rgb="FFFF9900"/>
        <rFont val="Arial"/>
        <family val="2"/>
        <charset val="161"/>
      </rPr>
      <t>αιθίνιο,</t>
    </r>
    <r>
      <rPr>
        <sz val="9"/>
        <color rgb="FFFFFF99"/>
        <rFont val="Arial"/>
        <family val="2"/>
        <charset val="161"/>
      </rPr>
      <t xml:space="preserve"> αφού σε κάθε άλλη περίπτωση αλκινίου, με επίδρα-ση νερού σε αυτό, σχηματίζεται πάντα μια κετόνη, που σε καμιά περίπτωση δεν αντιδρά με το αντιδραστήριο Tollens. </t>
    </r>
  </si>
  <si>
    <r>
      <rPr>
        <b/>
        <vertAlign val="subscript"/>
        <sz val="11"/>
        <color rgb="FF99CC00"/>
        <rFont val="Arial"/>
        <family val="2"/>
        <charset val="161"/>
      </rPr>
      <t xml:space="preserve">   </t>
    </r>
    <r>
      <rPr>
        <b/>
        <sz val="11"/>
        <color rgb="FF99CC00"/>
        <rFont val="Arial"/>
        <family val="2"/>
        <charset val="161"/>
      </rPr>
      <t>Γ2.  α.</t>
    </r>
  </si>
  <si>
    <t>Εξίσωση πολυμερισμού του 1,3-βουταδιένιου:</t>
  </si>
  <si>
    <r>
      <rPr>
        <b/>
        <vertAlign val="subscript"/>
        <sz val="11"/>
        <color rgb="FF99CC00"/>
        <rFont val="Arial"/>
        <family val="2"/>
        <charset val="161"/>
      </rPr>
      <t xml:space="preserve">          </t>
    </r>
    <r>
      <rPr>
        <b/>
        <sz val="11"/>
        <color rgb="FF99CC00"/>
        <rFont val="Arial"/>
        <family val="2"/>
        <charset val="161"/>
      </rPr>
      <t xml:space="preserve">  β.</t>
    </r>
  </si>
  <si>
    <t>Εξίσωση πολυμερισμού του ακρυλονιτρίλιου:</t>
  </si>
  <si>
    <r>
      <t>ΜΤ προπινίου: CH</t>
    </r>
    <r>
      <rPr>
        <vertAlign val="subscript"/>
        <sz val="11"/>
        <color rgb="FFFFFF99"/>
        <rFont val="Arial"/>
        <family val="2"/>
        <charset val="161"/>
      </rPr>
      <t>3</t>
    </r>
    <r>
      <rPr>
        <sz val="11"/>
        <color rgb="FFFFFF99"/>
        <rFont val="Arial"/>
        <family val="2"/>
      </rPr>
      <t>C</t>
    </r>
    <r>
      <rPr>
        <sz val="11"/>
        <color rgb="FFFFFF99"/>
        <rFont val="Symbol"/>
        <family val="1"/>
        <charset val="2"/>
      </rPr>
      <t>º</t>
    </r>
    <r>
      <rPr>
        <sz val="10.25"/>
        <color rgb="FFFFFF99"/>
        <rFont val="Arial"/>
        <family val="2"/>
      </rPr>
      <t>CH, με M</t>
    </r>
    <r>
      <rPr>
        <vertAlign val="subscript"/>
        <sz val="10.25"/>
        <color rgb="FFFFFF99"/>
        <rFont val="Arial"/>
        <family val="2"/>
        <charset val="161"/>
      </rPr>
      <t>r</t>
    </r>
    <r>
      <rPr>
        <sz val="10.25"/>
        <color rgb="FFFFFF99"/>
        <rFont val="Arial"/>
        <family val="2"/>
      </rPr>
      <t>=3·12+4·1=40.</t>
    </r>
  </si>
  <si>
    <r>
      <t>Ποσότητα προπινίου σε mol: n=m/M</t>
    </r>
    <r>
      <rPr>
        <vertAlign val="subscript"/>
        <sz val="11"/>
        <color rgb="FFFFFF99"/>
        <rFont val="Arial"/>
        <family val="2"/>
        <charset val="161"/>
      </rPr>
      <t>r</t>
    </r>
    <r>
      <rPr>
        <sz val="11"/>
        <color rgb="FFFFFF99"/>
        <rFont val="Arial"/>
        <family val="2"/>
      </rPr>
      <t>=8/40=0,2mol.</t>
    </r>
  </si>
  <si>
    <r>
      <t>Ποσότητα H</t>
    </r>
    <r>
      <rPr>
        <vertAlign val="subscript"/>
        <sz val="11"/>
        <color rgb="FFFFFF99"/>
        <rFont val="Arial"/>
        <family val="2"/>
        <charset val="161"/>
      </rPr>
      <t>2</t>
    </r>
    <r>
      <rPr>
        <sz val="11"/>
        <color rgb="FFFFFF99"/>
        <rFont val="Arial"/>
        <family val="2"/>
      </rPr>
      <t xml:space="preserve"> σε mol: n=V</t>
    </r>
    <r>
      <rPr>
        <vertAlign val="subscript"/>
        <sz val="11"/>
        <color rgb="FFFFFF99"/>
        <rFont val="Arial"/>
        <family val="2"/>
        <charset val="161"/>
      </rPr>
      <t>stp</t>
    </r>
    <r>
      <rPr>
        <sz val="11"/>
        <color rgb="FFFFFF99"/>
        <rFont val="Arial"/>
        <family val="2"/>
      </rPr>
      <t>/22,4=6,72/22,4=0,3mol.</t>
    </r>
  </si>
  <si>
    <r>
      <t>Προφανώς γίνεται αντίδραση προσθήκης του Η</t>
    </r>
    <r>
      <rPr>
        <vertAlign val="subscript"/>
        <sz val="11"/>
        <color rgb="FFFFFF99"/>
        <rFont val="Arial"/>
        <family val="2"/>
        <charset val="161"/>
      </rPr>
      <t>2</t>
    </r>
    <r>
      <rPr>
        <sz val="11"/>
        <color rgb="FFFFFF99"/>
        <rFont val="Arial"/>
        <family val="2"/>
      </rPr>
      <t xml:space="preserve"> στον τ.δ. του προπινίου. Κατά την αντίδραση αυτή, αρχικά ανορθώνεται ο τ.δ. σε δ.δ., δηλαδή μετατρέπεται το προπίνιο σε προπένιο και στη συνέχεια, εφόσον υπάρχει επιπλέον ποσότητα Η</t>
    </r>
    <r>
      <rPr>
        <vertAlign val="subscript"/>
        <sz val="11"/>
        <color rgb="FFFFFF99"/>
        <rFont val="Arial"/>
        <family val="2"/>
        <charset val="161"/>
      </rPr>
      <t>2</t>
    </r>
    <r>
      <rPr>
        <sz val="11"/>
        <color rgb="FFFFFF99"/>
        <rFont val="Arial"/>
        <family val="2"/>
      </rPr>
      <t xml:space="preserve">, αρχίζει το προπένιο που σχηματίστηκε, να μετατρέπεται σε προπάνιο. </t>
    </r>
  </si>
  <si>
    <t>Μπορούμε λοιπόν να γράψουμε…</t>
  </si>
  <si>
    <t>αντέδρασαν:</t>
  </si>
  <si>
    <t>αρχικά:</t>
  </si>
  <si>
    <t>παράχθηκαν:</t>
  </si>
  <si>
    <t>τελικά:</t>
  </si>
  <si>
    <t xml:space="preserve">     0,2mol         0,3mol</t>
  </si>
  <si>
    <t xml:space="preserve">     0,2mol         0,2mol</t>
  </si>
  <si>
    <t xml:space="preserve">                                             0,2mol</t>
  </si>
  <si>
    <r>
      <t xml:space="preserve">                       </t>
    </r>
    <r>
      <rPr>
        <vertAlign val="subscript"/>
        <sz val="11"/>
        <color rgb="FFFFFF99"/>
        <rFont val="Arial"/>
        <family val="2"/>
        <charset val="161"/>
      </rPr>
      <t xml:space="preserve">  </t>
    </r>
    <r>
      <rPr>
        <sz val="11"/>
        <color rgb="FFFFFF99"/>
        <rFont val="Arial"/>
        <family val="2"/>
      </rPr>
      <t xml:space="preserve">0,1mol       </t>
    </r>
    <r>
      <rPr>
        <vertAlign val="subscript"/>
        <sz val="11"/>
        <color rgb="FFFFFF99"/>
        <rFont val="Arial"/>
        <family val="2"/>
        <charset val="161"/>
      </rPr>
      <t xml:space="preserve">    </t>
    </r>
    <r>
      <rPr>
        <sz val="11"/>
        <color rgb="FFFFFF99"/>
        <rFont val="Arial"/>
        <family val="2"/>
      </rPr>
      <t>0,2mol</t>
    </r>
  </si>
  <si>
    <t xml:space="preserve">     0,2mol         0,1mol</t>
  </si>
  <si>
    <t xml:space="preserve">     0,1mol         0,1mol</t>
  </si>
  <si>
    <t xml:space="preserve">                                             0,1mol</t>
  </si>
  <si>
    <r>
      <t xml:space="preserve">                               CH</t>
    </r>
    <r>
      <rPr>
        <vertAlign val="subscript"/>
        <sz val="11"/>
        <color rgb="FF99CC00"/>
        <rFont val="Arial"/>
        <family val="2"/>
        <charset val="161"/>
      </rPr>
      <t>3</t>
    </r>
    <r>
      <rPr>
        <sz val="11"/>
        <color rgb="FF99CC00"/>
        <rFont val="Arial"/>
        <family val="2"/>
      </rPr>
      <t>–C</t>
    </r>
    <r>
      <rPr>
        <sz val="11"/>
        <color rgb="FF99CC00"/>
        <rFont val="Symbol"/>
        <family val="1"/>
        <charset val="2"/>
      </rPr>
      <t>º</t>
    </r>
    <r>
      <rPr>
        <sz val="10.25"/>
        <color rgb="FF99CC00"/>
        <rFont val="Arial"/>
        <family val="2"/>
      </rPr>
      <t>CH    +    H</t>
    </r>
    <r>
      <rPr>
        <vertAlign val="subscript"/>
        <sz val="10.25"/>
        <color rgb="FF99CC00"/>
        <rFont val="Arial"/>
        <family val="2"/>
        <charset val="161"/>
      </rPr>
      <t>2</t>
    </r>
    <r>
      <rPr>
        <sz val="10.25"/>
        <color rgb="FF99CC00"/>
        <rFont val="Arial"/>
        <family val="2"/>
      </rPr>
      <t xml:space="preserve">    </t>
    </r>
    <r>
      <rPr>
        <sz val="10.25"/>
        <color rgb="FF99CC00"/>
        <rFont val="Symbol"/>
        <family val="1"/>
        <charset val="2"/>
      </rPr>
      <t>®</t>
    </r>
    <r>
      <rPr>
        <sz val="9.5500000000000007"/>
        <color rgb="FF99CC00"/>
        <rFont val="Arial"/>
        <family val="2"/>
      </rPr>
      <t xml:space="preserve">    CH</t>
    </r>
    <r>
      <rPr>
        <vertAlign val="subscript"/>
        <sz val="9.5500000000000007"/>
        <color rgb="FF99CC00"/>
        <rFont val="Arial"/>
        <family val="2"/>
        <charset val="161"/>
      </rPr>
      <t>3</t>
    </r>
    <r>
      <rPr>
        <sz val="9.5500000000000007"/>
        <color rgb="FF99CC00"/>
        <rFont val="Arial"/>
        <family val="2"/>
      </rPr>
      <t>–CH=CH</t>
    </r>
    <r>
      <rPr>
        <vertAlign val="subscript"/>
        <sz val="9.5500000000000007"/>
        <color rgb="FF99CC00"/>
        <rFont val="Arial"/>
        <family val="2"/>
        <charset val="161"/>
      </rPr>
      <t>2</t>
    </r>
  </si>
  <si>
    <r>
      <t xml:space="preserve">                               CH</t>
    </r>
    <r>
      <rPr>
        <vertAlign val="subscript"/>
        <sz val="11"/>
        <color rgb="FF99CC00"/>
        <rFont val="Arial"/>
        <family val="2"/>
        <charset val="161"/>
      </rPr>
      <t>3</t>
    </r>
    <r>
      <rPr>
        <sz val="11"/>
        <color rgb="FF99CC00"/>
        <rFont val="Arial"/>
        <family val="2"/>
      </rPr>
      <t>–CH=</t>
    </r>
    <r>
      <rPr>
        <sz val="10.25"/>
        <color rgb="FF99CC00"/>
        <rFont val="Arial"/>
        <family val="2"/>
      </rPr>
      <t>CH</t>
    </r>
    <r>
      <rPr>
        <vertAlign val="subscript"/>
        <sz val="10.25"/>
        <color rgb="FF99CC00"/>
        <rFont val="Arial"/>
        <family val="2"/>
        <charset val="161"/>
      </rPr>
      <t>2</t>
    </r>
    <r>
      <rPr>
        <sz val="10.25"/>
        <color rgb="FF99CC00"/>
        <rFont val="Arial"/>
        <family val="2"/>
      </rPr>
      <t xml:space="preserve">    +    H</t>
    </r>
    <r>
      <rPr>
        <vertAlign val="subscript"/>
        <sz val="10.25"/>
        <color rgb="FF99CC00"/>
        <rFont val="Arial"/>
        <family val="2"/>
        <charset val="161"/>
      </rPr>
      <t>2</t>
    </r>
    <r>
      <rPr>
        <sz val="10.25"/>
        <color rgb="FF99CC00"/>
        <rFont val="Arial"/>
        <family val="2"/>
      </rPr>
      <t xml:space="preserve">    </t>
    </r>
    <r>
      <rPr>
        <sz val="10.25"/>
        <color rgb="FF99CC00"/>
        <rFont val="Symbol"/>
        <family val="1"/>
        <charset val="2"/>
      </rPr>
      <t>®</t>
    </r>
    <r>
      <rPr>
        <sz val="9.5500000000000007"/>
        <color rgb="FF99CC00"/>
        <rFont val="Arial"/>
        <family val="2"/>
      </rPr>
      <t xml:space="preserve">    CH</t>
    </r>
    <r>
      <rPr>
        <vertAlign val="subscript"/>
        <sz val="9.5500000000000007"/>
        <color rgb="FF99CC00"/>
        <rFont val="Arial"/>
        <family val="2"/>
        <charset val="161"/>
      </rPr>
      <t>3</t>
    </r>
    <r>
      <rPr>
        <sz val="9.5500000000000007"/>
        <color rgb="FF99CC00"/>
        <rFont val="Arial"/>
        <family val="2"/>
      </rPr>
      <t>–CH</t>
    </r>
    <r>
      <rPr>
        <vertAlign val="subscript"/>
        <sz val="9.5500000000000007"/>
        <color rgb="FF99CC00"/>
        <rFont val="Arial"/>
        <family val="2"/>
        <charset val="161"/>
      </rPr>
      <t>2</t>
    </r>
    <r>
      <rPr>
        <sz val="9.5500000000000007"/>
        <color rgb="FF99CC00"/>
        <rFont val="Arial"/>
        <family val="2"/>
      </rPr>
      <t>–CH</t>
    </r>
    <r>
      <rPr>
        <vertAlign val="subscript"/>
        <sz val="9.5500000000000007"/>
        <color rgb="FF99CC00"/>
        <rFont val="Arial"/>
        <family val="2"/>
        <charset val="161"/>
      </rPr>
      <t>3</t>
    </r>
  </si>
  <si>
    <r>
      <t xml:space="preserve">   </t>
    </r>
    <r>
      <rPr>
        <vertAlign val="subscript"/>
        <sz val="11"/>
        <color rgb="FFFF9900"/>
        <rFont val="Arial"/>
        <family val="2"/>
      </rPr>
      <t xml:space="preserve">   </t>
    </r>
    <r>
      <rPr>
        <sz val="11"/>
        <color rgb="FFFF9900"/>
        <rFont val="Arial"/>
        <family val="2"/>
      </rPr>
      <t xml:space="preserve">0,1mol       </t>
    </r>
    <r>
      <rPr>
        <vertAlign val="subscript"/>
        <sz val="11"/>
        <color rgb="FFFF9900"/>
        <rFont val="Arial"/>
        <family val="2"/>
      </rPr>
      <t xml:space="preserve">                              </t>
    </r>
    <r>
      <rPr>
        <sz val="11"/>
        <color rgb="FFFF9900"/>
        <rFont val="Arial"/>
        <family val="2"/>
      </rPr>
      <t>0,1mol</t>
    </r>
  </si>
  <si>
    <t xml:space="preserve">Τελικά λοιπόν παράγονται από την παραπάνω αντίδραση, 0,1mol προπένιου και 0,1mol προπάνιου. </t>
  </si>
  <si>
    <r>
      <t xml:space="preserve">Η κβαντομηχανική θεώρηση του ατόμου ήταν επόμενο να οδηγή-σει και στην ανάλογη αντιμετώπιση του χημικού δεσμού. Έτσι α-ναπτύχθηκαν δύο κβαντομηχανικές δεσμικές θεωρίες, η </t>
    </r>
    <r>
      <rPr>
        <b/>
        <sz val="12"/>
        <color indexed="8"/>
        <rFont val="Arial"/>
        <family val="2"/>
        <charset val="161"/>
      </rPr>
      <t>θεωρία δεσμού σθένους (Valence Bond Theory - VBT)</t>
    </r>
    <r>
      <rPr>
        <sz val="12"/>
        <color indexed="8"/>
        <rFont val="Arial"/>
        <family val="2"/>
        <charset val="161"/>
      </rPr>
      <t xml:space="preserve"> και η </t>
    </r>
    <r>
      <rPr>
        <b/>
        <sz val="12"/>
        <color indexed="8"/>
        <rFont val="Arial"/>
        <family val="2"/>
        <charset val="161"/>
      </rPr>
      <t>θεωρία μοριακών τροχιακών (Molecular Orbital Theory - MOT)</t>
    </r>
    <r>
      <rPr>
        <sz val="12"/>
        <color indexed="48"/>
        <rFont val="Arial"/>
        <family val="2"/>
        <charset val="161"/>
      </rPr>
      <t>*</t>
    </r>
    <r>
      <rPr>
        <b/>
        <sz val="12"/>
        <color indexed="8"/>
        <rFont val="Arial"/>
        <family val="2"/>
        <charset val="161"/>
      </rPr>
      <t xml:space="preserve">.
</t>
    </r>
    <r>
      <rPr>
        <sz val="12"/>
        <color indexed="8"/>
        <rFont val="Arial"/>
        <family val="2"/>
        <charset val="161"/>
      </rPr>
      <t xml:space="preserve">Καμιά από τις δύο αυτές θεωρίες δεν είναι τέλεια αφού μόνο κα-τά προσέγγιση περιγράφουν το χημικό δεσμό. Καμιά επίσης από τις δύο δεν υπερτερεί της άλλης τόσο πολύ, ώστε να χρησιμοποι-ούμε μόνο αυτή στην ερμηνεία του χημικού δεσμού, απορρίπτο-ντας εντελώς την άλλη.
Κάθε μια εμφανίζει πλεονεκτήματα και μειονεκτήματα. Έτσι στην αντιμετώπιση κάποιων προβλημάτων, άλλοτε είναι βολικότερη η υιοθέτηση της </t>
    </r>
    <r>
      <rPr>
        <b/>
        <sz val="12"/>
        <color indexed="8"/>
        <rFont val="Arial"/>
        <family val="2"/>
        <charset val="161"/>
      </rPr>
      <t>VBT</t>
    </r>
    <r>
      <rPr>
        <sz val="12"/>
        <color indexed="8"/>
        <rFont val="Arial"/>
        <family val="2"/>
        <charset val="161"/>
      </rPr>
      <t xml:space="preserve"> και άλλοτε της </t>
    </r>
    <r>
      <rPr>
        <b/>
        <sz val="12"/>
        <color indexed="8"/>
        <rFont val="Arial"/>
        <family val="2"/>
        <charset val="161"/>
      </rPr>
      <t>MOT.</t>
    </r>
    <r>
      <rPr>
        <sz val="12"/>
        <color indexed="8"/>
        <rFont val="Arial"/>
        <family val="2"/>
        <charset val="161"/>
      </rPr>
      <t xml:space="preserve"> 
Κοινό χαρακτηριστικό και των δύο θεωριών είναι ότι απαιτούν ε-ξαιρετικά καλή γνώση ανώτερων μαθηματικών και αυτός είναι ο λόγος, που η διαδασκαλία τους στο Λύκειο, περιορίζεται εντελώς, στα κύρια ποιοτικά χαρακτηριστικά τους, επιμένοντας περισσό-τερο στη </t>
    </r>
    <r>
      <rPr>
        <b/>
        <sz val="12"/>
        <color indexed="8"/>
        <rFont val="Arial"/>
        <family val="2"/>
        <charset val="161"/>
      </rPr>
      <t>VBT,</t>
    </r>
    <r>
      <rPr>
        <sz val="12"/>
        <color indexed="8"/>
        <rFont val="Arial"/>
        <family val="2"/>
        <charset val="161"/>
      </rPr>
      <t xml:space="preserve"> επειδή είναι κάπως απλούστερη της </t>
    </r>
    <r>
      <rPr>
        <b/>
        <sz val="12"/>
        <color indexed="8"/>
        <rFont val="Arial"/>
        <family val="2"/>
        <charset val="161"/>
      </rPr>
      <t>MOT.</t>
    </r>
  </si>
  <si>
    <r>
      <t xml:space="preserve">Σύμφωνα με τη </t>
    </r>
    <r>
      <rPr>
        <b/>
        <sz val="11"/>
        <color indexed="52"/>
        <rFont val="Arial"/>
        <family val="2"/>
        <charset val="161"/>
      </rPr>
      <t>VBT,</t>
    </r>
    <r>
      <rPr>
        <sz val="11"/>
        <color indexed="43"/>
        <rFont val="Arial"/>
        <family val="2"/>
        <charset val="161"/>
      </rPr>
      <t xml:space="preserve"> για να υπάρξει ομοιοπολικός δεσμός μεταξύ δύο ατό-μων, πρέπει αυτά να διαθέτουν ασύζευκτα, δηλαδή μονήρη ηλεκτρόνια, αντι-παράλληλου spin, σε ατομικά τροχιακά των οποίων η συμμετρία θα επιτρέ-πει τη μεταξύ τους αλληλεπικάλυψη, κατά την προσέγγιση των ατόμων. </t>
    </r>
  </si>
  <si>
    <r>
      <t xml:space="preserve">Η νέα τροχιακή κατάσταση που διαμορφώνεται, ως αποτέλεσμα αυτής της ε-πικάλυψης, καταλαμβάνεται από τα δύο, αρχικά ασύζευκτα ηλεκτρόνια, αντι-παράλληλου spin, τα οποία σχηματίζουν ένα ζεύγος ηλεκτρονίων, το οποίο έλκεται, (άρα διεκδικείται η κατοχή του) και από τους δύο πυρήνες, με απο-τέλεσμα να χαρακτηρίζεται ως </t>
    </r>
    <r>
      <rPr>
        <b/>
        <sz val="11"/>
        <color indexed="52"/>
        <rFont val="Arial"/>
        <family val="2"/>
        <charset val="161"/>
      </rPr>
      <t>"κοινό ζευγάρι ηλεκτρονίων".</t>
    </r>
  </si>
  <si>
    <t>Ο χώρος όπου είναι πιθανότερο να βρεθούν τα ηλεκτρόνια, που συνιστούν το κοινό ηλεκτρονιακό ζέυγος, είναι αυτός μεταξύ των πυρήνων των δύο α-τόμων. Αυτή η περιοχή λοιπόν, παρουσιάζει αυξημένη ηλεκτρονιακή πυκνό-τητα, ή αλλιώς, μπορούμε να πούμε ότι στην περίοχή αυτή το ηλεκτρονιακό νέφος είναι ιδιαίτερα πυκνό.</t>
  </si>
  <si>
    <t>Στην περίπτωση αυτή οι έλξεις που αναπτύσσονται από το ηλεκτρονιακό νέ-φος στους πυρήνες των δύο ατόμων μπορούν και αντισταθμίζουν με επιτυ-χία τη μεταξύ τους άπωση, με αποτέλεσμα τη σύναψη δεσμού.</t>
  </si>
  <si>
    <r>
      <t xml:space="preserve">Στη </t>
    </r>
    <r>
      <rPr>
        <b/>
        <sz val="11"/>
        <color indexed="52"/>
        <rFont val="Arial"/>
        <family val="2"/>
        <charset val="161"/>
      </rPr>
      <t>VBT,</t>
    </r>
    <r>
      <rPr>
        <sz val="11"/>
        <color indexed="43"/>
        <rFont val="Arial"/>
        <family val="2"/>
        <charset val="161"/>
      </rPr>
      <t xml:space="preserve"> αλλά και στη </t>
    </r>
    <r>
      <rPr>
        <b/>
        <sz val="11"/>
        <color indexed="52"/>
        <rFont val="Arial"/>
        <family val="2"/>
        <charset val="161"/>
      </rPr>
      <t>ΜΟΤ,</t>
    </r>
    <r>
      <rPr>
        <sz val="11"/>
        <color indexed="43"/>
        <rFont val="Arial"/>
        <family val="2"/>
        <charset val="161"/>
      </rPr>
      <t xml:space="preserve"> δύο είναι οι συνηθέστεροι τρόποι αλληλεπικά-λυψης των ατομικών τροχιακών των συνδεομένων ατόμων. Κάθε ένας από αυτούς οδηγεί σε διαφορετικό τύπο ομοιοπολικού δεσμού.</t>
    </r>
  </si>
  <si>
    <t xml:space="preserve">Ό,τι είναι τα ατομικά τροχιακά για ένα άτομο, είναι και τα μοριακά τροχιακά σε ένα μόριο. Συμπεραίνουμε λοιπόν ότι, μοριακό τροχιακό είναι ο χώρος γύρω από τους πυρήνες των ατόμων που συγκροτούν ένα μόριο, στον οποίο είναι μέγιστη η πιθανότητα εύρεσης ενός ηλεκτρονίου από αυτά, που συμμετέχουν στη σύναψη δεσμού μεταξύ των ατόμων που σχηματίζουν το μόριο.
Με άλλα λόγια μπορούμε απλά να πούμε ότι τα ατομικά τροχιακά αναπτύσσονται πάντα γύρω από ένα πυρήνα, ενώ τα μοριακά γύρω από τουλάχιστον δύο πυρήνες. </t>
  </si>
  <si>
    <t xml:space="preserve">Τα μοριακά τροχιακά προκύπτουν σε κάθε περί-πτωση ως αποτέλεσμα της αλληλεπικάλυψης, ή μπορούμε ακόμη να πούμε, από κατάλληλο συνδυ-ασμό, μεταξύ των ατομικών τροχιακών των στιβάδων σθένους, των ατόμων που ενώνονται, για να σχημα-τίσουν ένα μόριο. </t>
  </si>
  <si>
    <t>Τα συνδυαζόμενα ατομικά τροχιακά οφείλουν να είναι της ίδιας περίπου ενέργειας και η συμμετρία τους να μη δυσχεραίνει τη μεταξύ τους επικάλυψη.</t>
  </si>
  <si>
    <t xml:space="preserve">Ο αριθμός των σχηματιζόμενων μοριακών τροχιακών είναι πάντα ίσος με τον αριθμό των ατομικών τροχια-κών, από το συνδυασμό των οποίων προέκυψαν. </t>
  </si>
  <si>
    <r>
      <t xml:space="preserve">Ανάλογα με τη διεύθυνση, κατά την οποία γίνεται η επικάλυψη των ατομικών τροχιακών, σχηματίζονται και κατά τη </t>
    </r>
    <r>
      <rPr>
        <b/>
        <sz val="10"/>
        <color indexed="52"/>
        <rFont val="Arial"/>
        <family val="2"/>
        <charset val="161"/>
      </rPr>
      <t>ΜΟΤ,</t>
    </r>
    <r>
      <rPr>
        <sz val="10"/>
        <color indexed="43"/>
        <rFont val="Arial"/>
        <family val="2"/>
        <charset val="161"/>
      </rPr>
      <t xml:space="preserve"> δεσμοί </t>
    </r>
    <r>
      <rPr>
        <b/>
        <sz val="10"/>
        <color indexed="52"/>
        <rFont val="Arial"/>
        <family val="2"/>
        <charset val="161"/>
      </rPr>
      <t>"σ"</t>
    </r>
    <r>
      <rPr>
        <sz val="10"/>
        <color indexed="43"/>
        <rFont val="Arial"/>
        <family val="2"/>
        <charset val="161"/>
      </rPr>
      <t xml:space="preserve"> ή </t>
    </r>
    <r>
      <rPr>
        <b/>
        <sz val="10"/>
        <color indexed="52"/>
        <rFont val="Arial"/>
        <family val="2"/>
        <charset val="161"/>
      </rPr>
      <t>"π",</t>
    </r>
    <r>
      <rPr>
        <sz val="10"/>
        <color indexed="43"/>
        <rFont val="Arial"/>
        <family val="2"/>
        <charset val="161"/>
      </rPr>
      <t xml:space="preserve"> όπως συμβαί-νει και κατά τη </t>
    </r>
    <r>
      <rPr>
        <b/>
        <sz val="10"/>
        <color indexed="52"/>
        <rFont val="Arial"/>
        <family val="2"/>
        <charset val="161"/>
      </rPr>
      <t>VBT.</t>
    </r>
  </si>
  <si>
    <r>
      <t xml:space="preserve">Η εύθεία πάνω στην οποία κινούνται τα άτομα, κατά τη μεταξύ τους προσέγ-γιση, ταυτίζεται με τον άξονα συμμετρίας των προς αλληλεπικάλυψη ατομι-κών τροχιακών, με αποτέλεσμα αυτά να αλληλεπικαλύπτονται </t>
    </r>
    <r>
      <rPr>
        <b/>
        <sz val="11"/>
        <color indexed="52"/>
        <rFont val="Arial"/>
        <family val="2"/>
        <charset val="161"/>
      </rPr>
      <t>μετωπικά.</t>
    </r>
    <r>
      <rPr>
        <sz val="11"/>
        <color indexed="43"/>
        <rFont val="Arial"/>
        <family val="2"/>
        <charset val="161"/>
      </rPr>
      <t xml:space="preserve">
Στην περίπτωση αυτή, επειδή έχουμε μεγάλο βαθμό επικάλυψης του ενός τροχιακού από το άλλο, δημιουργείται ισχυρός δεσμός, που ονομάζεται </t>
    </r>
    <r>
      <rPr>
        <b/>
        <sz val="11"/>
        <color indexed="52"/>
        <rFont val="Arial"/>
        <family val="2"/>
        <charset val="161"/>
      </rPr>
      <t>"σ δεσμός".</t>
    </r>
  </si>
  <si>
    <r>
      <t xml:space="preserve">Στο πρώτο από τα </t>
    </r>
    <r>
      <rPr>
        <sz val="11"/>
        <color indexed="48"/>
        <rFont val="Arial"/>
        <family val="2"/>
        <charset val="161"/>
      </rPr>
      <t>παρακάτω σχήματα,</t>
    </r>
    <r>
      <rPr>
        <sz val="11"/>
        <color indexed="43"/>
        <rFont val="Arial"/>
        <family val="2"/>
        <charset val="161"/>
      </rPr>
      <t xml:space="preserve"> απεικονίζεται η μετωπική αλληλεπι-κάλυψη ανάμεσα σε δύο ατομικά τροχιακά τύπου </t>
    </r>
    <r>
      <rPr>
        <b/>
        <sz val="11"/>
        <color indexed="52"/>
        <rFont val="Arial"/>
        <family val="2"/>
        <charset val="161"/>
      </rPr>
      <t>"s",</t>
    </r>
    <r>
      <rPr>
        <sz val="11"/>
        <color indexed="43"/>
        <rFont val="Arial"/>
        <family val="2"/>
        <charset val="161"/>
      </rPr>
      <t xml:space="preserve"> στο </t>
    </r>
    <r>
      <rPr>
        <sz val="11"/>
        <color indexed="48"/>
        <rFont val="Arial"/>
        <family val="2"/>
        <charset val="161"/>
      </rPr>
      <t>δεύτερο</t>
    </r>
    <r>
      <rPr>
        <sz val="11"/>
        <color indexed="43"/>
        <rFont val="Arial"/>
        <family val="2"/>
        <charset val="161"/>
      </rPr>
      <t xml:space="preserve"> ανάμεσα σε δύο τροχιακά εκ των οποίων το ένα είναι τύπου </t>
    </r>
    <r>
      <rPr>
        <b/>
        <sz val="11"/>
        <color indexed="52"/>
        <rFont val="Arial"/>
        <family val="2"/>
        <charset val="161"/>
      </rPr>
      <t>"s"</t>
    </r>
    <r>
      <rPr>
        <sz val="11"/>
        <color indexed="43"/>
        <rFont val="Arial"/>
        <family val="2"/>
        <charset val="161"/>
      </rPr>
      <t xml:space="preserve"> και το άλλο είναι τύ-που </t>
    </r>
    <r>
      <rPr>
        <b/>
        <sz val="11"/>
        <color indexed="52"/>
        <rFont val="Arial"/>
        <family val="2"/>
        <charset val="161"/>
      </rPr>
      <t xml:space="preserve">"p", </t>
    </r>
    <r>
      <rPr>
        <sz val="11"/>
        <color indexed="43"/>
        <rFont val="Arial"/>
        <family val="2"/>
        <charset val="161"/>
      </rPr>
      <t xml:space="preserve">ενώ στο </t>
    </r>
    <r>
      <rPr>
        <sz val="11"/>
        <color indexed="48"/>
        <rFont val="Arial"/>
        <family val="2"/>
        <charset val="161"/>
      </rPr>
      <t>τρίτο</t>
    </r>
    <r>
      <rPr>
        <sz val="11"/>
        <color indexed="43"/>
        <rFont val="Arial"/>
        <family val="2"/>
        <charset val="161"/>
      </rPr>
      <t xml:space="preserve"> αλληλεπικαλύπτονται μετωπικά δύο τροχιακά τύπου </t>
    </r>
    <r>
      <rPr>
        <b/>
        <sz val="11"/>
        <color indexed="52"/>
        <rFont val="Arial"/>
        <family val="2"/>
        <charset val="161"/>
      </rPr>
      <t>"p".</t>
    </r>
  </si>
  <si>
    <r>
      <t xml:space="preserve">Και στις τρεις περιπτώσεις, οι πυρήνες των δύο ατόμων κινούνται επί του άξονα </t>
    </r>
    <r>
      <rPr>
        <b/>
        <sz val="11"/>
        <color indexed="52"/>
        <rFont val="Arial"/>
        <family val="2"/>
        <charset val="161"/>
      </rPr>
      <t>"z",</t>
    </r>
    <r>
      <rPr>
        <sz val="11"/>
        <color indexed="43"/>
        <rFont val="Arial"/>
        <family val="2"/>
        <charset val="161"/>
      </rPr>
      <t xml:space="preserve"> κατά τη φορά που σημειώνεται με τα πράσινα βέλη.</t>
    </r>
  </si>
  <si>
    <r>
      <t xml:space="preserve">Η συμμετρία των </t>
    </r>
    <r>
      <rPr>
        <b/>
        <sz val="10"/>
        <color indexed="52"/>
        <rFont val="Arial"/>
        <family val="2"/>
        <charset val="161"/>
      </rPr>
      <t>s</t>
    </r>
    <r>
      <rPr>
        <sz val="10"/>
        <color indexed="43"/>
        <rFont val="Arial"/>
        <family val="2"/>
        <charset val="161"/>
      </rPr>
      <t xml:space="preserve"> ατομικών τροχιακών είναι τέτοια, που πάντα πραγματοποιούν </t>
    </r>
    <r>
      <rPr>
        <b/>
        <sz val="10"/>
        <color indexed="52"/>
        <rFont val="Arial"/>
        <family val="2"/>
        <charset val="161"/>
      </rPr>
      <t>μετωπική</t>
    </r>
    <r>
      <rPr>
        <sz val="10"/>
        <color indexed="43"/>
        <rFont val="Arial"/>
        <family val="2"/>
        <charset val="161"/>
      </rPr>
      <t xml:space="preserve"> αλληλεπικάλυψη με τα άλλα τροχιακά, δηλαδή "ενοχοποιούνται" μόνο για το σχηματισμό
 </t>
    </r>
    <r>
      <rPr>
        <b/>
        <sz val="10"/>
        <color indexed="52"/>
        <rFont val="Arial"/>
        <family val="2"/>
        <charset val="161"/>
      </rPr>
      <t xml:space="preserve">"σ" δεσμών. </t>
    </r>
    <r>
      <rPr>
        <sz val="10"/>
        <color indexed="43"/>
        <rFont val="Arial"/>
        <family val="2"/>
        <charset val="161"/>
      </rPr>
      <t xml:space="preserve">Το </t>
    </r>
    <r>
      <rPr>
        <sz val="10"/>
        <color indexed="48"/>
        <rFont val="Arial"/>
        <family val="2"/>
        <charset val="161"/>
      </rPr>
      <t>παραπάνω σχήμα</t>
    </r>
    <r>
      <rPr>
        <sz val="10"/>
        <color indexed="43"/>
        <rFont val="Arial"/>
        <family val="2"/>
        <charset val="161"/>
      </rPr>
      <t xml:space="preserve"> θα μπορούσε να παριστάνει το σχηματισμό του μορίου του </t>
    </r>
    <r>
      <rPr>
        <b/>
        <sz val="10"/>
        <color indexed="52"/>
        <rFont val="Arial"/>
        <family val="2"/>
        <charset val="161"/>
      </rPr>
      <t>Η</t>
    </r>
    <r>
      <rPr>
        <b/>
        <vertAlign val="subscript"/>
        <sz val="10"/>
        <color indexed="52"/>
        <rFont val="Arial"/>
        <family val="2"/>
        <charset val="161"/>
      </rPr>
      <t>2</t>
    </r>
    <r>
      <rPr>
        <b/>
        <sz val="10"/>
        <color indexed="52"/>
        <rFont val="Arial"/>
        <family val="2"/>
        <charset val="161"/>
      </rPr>
      <t xml:space="preserve">. 
</t>
    </r>
    <r>
      <rPr>
        <sz val="10"/>
        <color indexed="43"/>
        <rFont val="Arial"/>
        <family val="2"/>
        <charset val="161"/>
      </rPr>
      <t xml:space="preserve">Εννοείται ότι σε μια τέτοια περίπτωση, τα εικόνιζόμενα τροχιακά είναι </t>
    </r>
    <r>
      <rPr>
        <b/>
        <sz val="10"/>
        <color indexed="52"/>
        <rFont val="Arial"/>
        <family val="2"/>
        <charset val="161"/>
      </rPr>
      <t>1s</t>
    </r>
    <r>
      <rPr>
        <sz val="10"/>
        <color indexed="43"/>
        <rFont val="Arial"/>
        <family val="2"/>
        <charset val="161"/>
      </rPr>
      <t xml:space="preserve"> ατομικά τροχιακά.</t>
    </r>
    <r>
      <rPr>
        <b/>
        <sz val="10"/>
        <color indexed="52"/>
        <rFont val="Arial"/>
        <family val="2"/>
        <charset val="161"/>
      </rPr>
      <t xml:space="preserve">  </t>
    </r>
  </si>
  <si>
    <r>
      <t xml:space="preserve">Το </t>
    </r>
    <r>
      <rPr>
        <b/>
        <sz val="10"/>
        <color indexed="52"/>
        <rFont val="Arial"/>
        <family val="2"/>
        <charset val="161"/>
      </rPr>
      <t>φθόριο</t>
    </r>
    <r>
      <rPr>
        <sz val="10"/>
        <color indexed="43"/>
        <rFont val="Arial"/>
        <family val="2"/>
        <charset val="161"/>
      </rPr>
      <t xml:space="preserve"> έχει ατομικό αριθμό </t>
    </r>
    <r>
      <rPr>
        <b/>
        <sz val="10"/>
        <color indexed="52"/>
        <rFont val="Arial"/>
        <family val="2"/>
        <charset val="161"/>
      </rPr>
      <t>Ζ=9,</t>
    </r>
    <r>
      <rPr>
        <sz val="10"/>
        <color indexed="43"/>
        <rFont val="Arial"/>
        <family val="2"/>
        <charset val="161"/>
      </rPr>
      <t xml:space="preserve"> οπότε η ηλεκ-τρονιακή κατανομή του, κατά υποστιβάδες, στη θε-μελιώδη κατάσταση είναι... </t>
    </r>
  </si>
  <si>
    <t>… ενώ η κατανομή των ηλεκτρονίων σε τροχιακά, γράφεται όπως φαίνεται παρακάτω…</t>
  </si>
  <si>
    <r>
      <t xml:space="preserve">Όπως είναι ευνόητο, επιλέχθηκε το μονήρες ηλεκ-τρόνιο της υποστιβάδας </t>
    </r>
    <r>
      <rPr>
        <b/>
        <sz val="10"/>
        <color indexed="52"/>
        <rFont val="Arial"/>
        <family val="2"/>
        <charset val="161"/>
      </rPr>
      <t>2p,</t>
    </r>
    <r>
      <rPr>
        <sz val="10"/>
        <color indexed="43"/>
        <rFont val="Arial"/>
        <family val="2"/>
        <charset val="161"/>
      </rPr>
      <t xml:space="preserve"> του ατόμου του φθορί-ου, να βρίσκεται στο τροχιακό </t>
    </r>
    <r>
      <rPr>
        <b/>
        <sz val="10"/>
        <color indexed="52"/>
        <rFont val="Arial"/>
        <family val="2"/>
        <charset val="161"/>
      </rPr>
      <t>2p</t>
    </r>
    <r>
      <rPr>
        <b/>
        <vertAlign val="subscript"/>
        <sz val="10"/>
        <color indexed="52"/>
        <rFont val="Arial"/>
        <family val="2"/>
        <charset val="161"/>
      </rPr>
      <t>z</t>
    </r>
    <r>
      <rPr>
        <b/>
        <sz val="10"/>
        <color indexed="52"/>
        <rFont val="Arial"/>
        <family val="2"/>
        <charset val="161"/>
      </rPr>
      <t>,</t>
    </r>
    <r>
      <rPr>
        <sz val="10"/>
        <color indexed="43"/>
        <rFont val="Arial"/>
        <family val="2"/>
        <charset val="161"/>
      </rPr>
      <t xml:space="preserve"> ώστε να υπάρ-χει συμφωνία με τα </t>
    </r>
    <r>
      <rPr>
        <sz val="10"/>
        <color indexed="48"/>
        <rFont val="Arial"/>
        <family val="2"/>
        <charset val="161"/>
      </rPr>
      <t xml:space="preserve">διπλανά σχήματα. </t>
    </r>
  </si>
  <si>
    <r>
      <t xml:space="preserve">Στο τελευταίο από τα παραδείγματα σχηματισμού </t>
    </r>
    <r>
      <rPr>
        <b/>
        <sz val="11"/>
        <color indexed="52"/>
        <rFont val="Arial"/>
        <family val="2"/>
        <charset val="161"/>
      </rPr>
      <t>σ</t>
    </r>
    <r>
      <rPr>
        <sz val="11"/>
        <color indexed="43"/>
        <rFont val="Arial"/>
        <family val="2"/>
        <charset val="161"/>
      </rPr>
      <t xml:space="preserve"> δεσμού που αναφέρθη-καν παραπάνω, είναι φανερό ότι καθώς εξελίσσεται η μετωπική αλληλεπι-κάλυψη των τροχιακών </t>
    </r>
    <r>
      <rPr>
        <b/>
        <sz val="11"/>
        <color indexed="52"/>
        <rFont val="Arial"/>
        <family val="2"/>
        <charset val="161"/>
      </rPr>
      <t>p</t>
    </r>
    <r>
      <rPr>
        <b/>
        <vertAlign val="subscript"/>
        <sz val="11"/>
        <color indexed="52"/>
        <rFont val="Arial"/>
        <family val="2"/>
        <charset val="161"/>
      </rPr>
      <t>z</t>
    </r>
    <r>
      <rPr>
        <b/>
        <sz val="11"/>
        <color indexed="52"/>
        <rFont val="Arial"/>
        <family val="2"/>
        <charset val="161"/>
      </rPr>
      <t>,</t>
    </r>
    <r>
      <rPr>
        <sz val="11"/>
        <color indexed="43"/>
        <rFont val="Arial"/>
        <family val="2"/>
        <charset val="161"/>
      </rPr>
      <t xml:space="preserve"> τα τροχιακά </t>
    </r>
    <r>
      <rPr>
        <b/>
        <sz val="11"/>
        <color indexed="52"/>
        <rFont val="Arial"/>
        <family val="2"/>
        <charset val="161"/>
      </rPr>
      <t>p</t>
    </r>
    <r>
      <rPr>
        <b/>
        <vertAlign val="subscript"/>
        <sz val="11"/>
        <color indexed="52"/>
        <rFont val="Arial"/>
        <family val="2"/>
        <charset val="161"/>
      </rPr>
      <t>x</t>
    </r>
    <r>
      <rPr>
        <sz val="11"/>
        <color indexed="43"/>
        <rFont val="Arial"/>
        <family val="2"/>
        <charset val="161"/>
      </rPr>
      <t xml:space="preserve"> των δύο ατόμων (ή τα </t>
    </r>
    <r>
      <rPr>
        <b/>
        <sz val="11"/>
        <color indexed="52"/>
        <rFont val="Arial"/>
        <family val="2"/>
        <charset val="161"/>
      </rPr>
      <t>p</t>
    </r>
    <r>
      <rPr>
        <b/>
        <vertAlign val="subscript"/>
        <sz val="11"/>
        <color indexed="52"/>
        <rFont val="Arial"/>
        <family val="2"/>
        <charset val="161"/>
      </rPr>
      <t>y</t>
    </r>
    <r>
      <rPr>
        <sz val="11"/>
        <color indexed="43"/>
        <rFont val="Arial"/>
        <family val="2"/>
        <charset val="161"/>
      </rPr>
      <t xml:space="preserve">), προσ-εγγίζουν και αυτά το ένα το άλλο, με τους άξονες συμμετρίας τους να είναι παράλληλοι μεταξύ τους και διαρκώς κάθετοι στην ευθεία επί της οποίας κινούνται οι πυρήνες των δύο ατόμων (άξονας </t>
    </r>
    <r>
      <rPr>
        <b/>
        <sz val="11"/>
        <color indexed="52"/>
        <rFont val="Arial"/>
        <family val="2"/>
        <charset val="161"/>
      </rPr>
      <t>z</t>
    </r>
    <r>
      <rPr>
        <sz val="11"/>
        <color indexed="43"/>
        <rFont val="Arial"/>
        <family val="2"/>
        <charset val="161"/>
      </rPr>
      <t xml:space="preserve">). </t>
    </r>
  </si>
  <si>
    <r>
      <t xml:space="preserve">Εφόσον αυτά τα ατομικά τροχιακά (δηλαδή τα </t>
    </r>
    <r>
      <rPr>
        <b/>
        <sz val="11"/>
        <color indexed="52"/>
        <rFont val="Arial"/>
        <family val="2"/>
        <charset val="161"/>
      </rPr>
      <t>p</t>
    </r>
    <r>
      <rPr>
        <b/>
        <vertAlign val="subscript"/>
        <sz val="11"/>
        <color indexed="52"/>
        <rFont val="Arial"/>
        <family val="2"/>
        <charset val="161"/>
      </rPr>
      <t>x</t>
    </r>
    <r>
      <rPr>
        <sz val="11"/>
        <color indexed="43"/>
        <rFont val="Arial"/>
        <family val="2"/>
        <charset val="161"/>
      </rPr>
      <t xml:space="preserve">), διαθέτουν από ένα μονή-ρες ηλεκτρόνιο (με αντιπαράλληλο μεταξύ τους spin), από τη μεταξύ τους αλληλεπικάλυψη θα σχηματιστεί ένας δεύτερος ομοιοπολικός δεσμός μετα-ξύ των δύο ατόμων. Προφανώς στην περίπτωση αυτή, η αλληλεπικάλυψη των τροχιακών δε γίνεται μετωπικά, αλλά </t>
    </r>
    <r>
      <rPr>
        <b/>
        <sz val="11"/>
        <color indexed="52"/>
        <rFont val="Arial"/>
        <family val="2"/>
        <charset val="161"/>
      </rPr>
      <t>πλευρικά.</t>
    </r>
    <r>
      <rPr>
        <sz val="11"/>
        <color indexed="43"/>
        <rFont val="Arial"/>
        <family val="2"/>
        <charset val="161"/>
      </rPr>
      <t xml:space="preserve"> 
Ο ομοιοπολικός δεσμός στον οποίο οδηγεί, χαρακτηρίζεται ως </t>
    </r>
    <r>
      <rPr>
        <b/>
        <sz val="11"/>
        <color indexed="52"/>
        <rFont val="Arial"/>
        <family val="2"/>
        <charset val="161"/>
      </rPr>
      <t>"π"</t>
    </r>
    <r>
      <rPr>
        <sz val="11"/>
        <color indexed="43"/>
        <rFont val="Arial"/>
        <family val="2"/>
        <charset val="161"/>
      </rPr>
      <t xml:space="preserve"> δεσμός.
Σχετικό είναι το </t>
    </r>
    <r>
      <rPr>
        <sz val="11"/>
        <color indexed="48"/>
        <rFont val="Arial"/>
        <family val="2"/>
        <charset val="161"/>
      </rPr>
      <t>διπλανό σχήμα.</t>
    </r>
  </si>
  <si>
    <r>
      <t xml:space="preserve">Αποτέλεσμα αυτής της προσέγγισης είναι τα τροχιακά </t>
    </r>
    <r>
      <rPr>
        <b/>
        <sz val="11"/>
        <color indexed="52"/>
        <rFont val="Arial"/>
        <family val="2"/>
        <charset val="161"/>
      </rPr>
      <t>2p</t>
    </r>
    <r>
      <rPr>
        <b/>
        <vertAlign val="subscript"/>
        <sz val="11"/>
        <color indexed="52"/>
        <rFont val="Arial"/>
        <family val="2"/>
        <charset val="161"/>
      </rPr>
      <t>z</t>
    </r>
    <r>
      <rPr>
        <sz val="11"/>
        <color indexed="43"/>
        <rFont val="Arial"/>
        <family val="2"/>
        <charset val="161"/>
      </rPr>
      <t xml:space="preserve"> των δύο ατόμων να αλληλεπικαλυφθούν </t>
    </r>
    <r>
      <rPr>
        <b/>
        <sz val="11"/>
        <color indexed="52"/>
        <rFont val="Arial"/>
        <family val="2"/>
        <charset val="161"/>
      </rPr>
      <t>μετωπικά</t>
    </r>
    <r>
      <rPr>
        <sz val="11"/>
        <color indexed="43"/>
        <rFont val="Arial"/>
        <family val="2"/>
        <charset val="161"/>
      </rPr>
      <t xml:space="preserve"> και να σχηματιστεί έτσι ένας </t>
    </r>
    <r>
      <rPr>
        <b/>
        <sz val="11"/>
        <color indexed="52"/>
        <rFont val="Arial"/>
        <family val="2"/>
        <charset val="161"/>
      </rPr>
      <t>σ</t>
    </r>
    <r>
      <rPr>
        <sz val="11"/>
        <color indexed="43"/>
        <rFont val="Arial"/>
        <family val="2"/>
        <charset val="161"/>
      </rPr>
      <t xml:space="preserve"> δεσμός, ενώ από την </t>
    </r>
    <r>
      <rPr>
        <b/>
        <sz val="11"/>
        <color indexed="52"/>
        <rFont val="Arial"/>
        <family val="2"/>
        <charset val="161"/>
      </rPr>
      <t>πλευρική</t>
    </r>
    <r>
      <rPr>
        <sz val="11"/>
        <color indexed="43"/>
        <rFont val="Arial"/>
        <family val="2"/>
        <charset val="161"/>
      </rPr>
      <t xml:space="preserve"> αλληλεπικάλυψη των τροχιακών </t>
    </r>
    <r>
      <rPr>
        <b/>
        <sz val="11"/>
        <color indexed="52"/>
        <rFont val="Arial"/>
        <family val="2"/>
        <charset val="161"/>
      </rPr>
      <t>2p</t>
    </r>
    <r>
      <rPr>
        <b/>
        <vertAlign val="subscript"/>
        <sz val="11"/>
        <color indexed="52"/>
        <rFont val="Arial"/>
        <family val="2"/>
        <charset val="161"/>
      </rPr>
      <t>x</t>
    </r>
    <r>
      <rPr>
        <b/>
        <sz val="11"/>
        <color indexed="52"/>
        <rFont val="Arial"/>
        <family val="2"/>
        <charset val="161"/>
      </rPr>
      <t>,</t>
    </r>
    <r>
      <rPr>
        <sz val="11"/>
        <color indexed="43"/>
        <rFont val="Arial"/>
        <family val="2"/>
        <charset val="161"/>
      </rPr>
      <t xml:space="preserve"> όπως και των τροχιακών </t>
    </r>
    <r>
      <rPr>
        <b/>
        <sz val="11"/>
        <color indexed="52"/>
        <rFont val="Arial"/>
        <family val="2"/>
        <charset val="161"/>
      </rPr>
      <t>2p</t>
    </r>
    <r>
      <rPr>
        <b/>
        <vertAlign val="subscript"/>
        <sz val="11"/>
        <color indexed="52"/>
        <rFont val="Arial"/>
        <family val="2"/>
        <charset val="161"/>
      </rPr>
      <t>y</t>
    </r>
    <r>
      <rPr>
        <b/>
        <sz val="11"/>
        <color indexed="52"/>
        <rFont val="Arial"/>
        <family val="2"/>
        <charset val="161"/>
      </rPr>
      <t>,</t>
    </r>
    <r>
      <rPr>
        <sz val="11"/>
        <color indexed="43"/>
        <rFont val="Arial"/>
        <family val="2"/>
        <charset val="161"/>
      </rPr>
      <t xml:space="preserve"> σχηματίζονται αντίστοιχα δύο </t>
    </r>
    <r>
      <rPr>
        <b/>
        <sz val="11"/>
        <color indexed="52"/>
        <rFont val="Arial"/>
        <family val="2"/>
        <charset val="161"/>
      </rPr>
      <t>π</t>
    </r>
    <r>
      <rPr>
        <sz val="11"/>
        <color indexed="43"/>
        <rFont val="Arial"/>
        <family val="2"/>
        <charset val="161"/>
      </rPr>
      <t xml:space="preserve"> δεσμοί. Έτσι τα δύο άτομα αζώτου καταλήγουν να βρεθούν ενωμένα, "διεκδικώντας" την κατοχή τριών ζευγών ηλεκτρονίων, ή αλλιώς είναι πλέον ενωμένα με ένα τριπλό δεσμό. </t>
    </r>
  </si>
  <si>
    <r>
      <t xml:space="preserve">Το </t>
    </r>
    <r>
      <rPr>
        <b/>
        <sz val="10"/>
        <color indexed="52"/>
        <rFont val="Arial"/>
        <family val="2"/>
        <charset val="161"/>
      </rPr>
      <t>άζωτο</t>
    </r>
    <r>
      <rPr>
        <sz val="10"/>
        <color indexed="43"/>
        <rFont val="Arial"/>
        <family val="2"/>
        <charset val="161"/>
      </rPr>
      <t xml:space="preserve"> έχει ατομικό αριθμό </t>
    </r>
    <r>
      <rPr>
        <b/>
        <sz val="10"/>
        <color indexed="52"/>
        <rFont val="Arial"/>
        <family val="2"/>
        <charset val="161"/>
      </rPr>
      <t>Ζ=7,</t>
    </r>
    <r>
      <rPr>
        <sz val="10"/>
        <color indexed="43"/>
        <rFont val="Arial"/>
        <family val="2"/>
        <charset val="161"/>
      </rPr>
      <t xml:space="preserve"> οπότε η ηλεκ-τρονιακή κατανομή του, κατά υποστιβάδες, στη θε-μελιώδη κατάσταση είναι... </t>
    </r>
  </si>
  <si>
    <r>
      <t xml:space="preserve">Τα τρία τροχιακά της υποστιβάδας </t>
    </r>
    <r>
      <rPr>
        <b/>
        <sz val="10"/>
        <color indexed="52"/>
        <rFont val="Arial"/>
        <family val="2"/>
        <charset val="161"/>
      </rPr>
      <t>2p,</t>
    </r>
    <r>
      <rPr>
        <sz val="10"/>
        <color indexed="43"/>
        <rFont val="Arial"/>
        <family val="2"/>
        <charset val="161"/>
      </rPr>
      <t xml:space="preserve"> στο άτομο του αζώτου, καταλαμβάνονται σύμφωνα με τον </t>
    </r>
    <r>
      <rPr>
        <b/>
        <sz val="10"/>
        <color indexed="52"/>
        <rFont val="Arial"/>
        <family val="2"/>
        <charset val="161"/>
      </rPr>
      <t>κα-νόνα  του Hund.</t>
    </r>
    <r>
      <rPr>
        <sz val="10"/>
        <color indexed="43"/>
        <rFont val="Arial"/>
        <family val="2"/>
        <charset val="161"/>
      </rPr>
      <t xml:space="preserve"> Έτσι σε κάθε τροχιακό υπάρχει ένα μόνο ηλεκτρόνιο, ενώ και τα τρία αυτά ηλεκ-τρόνια έχουν ομοπαράλληλο spin.</t>
    </r>
  </si>
  <si>
    <r>
      <t xml:space="preserve">Αφού το καρβονυλικό ανθρακοάτομο και στις αλδεΰδες και στις κετόνες βρίσκεται ενωμένο στο μόριο αυτών των ενώσεων με τρία γειτονικά άτομα, είμαστε υποχρε-ωμένοι να δεχθούμε γι' αυτό, ότι τα τροχιακά της εξωτερικής του στιβάδας έχουν υποστεί </t>
    </r>
    <r>
      <rPr>
        <b/>
        <sz val="12"/>
        <color indexed="52"/>
        <rFont val="Arial"/>
        <family val="2"/>
        <charset val="161"/>
      </rPr>
      <t>υβριδισμό</t>
    </r>
    <r>
      <rPr>
        <sz val="12"/>
        <color indexed="43"/>
        <rFont val="Arial"/>
        <family val="2"/>
      </rPr>
      <t xml:space="preserve"> τύπου </t>
    </r>
    <r>
      <rPr>
        <b/>
        <sz val="12"/>
        <color indexed="52"/>
        <rFont val="Arial"/>
        <family val="2"/>
        <charset val="161"/>
      </rPr>
      <t>sp</t>
    </r>
    <r>
      <rPr>
        <b/>
        <vertAlign val="superscript"/>
        <sz val="12"/>
        <color indexed="52"/>
        <rFont val="Arial"/>
        <family val="2"/>
        <charset val="161"/>
      </rPr>
      <t>2</t>
    </r>
    <r>
      <rPr>
        <b/>
        <sz val="12"/>
        <color indexed="52"/>
        <rFont val="Arial"/>
        <family val="2"/>
        <charset val="161"/>
      </rPr>
      <t>.</t>
    </r>
    <r>
      <rPr>
        <sz val="12"/>
        <color indexed="43"/>
        <rFont val="Arial"/>
        <family val="2"/>
      </rPr>
      <t xml:space="preserve"> Ο ένας από τους δύο δεσμούς που συνδέουν το καρβονυλικό ανθρακοάτομο με το άτομο του οξυγόνου, είναι κατά τα γνωστά, τύ-που </t>
    </r>
    <r>
      <rPr>
        <b/>
        <sz val="12"/>
        <color indexed="52"/>
        <rFont val="Arial"/>
        <family val="2"/>
        <charset val="161"/>
      </rPr>
      <t>σ</t>
    </r>
    <r>
      <rPr>
        <sz val="12"/>
        <color indexed="43"/>
        <rFont val="Arial"/>
        <family val="2"/>
      </rPr>
      <t xml:space="preserve"> και ο άλλος, τύπου </t>
    </r>
    <r>
      <rPr>
        <b/>
        <sz val="12"/>
        <color indexed="52"/>
        <rFont val="Arial"/>
        <family val="2"/>
        <charset val="161"/>
      </rPr>
      <t>π.</t>
    </r>
  </si>
  <si>
    <r>
      <t xml:space="preserve">Επειδή το άτομο του οξυγόνου είναι σημαντικά ηλεκτραρνητικότερο από το καρβο-νυλικό ανθρακοάτομο, </t>
    </r>
    <r>
      <rPr>
        <b/>
        <sz val="12"/>
        <color indexed="52"/>
        <rFont val="Arial"/>
        <family val="2"/>
        <charset val="161"/>
      </rPr>
      <t xml:space="preserve">ο καρβονυλικός δ.δ. είναι έντονα πολωμένος.
</t>
    </r>
    <r>
      <rPr>
        <sz val="12"/>
        <color indexed="43"/>
        <rFont val="Arial"/>
        <family val="2"/>
      </rPr>
      <t xml:space="preserve">Λόγω της σημαντικά μεγαλύτερης έλξης, που ασκεί στα κοινά ζεύγη ηλεκτρονίων το άτομο του οξυγόνου, η παρουσία αυτών στην περιοχή του, είναι εντονότερη, απ' ότι στην περιοχή του ανθρακοατόμου, με αποτέλεσμα, όπως φαίνεται και στην ει-κόνα στο </t>
    </r>
    <r>
      <rPr>
        <sz val="12"/>
        <color indexed="48"/>
        <rFont val="Arial"/>
        <family val="2"/>
        <charset val="161"/>
      </rPr>
      <t>διπλανό χώρο,</t>
    </r>
    <r>
      <rPr>
        <sz val="12"/>
        <color indexed="43"/>
        <rFont val="Arial"/>
        <family val="2"/>
      </rPr>
      <t xml:space="preserve"> στα άκρα του δεσμού να εμφανίζεται κλάσμα αρνητικού ηλεκτρικού φορτίου </t>
    </r>
    <r>
      <rPr>
        <b/>
        <sz val="12"/>
        <color indexed="52"/>
        <rFont val="Arial"/>
        <family val="2"/>
        <charset val="161"/>
      </rPr>
      <t>(δ–),</t>
    </r>
    <r>
      <rPr>
        <sz val="12"/>
        <color indexed="43"/>
        <rFont val="Arial"/>
        <family val="2"/>
      </rPr>
      <t xml:space="preserve"> από τη μεριά του ατόμου του οξυγόνου και αντίθετου ηλεκτρικού φορτίου </t>
    </r>
    <r>
      <rPr>
        <b/>
        <sz val="12"/>
        <color indexed="52"/>
        <rFont val="Arial"/>
        <family val="2"/>
        <charset val="161"/>
      </rPr>
      <t>(δ+),</t>
    </r>
    <r>
      <rPr>
        <sz val="12"/>
        <color indexed="43"/>
        <rFont val="Arial"/>
        <family val="2"/>
      </rPr>
      <t xml:space="preserve"> από τη μεριά του ανθρακοατόμου.  </t>
    </r>
  </si>
  <si>
    <r>
      <t xml:space="preserve">Τα παραπάνω έχουν ως αποτέλεσμα, στις αντιδράσεις προσθήκης "ασύμμετρων" προσθημάτων της μορφής </t>
    </r>
    <r>
      <rPr>
        <b/>
        <sz val="12"/>
        <color indexed="52"/>
        <rFont val="Arial"/>
        <family val="2"/>
        <charset val="161"/>
      </rPr>
      <t>Α</t>
    </r>
    <r>
      <rPr>
        <b/>
        <vertAlign val="superscript"/>
        <sz val="12"/>
        <color indexed="52"/>
        <rFont val="Arial"/>
        <family val="2"/>
        <charset val="161"/>
      </rPr>
      <t>+</t>
    </r>
    <r>
      <rPr>
        <b/>
        <sz val="12"/>
        <color indexed="52"/>
        <rFont val="Arial"/>
        <family val="2"/>
        <charset val="161"/>
      </rPr>
      <t>Β</t>
    </r>
    <r>
      <rPr>
        <b/>
        <vertAlign val="superscript"/>
        <sz val="12"/>
        <color indexed="52"/>
        <rFont val="Arial"/>
        <family val="2"/>
        <charset val="161"/>
      </rPr>
      <t>–</t>
    </r>
    <r>
      <rPr>
        <b/>
        <sz val="12"/>
        <color indexed="52"/>
        <rFont val="Arial"/>
        <family val="2"/>
        <charset val="161"/>
      </rPr>
      <t>,</t>
    </r>
    <r>
      <rPr>
        <sz val="12"/>
        <color indexed="43"/>
        <rFont val="Arial"/>
        <family val="2"/>
      </rPr>
      <t xml:space="preserve"> στον καρβονυλικό δ.δ., το ηλεκτροθετικό μέρος του προσθήματος να προσβάλει το άτομο οξυγόνου, ενώ το αρνητικό μέρος του προσθήματος προσβάλει το καρβονυλικό ανθρακοάτομο, σύμφωνα με το ακόλου-θο σχήμα...</t>
    </r>
  </si>
  <si>
    <t>Παρακάτω δίνονται κάποιες αξιοσημείωτες αντιδράσεις προσθήκης στις καρβονυ-λικές ενώσεις.</t>
  </si>
  <si>
    <r>
      <t xml:space="preserve">Η προσθήκη </t>
    </r>
    <r>
      <rPr>
        <b/>
        <sz val="12"/>
        <color indexed="52"/>
        <rFont val="Arial"/>
        <family val="2"/>
        <charset val="161"/>
      </rPr>
      <t>Η</t>
    </r>
    <r>
      <rPr>
        <b/>
        <vertAlign val="subscript"/>
        <sz val="12"/>
        <color indexed="52"/>
        <rFont val="Arial"/>
        <family val="2"/>
        <charset val="161"/>
      </rPr>
      <t>2</t>
    </r>
    <r>
      <rPr>
        <sz val="12"/>
        <color indexed="43"/>
        <rFont val="Arial"/>
        <family val="2"/>
      </rPr>
      <t xml:space="preserve"> στον καρβονυλικό δ.δ., οδηγεί στη μετατροπή των </t>
    </r>
    <r>
      <rPr>
        <b/>
        <sz val="12"/>
        <color indexed="52"/>
        <rFont val="Arial"/>
        <family val="2"/>
        <charset val="161"/>
      </rPr>
      <t>αλδεϋδών</t>
    </r>
    <r>
      <rPr>
        <sz val="12"/>
        <color indexed="43"/>
        <rFont val="Arial"/>
        <family val="2"/>
      </rPr>
      <t xml:space="preserve"> σε </t>
    </r>
    <r>
      <rPr>
        <b/>
        <sz val="12"/>
        <color indexed="52"/>
        <rFont val="Arial"/>
        <family val="2"/>
        <charset val="161"/>
      </rPr>
      <t>Ιταγείς αλκοόλες</t>
    </r>
    <r>
      <rPr>
        <sz val="12"/>
        <color indexed="43"/>
        <rFont val="Arial"/>
        <family val="2"/>
      </rPr>
      <t xml:space="preserve"> και των </t>
    </r>
    <r>
      <rPr>
        <b/>
        <sz val="12"/>
        <color indexed="52"/>
        <rFont val="Arial"/>
        <family val="2"/>
        <charset val="161"/>
      </rPr>
      <t>κετονών</t>
    </r>
    <r>
      <rPr>
        <sz val="12"/>
        <color indexed="43"/>
        <rFont val="Arial"/>
        <family val="2"/>
      </rPr>
      <t xml:space="preserve"> σε </t>
    </r>
    <r>
      <rPr>
        <b/>
        <sz val="12"/>
        <color indexed="52"/>
        <rFont val="Arial"/>
        <family val="2"/>
        <charset val="161"/>
      </rPr>
      <t>ΙΙ-ταγείς αλκοόλες,</t>
    </r>
    <r>
      <rPr>
        <sz val="12"/>
        <color indexed="43"/>
        <rFont val="Arial"/>
        <family val="2"/>
      </rPr>
      <t xml:space="preserve"> σύμφωνα με το γενικό σχήμα…</t>
    </r>
  </si>
  <si>
    <r>
      <t xml:space="preserve">Το </t>
    </r>
    <r>
      <rPr>
        <b/>
        <sz val="12"/>
        <color indexed="52"/>
        <rFont val="Arial"/>
        <family val="2"/>
        <charset val="161"/>
      </rPr>
      <t>υδροκυάνιο (HCN)</t>
    </r>
    <r>
      <rPr>
        <sz val="12"/>
        <color indexed="43"/>
        <rFont val="Arial"/>
        <family val="2"/>
      </rPr>
      <t xml:space="preserve"> είναι ένα "ασύμμετρο" πρόσθημα, με το άτομο του υδρο-γόνου να αποτελεί το ηλεκτροθετικό τμήμα αυτού, ενώ η ομάδα του κυανίου είναι το ηλεκτραρνητικό άκρο του μορίου. Έτσι κατά την προσθήκη ενός μορίου </t>
    </r>
    <r>
      <rPr>
        <b/>
        <sz val="12"/>
        <color indexed="52"/>
        <rFont val="Arial"/>
        <family val="2"/>
        <charset val="161"/>
      </rPr>
      <t>HCN</t>
    </r>
    <r>
      <rPr>
        <sz val="12"/>
        <color indexed="43"/>
        <rFont val="Arial"/>
        <family val="2"/>
      </rPr>
      <t xml:space="preserve"> στο μόριο μιας καρβονυλικής ένωσης, το άτομο του υδρογόνου ενώνεται με το καρβο-νυλικό άτομο οξυγόνου και το κυάνιο με το καρβονυλικό ανθρακοάτομο, με αποτέ-λεσμα να σχηματιστεί ένα </t>
    </r>
    <r>
      <rPr>
        <b/>
        <sz val="12"/>
        <color indexed="52"/>
        <rFont val="Arial"/>
        <family val="2"/>
        <charset val="161"/>
      </rPr>
      <t>υδρόξυ-νιτρίλιο</t>
    </r>
    <r>
      <rPr>
        <sz val="12"/>
        <color indexed="43"/>
        <rFont val="Arial"/>
        <family val="2"/>
      </rPr>
      <t xml:space="preserve"> (μια </t>
    </r>
    <r>
      <rPr>
        <b/>
        <sz val="12"/>
        <color indexed="52"/>
        <rFont val="Arial"/>
        <family val="2"/>
        <charset val="161"/>
      </rPr>
      <t>κυανυδρίνη</t>
    </r>
    <r>
      <rPr>
        <sz val="12"/>
        <color indexed="43"/>
        <rFont val="Arial"/>
        <family val="2"/>
      </rPr>
      <t>).</t>
    </r>
  </si>
  <si>
    <r>
      <t xml:space="preserve">Το φαινόμενο της πόλωσης είναι, που κατευθύνει τα δύο μέρη του προσθήματος, ηλεκτροθετικό και ηλεκτραρνητικό, στο στόχο τους. Το σχηματιζόμενο προϊόν προςθήκης υδρολύεται και σχηματίζεται τελικά, όπως φαίνεται, μια </t>
    </r>
    <r>
      <rPr>
        <b/>
        <sz val="12"/>
        <color indexed="52"/>
        <rFont val="Arial"/>
        <family val="2"/>
        <charset val="161"/>
      </rPr>
      <t>ΙΙΙ-ταγής αλ-κοόλη.</t>
    </r>
  </si>
  <si>
    <r>
      <t xml:space="preserve">Είναι φανερό ότι αν στην παραπάνω αντίδραση, το ένα αλκύλιο της κετόνης, για παράδειγμα το </t>
    </r>
    <r>
      <rPr>
        <b/>
        <sz val="12"/>
        <color indexed="52"/>
        <rFont val="Arial"/>
        <family val="2"/>
        <charset val="161"/>
      </rPr>
      <t>"R΄–",</t>
    </r>
    <r>
      <rPr>
        <sz val="12"/>
        <color indexed="43"/>
        <rFont val="Arial"/>
        <family val="2"/>
        <charset val="161"/>
      </rPr>
      <t xml:space="preserve"> αντικατασταθεί με ένα απλό άτομο υδρογόνου, αν δηλαδή αντί της κετόνης χρησιμοποιηθεί </t>
    </r>
    <r>
      <rPr>
        <b/>
        <sz val="12"/>
        <color indexed="52"/>
        <rFont val="Arial"/>
        <family val="2"/>
        <charset val="161"/>
      </rPr>
      <t>αλδεΰδη,</t>
    </r>
    <r>
      <rPr>
        <sz val="12"/>
        <color indexed="43"/>
        <rFont val="Arial"/>
        <family val="2"/>
        <charset val="161"/>
      </rPr>
      <t xml:space="preserve"> τότε η σχηματιζόμενη τελικά αλκοόλη, θα είναι </t>
    </r>
    <r>
      <rPr>
        <b/>
        <sz val="12"/>
        <color indexed="52"/>
        <rFont val="Arial"/>
        <family val="2"/>
        <charset val="161"/>
      </rPr>
      <t>ΙΙ-ταγής,</t>
    </r>
    <r>
      <rPr>
        <sz val="12"/>
        <color indexed="52"/>
        <rFont val="Arial"/>
        <family val="2"/>
        <charset val="161"/>
      </rPr>
      <t xml:space="preserve"> </t>
    </r>
    <r>
      <rPr>
        <sz val="12"/>
        <color indexed="43"/>
        <rFont val="Arial"/>
        <family val="2"/>
        <charset val="161"/>
      </rPr>
      <t xml:space="preserve">ενώ στην περίπτωση που και τα δύο αλκύλια της κετόνης αντι-κατασταθούν από ισάριθμα άτομα υδρογόνου, δηλαδή στην περίπτωση που ως καρβονυλική ένωση, χρησιμοποιηθεί η </t>
    </r>
    <r>
      <rPr>
        <b/>
        <sz val="12"/>
        <color indexed="52"/>
        <rFont val="Arial"/>
        <family val="2"/>
        <charset val="161"/>
      </rPr>
      <t>μεθανάλη</t>
    </r>
    <r>
      <rPr>
        <sz val="12"/>
        <color indexed="43"/>
        <rFont val="Arial"/>
        <family val="2"/>
        <charset val="161"/>
      </rPr>
      <t xml:space="preserve"> ή </t>
    </r>
    <r>
      <rPr>
        <b/>
        <sz val="12"/>
        <color indexed="52"/>
        <rFont val="Arial"/>
        <family val="2"/>
        <charset val="161"/>
      </rPr>
      <t>φορμαλδεΰδη,</t>
    </r>
    <r>
      <rPr>
        <sz val="12"/>
        <color indexed="43"/>
        <rFont val="Arial"/>
        <family val="2"/>
        <charset val="161"/>
      </rPr>
      <t xml:space="preserve"> θα σχηματι-στεί τελικά μια </t>
    </r>
    <r>
      <rPr>
        <b/>
        <sz val="12"/>
        <color indexed="52"/>
        <rFont val="Arial"/>
        <family val="2"/>
        <charset val="161"/>
      </rPr>
      <t>Ι-ταγής</t>
    </r>
    <r>
      <rPr>
        <sz val="12"/>
        <color indexed="43"/>
        <rFont val="Arial"/>
        <family val="2"/>
        <charset val="161"/>
      </rPr>
      <t xml:space="preserve"> αλκοόλη.</t>
    </r>
  </si>
  <si>
    <r>
      <t xml:space="preserve">Στις αντιδράσεις αυτές πραγματοποιείται αντιμετάθεση των ηλεκτραρνητικών τμη-μάτων, ανάμεσα σε δύο ενώσεις. Μπορούμε να πούμε ότι σε γενικές γραμμές αποδίδονται με την παρακάτω εξίσωση…
                           </t>
    </r>
    <r>
      <rPr>
        <b/>
        <sz val="12"/>
        <color indexed="48"/>
        <rFont val="Arial"/>
        <family val="2"/>
        <charset val="161"/>
      </rPr>
      <t>Α</t>
    </r>
    <r>
      <rPr>
        <b/>
        <vertAlign val="superscript"/>
        <sz val="12"/>
        <color indexed="48"/>
        <rFont val="Arial"/>
        <family val="2"/>
        <charset val="161"/>
      </rPr>
      <t>δ+</t>
    </r>
    <r>
      <rPr>
        <sz val="12"/>
        <color indexed="43"/>
        <rFont val="Arial"/>
        <family val="2"/>
        <charset val="161"/>
      </rPr>
      <t>–</t>
    </r>
    <r>
      <rPr>
        <b/>
        <sz val="12"/>
        <color indexed="52"/>
        <rFont val="Arial"/>
        <family val="2"/>
        <charset val="161"/>
      </rPr>
      <t>Β</t>
    </r>
    <r>
      <rPr>
        <b/>
        <vertAlign val="superscript"/>
        <sz val="12"/>
        <color indexed="52"/>
        <rFont val="Arial"/>
        <family val="2"/>
        <charset val="161"/>
      </rPr>
      <t>δ–</t>
    </r>
    <r>
      <rPr>
        <b/>
        <sz val="12"/>
        <color indexed="43"/>
        <rFont val="Arial"/>
        <family val="2"/>
      </rPr>
      <t xml:space="preserve">  </t>
    </r>
    <r>
      <rPr>
        <b/>
        <sz val="12"/>
        <color indexed="10"/>
        <rFont val="Arial"/>
        <family val="2"/>
        <charset val="161"/>
      </rPr>
      <t>+</t>
    </r>
    <r>
      <rPr>
        <b/>
        <sz val="12"/>
        <color indexed="43"/>
        <rFont val="Arial"/>
        <family val="2"/>
      </rPr>
      <t xml:space="preserve">  </t>
    </r>
    <r>
      <rPr>
        <b/>
        <sz val="12"/>
        <color indexed="48"/>
        <rFont val="Arial"/>
        <family val="2"/>
        <charset val="161"/>
      </rPr>
      <t>Γ</t>
    </r>
    <r>
      <rPr>
        <b/>
        <vertAlign val="superscript"/>
        <sz val="12"/>
        <color indexed="48"/>
        <rFont val="Arial"/>
        <family val="2"/>
        <charset val="161"/>
      </rPr>
      <t>δ+</t>
    </r>
    <r>
      <rPr>
        <sz val="12"/>
        <color indexed="43"/>
        <rFont val="Arial"/>
        <family val="2"/>
        <charset val="161"/>
      </rPr>
      <t>–</t>
    </r>
    <r>
      <rPr>
        <b/>
        <sz val="12"/>
        <color indexed="52"/>
        <rFont val="Arial"/>
        <family val="2"/>
        <charset val="161"/>
      </rPr>
      <t>Δ</t>
    </r>
    <r>
      <rPr>
        <b/>
        <vertAlign val="superscript"/>
        <sz val="12"/>
        <color indexed="52"/>
        <rFont val="Arial"/>
        <family val="2"/>
        <charset val="161"/>
      </rPr>
      <t>δ–</t>
    </r>
    <r>
      <rPr>
        <b/>
        <sz val="12"/>
        <color indexed="43"/>
        <rFont val="Arial"/>
        <family val="2"/>
      </rPr>
      <t xml:space="preserve">    </t>
    </r>
    <r>
      <rPr>
        <b/>
        <sz val="12"/>
        <color indexed="10"/>
        <rFont val="Symbol"/>
        <family val="1"/>
        <charset val="2"/>
      </rPr>
      <t>®</t>
    </r>
    <r>
      <rPr>
        <b/>
        <sz val="12"/>
        <color indexed="43"/>
        <rFont val="Symbol"/>
        <family val="1"/>
        <charset val="2"/>
      </rPr>
      <t xml:space="preserve">    </t>
    </r>
    <r>
      <rPr>
        <b/>
        <sz val="12"/>
        <color indexed="48"/>
        <rFont val="Arial"/>
        <family val="2"/>
        <charset val="161"/>
      </rPr>
      <t>Α</t>
    </r>
    <r>
      <rPr>
        <b/>
        <vertAlign val="superscript"/>
        <sz val="12"/>
        <color indexed="48"/>
        <rFont val="Arial"/>
        <family val="2"/>
        <charset val="161"/>
      </rPr>
      <t>δ+</t>
    </r>
    <r>
      <rPr>
        <sz val="12"/>
        <color indexed="43"/>
        <rFont val="Arial"/>
        <family val="2"/>
        <charset val="161"/>
      </rPr>
      <t>–</t>
    </r>
    <r>
      <rPr>
        <b/>
        <sz val="12"/>
        <color indexed="52"/>
        <rFont val="Arial"/>
        <family val="2"/>
        <charset val="161"/>
      </rPr>
      <t>Δ</t>
    </r>
    <r>
      <rPr>
        <b/>
        <vertAlign val="superscript"/>
        <sz val="12"/>
        <color indexed="52"/>
        <rFont val="Arial"/>
        <family val="2"/>
        <charset val="161"/>
      </rPr>
      <t>δ–</t>
    </r>
    <r>
      <rPr>
        <b/>
        <sz val="12"/>
        <color indexed="43"/>
        <rFont val="Arial"/>
        <family val="2"/>
        <charset val="161"/>
      </rPr>
      <t xml:space="preserve">  </t>
    </r>
    <r>
      <rPr>
        <b/>
        <sz val="12"/>
        <color indexed="10"/>
        <rFont val="Arial"/>
        <family val="2"/>
        <charset val="161"/>
      </rPr>
      <t>+</t>
    </r>
    <r>
      <rPr>
        <b/>
        <sz val="12"/>
        <color indexed="43"/>
        <rFont val="Arial"/>
        <family val="2"/>
        <charset val="161"/>
      </rPr>
      <t xml:space="preserve">  </t>
    </r>
    <r>
      <rPr>
        <b/>
        <sz val="12"/>
        <color indexed="48"/>
        <rFont val="Arial"/>
        <family val="2"/>
        <charset val="161"/>
      </rPr>
      <t>Γ</t>
    </r>
    <r>
      <rPr>
        <b/>
        <vertAlign val="superscript"/>
        <sz val="12"/>
        <color indexed="48"/>
        <rFont val="Arial"/>
        <family val="2"/>
        <charset val="161"/>
      </rPr>
      <t>δ+</t>
    </r>
    <r>
      <rPr>
        <sz val="12"/>
        <color indexed="43"/>
        <rFont val="Arial"/>
        <family val="2"/>
        <charset val="161"/>
      </rPr>
      <t>–</t>
    </r>
    <r>
      <rPr>
        <b/>
        <sz val="12"/>
        <color indexed="52"/>
        <rFont val="Arial"/>
        <family val="2"/>
        <charset val="161"/>
      </rPr>
      <t>Β</t>
    </r>
    <r>
      <rPr>
        <b/>
        <vertAlign val="superscript"/>
        <sz val="12"/>
        <color indexed="52"/>
        <rFont val="Arial"/>
        <family val="2"/>
        <charset val="161"/>
      </rPr>
      <t>δ–</t>
    </r>
    <r>
      <rPr>
        <sz val="12"/>
        <color indexed="43"/>
        <rFont val="Arial"/>
        <family val="2"/>
      </rPr>
      <t xml:space="preserve">  
Παρακάτω αναφέρονται κάποιες αξιοσημείωτες περιπτώσεις αντιδράσεων υπο-κατάστασης.</t>
    </r>
  </si>
  <si>
    <r>
      <t>Στα αλκυλαλογονίδια (</t>
    </r>
    <r>
      <rPr>
        <b/>
        <sz val="12"/>
        <color indexed="52"/>
        <rFont val="Arial"/>
        <family val="2"/>
        <charset val="161"/>
      </rPr>
      <t>R–X,</t>
    </r>
    <r>
      <rPr>
        <sz val="12"/>
        <color indexed="43"/>
        <rFont val="Arial"/>
        <family val="2"/>
      </rPr>
      <t xml:space="preserve"> όπου </t>
    </r>
    <r>
      <rPr>
        <b/>
        <sz val="12"/>
        <color indexed="52"/>
        <rFont val="Arial"/>
        <family val="2"/>
        <charset val="161"/>
      </rPr>
      <t>Χ:</t>
    </r>
    <r>
      <rPr>
        <sz val="12"/>
        <color indexed="43"/>
        <rFont val="Arial"/>
        <family val="2"/>
      </rPr>
      <t xml:space="preserve"> κάποιο αλογόνο), ο δεσμός που συνδέει το άτομο του αλογόνου με το αλκύλιο, είναι ισχυρά πολωμένος, εξαιτίας της μεγάλης διαφοράς ηλεκτραρνητικότητας μεταξύ αλογόνου και άνθρακα. Αυτό έχει ως απο-τέλεσμα, στις ενώσεις αυτές το άτομο αλογόνου να υποκαθίσταται "πρόθυμα", από το ηλεκτραρνητικό τμήμα κάποιας άλλης ένωσης, σύμφωνα με το γενικό σχήμα... </t>
    </r>
  </si>
  <si>
    <t>Έτσι η επίδραση διαφόρων αντιδραστηρίων στα αλκυλαλογονίδια, οδηγεί στο σχη-ματισμό πληθώρας οργανικών ενώσεων. Κάποια σχετικά παραδείγματα ακολου-θούν αμέσως παρακάτω.</t>
  </si>
  <si>
    <r>
      <t xml:space="preserve">Στην αντίδραση αυτή υποκαθίσταται το άτομο αλογόνου του αλκυλαλογονίδιου από υδροξύλιο, με αποτέλεσμα τη μετατροπή του αλκυλαλογονίδιου σε </t>
    </r>
    <r>
      <rPr>
        <b/>
        <sz val="12"/>
        <color indexed="52"/>
        <rFont val="Arial"/>
        <family val="2"/>
        <charset val="161"/>
      </rPr>
      <t>αλκοόλη</t>
    </r>
    <r>
      <rPr>
        <sz val="12"/>
        <color indexed="10"/>
        <rFont val="Arial"/>
        <family val="2"/>
        <charset val="161"/>
      </rPr>
      <t>*</t>
    </r>
    <r>
      <rPr>
        <b/>
        <sz val="12"/>
        <color indexed="52"/>
        <rFont val="Arial"/>
        <family val="2"/>
        <charset val="161"/>
      </rPr>
      <t>.</t>
    </r>
    <r>
      <rPr>
        <sz val="12"/>
        <color indexed="43"/>
        <rFont val="Arial"/>
        <family val="2"/>
      </rPr>
      <t xml:space="preserve"> Αν για παράδειγμα επιδράσουμε με υδατικό διάλυμα </t>
    </r>
    <r>
      <rPr>
        <b/>
        <sz val="12"/>
        <color indexed="52"/>
        <rFont val="Arial"/>
        <family val="2"/>
        <charset val="161"/>
      </rPr>
      <t>NaOH</t>
    </r>
    <r>
      <rPr>
        <sz val="12"/>
        <color indexed="43"/>
        <rFont val="Arial"/>
        <family val="2"/>
      </rPr>
      <t xml:space="preserve"> στο </t>
    </r>
    <r>
      <rPr>
        <b/>
        <sz val="12"/>
        <color indexed="52"/>
        <rFont val="Arial"/>
        <family val="2"/>
        <charset val="161"/>
      </rPr>
      <t>χλωρο-αιθάνιο,</t>
    </r>
    <r>
      <rPr>
        <sz val="12"/>
        <color indexed="43"/>
        <rFont val="Arial"/>
        <family val="2"/>
      </rPr>
      <t xml:space="preserve"> θα σχηματιστεί </t>
    </r>
    <r>
      <rPr>
        <b/>
        <sz val="12"/>
        <color indexed="52"/>
        <rFont val="Arial"/>
        <family val="2"/>
        <charset val="161"/>
      </rPr>
      <t>αιθανόλη,</t>
    </r>
    <r>
      <rPr>
        <sz val="12"/>
        <color indexed="43"/>
        <rFont val="Arial"/>
        <family val="2"/>
      </rPr>
      <t xml:space="preserve"> κατά την εξίσωση... </t>
    </r>
  </si>
  <si>
    <r>
      <t xml:space="preserve">Κατά την αντίδραση αυτή, το άτομο του αλογόνου του αλκυλαλογονίδιου, υποκα-θίσταται από την </t>
    </r>
    <r>
      <rPr>
        <b/>
        <sz val="12"/>
        <color indexed="52"/>
        <rFont val="Arial"/>
        <family val="2"/>
        <charset val="161"/>
      </rPr>
      <t>κύανο-ομάδα,</t>
    </r>
    <r>
      <rPr>
        <sz val="12"/>
        <color indexed="43"/>
        <rFont val="Arial"/>
        <family val="2"/>
      </rPr>
      <t xml:space="preserve"> οπότε σχηματίζεται </t>
    </r>
    <r>
      <rPr>
        <b/>
        <sz val="12"/>
        <color indexed="52"/>
        <rFont val="Arial"/>
        <family val="2"/>
        <charset val="161"/>
      </rPr>
      <t>νιτρίλιο,</t>
    </r>
    <r>
      <rPr>
        <sz val="12"/>
        <color indexed="43"/>
        <rFont val="Arial"/>
        <family val="2"/>
      </rPr>
      <t xml:space="preserve"> σύμφωνα με τη γε-νική χημική εξίσωση, που ακολουθεί... </t>
    </r>
  </si>
  <si>
    <r>
      <t xml:space="preserve">Το σχηματιζόμενο νιτρίλιο, υδρολυόμενο παρέχει καρβοξυλικό οξύ και αμμωνία. Αυτά τα δύο σχηματίζουν το αμμωνιακό άλας του καρβοξυλικού οξέος. Για να αποτραπεί κάτι τέτοιο, η υδρόλυση του νιτριλίου πραγματοποιείται σε περιβάλλον, το οποίο έχει οξινιστεί με κάποιο ισχυρό οξύ, π.χ. </t>
    </r>
    <r>
      <rPr>
        <b/>
        <sz val="12"/>
        <color indexed="52"/>
        <rFont val="Arial"/>
        <family val="2"/>
        <charset val="161"/>
      </rPr>
      <t>HCl,</t>
    </r>
    <r>
      <rPr>
        <sz val="12"/>
        <color indexed="43"/>
        <rFont val="Arial"/>
        <family val="2"/>
      </rPr>
      <t xml:space="preserve"> ώστε αντί του αμμωνιακού άλατος του καρβοξυλικού οξέος που θα σχηματιζόταν, να λαμβάνεται το καρβο-ξυλικό οξύ. Όλα αυτά δείχνονται στις παρακάτω χημικές εξισώσεις.</t>
    </r>
  </si>
  <si>
    <r>
      <t xml:space="preserve">Για παράδειγμα, όπως φαίνεται και στις επόμενες χημικές εξισώσεις, η επίδραση </t>
    </r>
    <r>
      <rPr>
        <b/>
        <sz val="12"/>
        <color indexed="52"/>
        <rFont val="Arial"/>
        <family val="2"/>
        <charset val="161"/>
      </rPr>
      <t>KCN</t>
    </r>
    <r>
      <rPr>
        <sz val="12"/>
        <color indexed="43"/>
        <rFont val="Arial"/>
        <family val="2"/>
        <charset val="161"/>
      </rPr>
      <t xml:space="preserve"> στο </t>
    </r>
    <r>
      <rPr>
        <b/>
        <sz val="12"/>
        <color indexed="52"/>
        <rFont val="Arial"/>
        <family val="2"/>
        <charset val="161"/>
      </rPr>
      <t>βρωμο-μεθάνιο,</t>
    </r>
    <r>
      <rPr>
        <sz val="12"/>
        <color indexed="43"/>
        <rFont val="Arial"/>
        <family val="2"/>
        <charset val="161"/>
      </rPr>
      <t xml:space="preserve"> οδηγεί στο σχηματισμό </t>
    </r>
    <r>
      <rPr>
        <b/>
        <sz val="12"/>
        <color indexed="52"/>
        <rFont val="Arial"/>
        <family val="2"/>
        <charset val="161"/>
      </rPr>
      <t>αιθανο-νιτρίλιου,</t>
    </r>
    <r>
      <rPr>
        <sz val="12"/>
        <color indexed="43"/>
        <rFont val="Arial"/>
        <family val="2"/>
        <charset val="161"/>
      </rPr>
      <t xml:space="preserve"> που μπορεί στη συνέχεια να υδρολυθεί σε όξινο περιβάλλον, προς </t>
    </r>
    <r>
      <rPr>
        <b/>
        <sz val="12"/>
        <color indexed="52"/>
        <rFont val="Arial"/>
        <family val="2"/>
        <charset val="161"/>
      </rPr>
      <t>αιθανικό οξύ.</t>
    </r>
  </si>
  <si>
    <r>
      <t xml:space="preserve">Υπενθυμίζεται ότι με επίδραση </t>
    </r>
    <r>
      <rPr>
        <b/>
        <sz val="10"/>
        <color indexed="52"/>
        <rFont val="Arial"/>
        <family val="2"/>
        <charset val="161"/>
      </rPr>
      <t>αλκοολικού</t>
    </r>
    <r>
      <rPr>
        <sz val="10"/>
        <color indexed="43"/>
        <rFont val="Arial"/>
        <family val="2"/>
      </rPr>
      <t xml:space="preserve"> διαλύμα-τος </t>
    </r>
    <r>
      <rPr>
        <b/>
        <sz val="10"/>
        <color indexed="52"/>
        <rFont val="Arial"/>
        <family val="2"/>
        <charset val="161"/>
      </rPr>
      <t>NaOH</t>
    </r>
    <r>
      <rPr>
        <sz val="10"/>
        <color indexed="43"/>
        <rFont val="Arial"/>
        <family val="2"/>
      </rPr>
      <t xml:space="preserve"> σε κάποιο αλκυλαλογονίδιο, προκαλείται </t>
    </r>
    <r>
      <rPr>
        <b/>
        <sz val="10"/>
        <color indexed="52"/>
        <rFont val="Arial"/>
        <family val="2"/>
        <charset val="161"/>
      </rPr>
      <t>αφυδραλογόνωση</t>
    </r>
    <r>
      <rPr>
        <sz val="10"/>
        <color indexed="43"/>
        <rFont val="Arial"/>
        <family val="2"/>
      </rPr>
      <t xml:space="preserve"> αυτού, </t>
    </r>
    <r>
      <rPr>
        <b/>
        <sz val="10"/>
        <color indexed="52"/>
        <rFont val="Arial"/>
        <family val="2"/>
        <charset val="161"/>
      </rPr>
      <t>(αντίδραση απόσπασης),</t>
    </r>
    <r>
      <rPr>
        <sz val="10"/>
        <color indexed="43"/>
        <rFont val="Arial"/>
        <family val="2"/>
      </rPr>
      <t xml:space="preserve"> με αποτέλεσμα το σχηματισμό </t>
    </r>
    <r>
      <rPr>
        <b/>
        <sz val="10"/>
        <color indexed="52"/>
        <rFont val="Arial"/>
        <family val="2"/>
        <charset val="161"/>
      </rPr>
      <t>αλκενίου.</t>
    </r>
    <r>
      <rPr>
        <sz val="10"/>
        <color indexed="43"/>
        <rFont val="Arial"/>
        <family val="2"/>
      </rPr>
      <t xml:space="preserve">
Γίνεται λοιπόν αντιληπτό ότι στο </t>
    </r>
    <r>
      <rPr>
        <b/>
        <sz val="10"/>
        <color indexed="52"/>
        <rFont val="Arial"/>
        <family val="2"/>
        <charset val="161"/>
      </rPr>
      <t>υδατικό</t>
    </r>
    <r>
      <rPr>
        <sz val="10"/>
        <color indexed="43"/>
        <rFont val="Arial"/>
        <family val="2"/>
      </rPr>
      <t xml:space="preserve"> περιβάλλον ευνοείται η </t>
    </r>
    <r>
      <rPr>
        <b/>
        <sz val="10"/>
        <color indexed="52"/>
        <rFont val="Arial"/>
        <family val="2"/>
        <charset val="161"/>
      </rPr>
      <t>υποκατάσταση</t>
    </r>
    <r>
      <rPr>
        <sz val="10"/>
        <color indexed="43"/>
        <rFont val="Arial"/>
        <family val="2"/>
      </rPr>
      <t xml:space="preserve"> του αλογονο-ατόμου του αλκυλαλογονίδιου, από το υδροξύλιο, οπότε σχημα-τίζεται </t>
    </r>
    <r>
      <rPr>
        <b/>
        <sz val="10"/>
        <color indexed="52"/>
        <rFont val="Arial"/>
        <family val="2"/>
        <charset val="161"/>
      </rPr>
      <t>αλκοόλη,</t>
    </r>
    <r>
      <rPr>
        <sz val="10"/>
        <color indexed="43"/>
        <rFont val="Arial"/>
        <family val="2"/>
      </rPr>
      <t xml:space="preserve"> ενώ στο </t>
    </r>
    <r>
      <rPr>
        <b/>
        <sz val="10"/>
        <color indexed="52"/>
        <rFont val="Arial"/>
        <family val="2"/>
        <charset val="161"/>
      </rPr>
      <t>αλκοολικό</t>
    </r>
    <r>
      <rPr>
        <sz val="10"/>
        <color indexed="43"/>
        <rFont val="Arial"/>
        <family val="2"/>
      </rPr>
      <t xml:space="preserve"> περιβάλλον ευ-νοείται η </t>
    </r>
    <r>
      <rPr>
        <b/>
        <sz val="10"/>
        <color indexed="52"/>
        <rFont val="Arial"/>
        <family val="2"/>
        <charset val="161"/>
      </rPr>
      <t>απόσπαση</t>
    </r>
    <r>
      <rPr>
        <sz val="10"/>
        <color indexed="43"/>
        <rFont val="Arial"/>
        <family val="2"/>
      </rPr>
      <t xml:space="preserve"> υδραλογόνου από το αλκυλαλο-γονίδιο, με συνέπεια το σχηματισμό </t>
    </r>
    <r>
      <rPr>
        <b/>
        <sz val="10"/>
        <color indexed="52"/>
        <rFont val="Arial"/>
        <family val="2"/>
        <charset val="161"/>
      </rPr>
      <t>αλκενίου.</t>
    </r>
    <r>
      <rPr>
        <sz val="10"/>
        <color indexed="43"/>
        <rFont val="Arial"/>
        <family val="2"/>
      </rPr>
      <t xml:space="preserve">
Το ρήμα "ευνοείται" χρησιμοποιείται παραπάνω σκόπι-μα, ώστε να είναι κατανοητό ότι και στο υδατικό και στο αλκοολικό περιβάλλον, πραγματοποιούνται και οι δύο αντιδράσεις του αλκυλαλογονιδίου με τη βάση, δηλαδή και η υποκατάσταση και η απόσπαση, όμως το σε τι ποσοστό γίνεται κάθε μια από αυτές, καθορίζεται από το διαλύτη, που χρησιμοποιείται και γενικότερα από τις επικρατούσες συνθήκες.  </t>
    </r>
  </si>
  <si>
    <r>
      <t xml:space="preserve">Τα </t>
    </r>
    <r>
      <rPr>
        <b/>
        <sz val="10"/>
        <color indexed="52"/>
        <rFont val="Arial"/>
        <family val="2"/>
        <charset val="161"/>
      </rPr>
      <t>αλκοολικά άλατα</t>
    </r>
    <r>
      <rPr>
        <sz val="10"/>
        <color indexed="43"/>
        <rFont val="Arial"/>
        <family val="2"/>
      </rPr>
      <t xml:space="preserve"> λαμβάνονται, όταν επιδράσουμε με κάποιο δραστικό μέταλλο, όπως είναι για παράδειγ-μα το </t>
    </r>
    <r>
      <rPr>
        <b/>
        <sz val="10"/>
        <color indexed="52"/>
        <rFont val="Arial"/>
        <family val="2"/>
        <charset val="161"/>
      </rPr>
      <t>Na,</t>
    </r>
    <r>
      <rPr>
        <sz val="10"/>
        <color indexed="43"/>
        <rFont val="Arial"/>
        <family val="2"/>
      </rPr>
      <t xml:space="preserve"> σε κάποια αλκοόλη. Τότε εκδηλώνεται ο </t>
    </r>
    <r>
      <rPr>
        <b/>
        <sz val="10"/>
        <color indexed="52"/>
        <rFont val="Arial"/>
        <family val="2"/>
        <charset val="161"/>
      </rPr>
      <t>"ψευτο-όξινος" χαρακτήρας</t>
    </r>
    <r>
      <rPr>
        <sz val="10"/>
        <color indexed="43"/>
        <rFont val="Arial"/>
        <family val="2"/>
      </rPr>
      <t xml:space="preserve"> του ατόμου του υδρο-γόνου, του υδροξυλίου της αλκοόλης, καθώς αυτό υ-ποκαθίσταται από το άτομο του δραστικού μετάλλου, ως εάν η αλκοόλη να ήταν ένα οξύ, σύμφωνα με τη γε-νική χημική εξίσωση που ακολουθεί.</t>
    </r>
  </si>
  <si>
    <r>
      <t xml:space="preserve">Με επίδραση </t>
    </r>
    <r>
      <rPr>
        <b/>
        <sz val="12"/>
        <color indexed="52"/>
        <rFont val="Arial"/>
        <family val="2"/>
        <charset val="161"/>
      </rPr>
      <t>αλκοολικού άλατος</t>
    </r>
    <r>
      <rPr>
        <sz val="12"/>
        <color indexed="10"/>
        <rFont val="Arial"/>
        <family val="2"/>
        <charset val="161"/>
      </rPr>
      <t>**</t>
    </r>
    <r>
      <rPr>
        <sz val="12"/>
        <color indexed="43"/>
        <rFont val="Arial"/>
        <family val="2"/>
        <charset val="161"/>
      </rPr>
      <t xml:space="preserve"> σε κάποιο αλκυλαλογονίδιο, σχηματίζεται </t>
    </r>
    <r>
      <rPr>
        <b/>
        <sz val="12"/>
        <color indexed="52"/>
        <rFont val="Arial"/>
        <family val="2"/>
        <charset val="161"/>
      </rPr>
      <t>αι-θέρας,</t>
    </r>
    <r>
      <rPr>
        <sz val="12"/>
        <color indexed="43"/>
        <rFont val="Arial"/>
        <family val="2"/>
        <charset val="161"/>
      </rPr>
      <t xml:space="preserve"> καθώς το άτομο αλογόνου του αλκυλαλογονίδιου, υποκαθίσταται σ' αυτή την περίπτωση, από το </t>
    </r>
    <r>
      <rPr>
        <b/>
        <sz val="12"/>
        <color indexed="52"/>
        <rFont val="Arial"/>
        <family val="2"/>
        <charset val="161"/>
      </rPr>
      <t>αλκοξύλιο (–OR΄),</t>
    </r>
    <r>
      <rPr>
        <sz val="12"/>
        <color indexed="43"/>
        <rFont val="Arial"/>
        <family val="2"/>
        <charset val="161"/>
      </rPr>
      <t xml:space="preserve"> που περιέχεται στο αλκοολικό άλας, σύμφωνα με τη γενική χημική εξίσωση...  </t>
    </r>
  </si>
  <si>
    <r>
      <t xml:space="preserve">Συνήθως χρησιμοποιούνται τα με </t>
    </r>
    <r>
      <rPr>
        <b/>
        <sz val="12"/>
        <color indexed="52"/>
        <rFont val="Arial"/>
        <family val="2"/>
        <charset val="161"/>
      </rPr>
      <t>Ag</t>
    </r>
    <r>
      <rPr>
        <sz val="12"/>
        <color indexed="43"/>
        <rFont val="Arial"/>
        <family val="2"/>
      </rPr>
      <t xml:space="preserve"> άλατα των καρβοξυλικών οξέων, δηλαδή στη θέση του μετάλλου </t>
    </r>
    <r>
      <rPr>
        <b/>
        <sz val="12"/>
        <color indexed="52"/>
        <rFont val="Arial"/>
        <family val="2"/>
        <charset val="161"/>
      </rPr>
      <t>M,</t>
    </r>
    <r>
      <rPr>
        <sz val="12"/>
        <color indexed="43"/>
        <rFont val="Arial"/>
        <family val="2"/>
      </rPr>
      <t xml:space="preserve"> συνήθως εμφανίζεται ο </t>
    </r>
    <r>
      <rPr>
        <b/>
        <sz val="12"/>
        <color indexed="52"/>
        <rFont val="Arial"/>
        <family val="2"/>
        <charset val="161"/>
      </rPr>
      <t>Ag,</t>
    </r>
    <r>
      <rPr>
        <sz val="12"/>
        <color indexed="43"/>
        <rFont val="Arial"/>
        <family val="2"/>
      </rPr>
      <t xml:space="preserve"> ώστε το σχηματιζόμενο στα προϊόντα άλας, να είναι κάποιο αλογονούχο άλας του αργύρου, το οποίο είναι ίζημα, οπότε γίνεται ευκολότερος ο διαχωρισμός και η παραλαβή του σχημα-τιζόμενου εστέρα.</t>
    </r>
  </si>
  <si>
    <r>
      <t xml:space="preserve">Με επίδραση αμμωνίας σε αλκυλαλογονίδιο, σχηματίζεται μίγμα </t>
    </r>
    <r>
      <rPr>
        <b/>
        <sz val="12"/>
        <color indexed="52"/>
        <rFont val="Arial"/>
        <family val="2"/>
        <charset val="161"/>
      </rPr>
      <t>αμινών,</t>
    </r>
    <r>
      <rPr>
        <sz val="12"/>
        <color indexed="43"/>
        <rFont val="Arial"/>
        <family val="2"/>
      </rPr>
      <t xml:space="preserve"> σύμφω-να με τις ακόλουθες γενικές χημικές εξισώσεις</t>
    </r>
    <r>
      <rPr>
        <sz val="12"/>
        <color indexed="11"/>
        <rFont val="Arial"/>
        <family val="2"/>
        <charset val="161"/>
      </rPr>
      <t>*</t>
    </r>
    <r>
      <rPr>
        <sz val="12"/>
        <color indexed="43"/>
        <rFont val="Arial"/>
        <family val="2"/>
      </rPr>
      <t>.</t>
    </r>
  </si>
  <si>
    <t xml:space="preserve">Έτσι το σωστότερο είναι να λέμε ότι στα προϊόντα σχη-ματίζεται το υδραλογονικό άλας της αμίνης και όχι αμί-νη και υδραλογόνο. Από το εν λόγω άλας φυσικά, είναι δυνατό να παραληφθεί η αμίνη, με επίδραση άλλης ισχυρότερης βάσης </t>
  </si>
  <si>
    <r>
      <t xml:space="preserve">Πιο συγκεκριμένα, όπως φαίνεται και στο σχήμα που ακολουθεί, με επίδραση </t>
    </r>
    <r>
      <rPr>
        <b/>
        <sz val="10"/>
        <color indexed="52"/>
        <rFont val="Arial"/>
        <family val="2"/>
        <charset val="161"/>
      </rPr>
      <t>χλωρο-αιθάνιου</t>
    </r>
    <r>
      <rPr>
        <sz val="10"/>
        <color indexed="43"/>
        <rFont val="Arial"/>
        <family val="2"/>
      </rPr>
      <t xml:space="preserve"> σε αμμωνία, θα προκύψει το </t>
    </r>
    <r>
      <rPr>
        <b/>
        <sz val="10"/>
        <color indexed="52"/>
        <rFont val="Arial"/>
        <family val="2"/>
        <charset val="161"/>
      </rPr>
      <t>άλας του χλωριούχου αιθυλ-αμ-μώνιου,</t>
    </r>
    <r>
      <rPr>
        <sz val="10"/>
        <color indexed="43"/>
        <rFont val="Arial"/>
        <family val="2"/>
      </rPr>
      <t xml:space="preserve"> ενώ η επίδραση του ίδιου αλκυλαλογονίδιου, αυτή τη φορά σε </t>
    </r>
    <r>
      <rPr>
        <b/>
        <sz val="10"/>
        <color indexed="52"/>
        <rFont val="Arial"/>
        <family val="2"/>
        <charset val="161"/>
      </rPr>
      <t>μεθυλ-αμίνη,</t>
    </r>
    <r>
      <rPr>
        <sz val="10"/>
        <color indexed="43"/>
        <rFont val="Arial"/>
        <family val="2"/>
      </rPr>
      <t xml:space="preserve"> θα δώσει ως προϊόν το </t>
    </r>
    <r>
      <rPr>
        <b/>
        <sz val="10"/>
        <color indexed="52"/>
        <rFont val="Arial"/>
        <family val="2"/>
        <charset val="161"/>
      </rPr>
      <t xml:space="preserve">χλωριούχο αίθυλ-μέθυλ-αμμώνιο. </t>
    </r>
    <r>
      <rPr>
        <sz val="10"/>
        <color indexed="43"/>
        <rFont val="Arial"/>
        <family val="2"/>
        <charset val="161"/>
      </rPr>
      <t xml:space="preserve">Από τα άλατα αυτά με επίδραση ισχυρής βάσης θα σχηματιστούν αντίστοι-χα, η </t>
    </r>
    <r>
      <rPr>
        <b/>
        <sz val="10"/>
        <color indexed="52"/>
        <rFont val="Arial"/>
        <family val="2"/>
        <charset val="161"/>
      </rPr>
      <t>αιθυλ-αμίνη</t>
    </r>
    <r>
      <rPr>
        <sz val="10"/>
        <color indexed="43"/>
        <rFont val="Arial"/>
        <family val="2"/>
        <charset val="161"/>
      </rPr>
      <t xml:space="preserve"> και η </t>
    </r>
    <r>
      <rPr>
        <b/>
        <sz val="10"/>
        <color indexed="52"/>
        <rFont val="Arial"/>
        <family val="2"/>
        <charset val="161"/>
      </rPr>
      <t>αίθυλ-μέθυλ-αμίνη.</t>
    </r>
  </si>
  <si>
    <r>
      <t xml:space="preserve">Παρατηρούμε ότι κατά την εξέλιξη της αντίδρασης, συμβαίνει σταδιακή υποκα-τάσταση των ατόμων υδρογόνου του μορίου της αμμωνίας, από αλκύλια, που παρέχονται από το αλκυλαλογονίδιο. Με υποκατάσταση του πρώτου ατόμου υδρογόνου, στο μόριο της αμμωνίας, από ένα αλκύλιο, σχηματίζεται μια </t>
    </r>
    <r>
      <rPr>
        <b/>
        <sz val="12"/>
        <color indexed="52"/>
        <rFont val="Arial"/>
        <family val="2"/>
        <charset val="161"/>
      </rPr>
      <t>πρω-τοταγής αμίνη.</t>
    </r>
    <r>
      <rPr>
        <sz val="12"/>
        <color indexed="43"/>
        <rFont val="Arial"/>
        <family val="2"/>
      </rPr>
      <t xml:space="preserve"> Όταν στη συνέχεια υποκατασταθεί και δεύτερο άτομο υδρογόνου του μορίου της αμμωνίας από αλκύλιο, σχηματίζεται μια </t>
    </r>
    <r>
      <rPr>
        <b/>
        <sz val="12"/>
        <color indexed="52"/>
        <rFont val="Arial"/>
        <family val="2"/>
        <charset val="161"/>
      </rPr>
      <t>δευτεροταγής αμίνη.</t>
    </r>
    <r>
      <rPr>
        <sz val="12"/>
        <color indexed="43"/>
        <rFont val="Arial"/>
        <family val="2"/>
      </rPr>
      <t xml:space="preserve"> Τέλος όταν όλα τα άτομα υδρογόνου του μορίου της αμμωνίας υποκατασταθούν από ισάριθμα αλκύλια, προκύπτει το μόριο μιας </t>
    </r>
    <r>
      <rPr>
        <b/>
        <sz val="12"/>
        <color indexed="52"/>
        <rFont val="Arial"/>
        <family val="2"/>
        <charset val="161"/>
      </rPr>
      <t xml:space="preserve">τριτοταγούς αμίνης.
</t>
    </r>
    <r>
      <rPr>
        <sz val="12"/>
        <color indexed="43"/>
        <rFont val="Arial"/>
        <family val="2"/>
        <charset val="161"/>
      </rPr>
      <t>Συμπεραίνουμε λοιπόν, ότι γενικά κατά την επίδραση αμμωνίας σε κάποιο αλ-κυλαλογονίδιο, σχηματίζεται ένα μίγμα αμινών, όλων των τάξεων.</t>
    </r>
  </si>
  <si>
    <r>
      <t xml:space="preserve">Από την επίδραση αλκινίδιου κάποιου δραστικού μετάλλου (συνήθως </t>
    </r>
    <r>
      <rPr>
        <b/>
        <sz val="12"/>
        <color indexed="52"/>
        <rFont val="Arial"/>
        <family val="2"/>
        <charset val="161"/>
      </rPr>
      <t>Na</t>
    </r>
    <r>
      <rPr>
        <sz val="12"/>
        <color indexed="43"/>
        <rFont val="Arial"/>
        <family val="2"/>
      </rPr>
      <t xml:space="preserve">), σε ένα αλκυλαλογονίδιο, προκύπτει </t>
    </r>
    <r>
      <rPr>
        <b/>
        <sz val="12"/>
        <color indexed="52"/>
        <rFont val="Arial"/>
        <family val="2"/>
        <charset val="161"/>
      </rPr>
      <t>αλκίνιο,</t>
    </r>
    <r>
      <rPr>
        <sz val="12"/>
        <color indexed="43"/>
        <rFont val="Arial"/>
        <family val="2"/>
      </rPr>
      <t xml:space="preserve"> που συγκεντρώνει στο μόριό του όλα τα ανθρακοάτομα των δύο ενώσεων που αντέδρασαν. Αν για παράδειγμα επιδράσει </t>
    </r>
    <r>
      <rPr>
        <b/>
        <sz val="12"/>
        <color indexed="52"/>
        <rFont val="Arial"/>
        <family val="2"/>
        <charset val="161"/>
      </rPr>
      <t>προπινίδιο του νατρίου</t>
    </r>
    <r>
      <rPr>
        <sz val="12"/>
        <color indexed="43"/>
        <rFont val="Arial"/>
        <family val="2"/>
      </rPr>
      <t xml:space="preserve"> σε </t>
    </r>
    <r>
      <rPr>
        <b/>
        <sz val="12"/>
        <color indexed="52"/>
        <rFont val="Arial"/>
        <family val="2"/>
        <charset val="161"/>
      </rPr>
      <t>βρωμο-μεθάνιο,</t>
    </r>
    <r>
      <rPr>
        <sz val="12"/>
        <color indexed="43"/>
        <rFont val="Arial"/>
        <family val="2"/>
      </rPr>
      <t xml:space="preserve"> θα σχηματιστεί το </t>
    </r>
    <r>
      <rPr>
        <b/>
        <sz val="12"/>
        <color indexed="52"/>
        <rFont val="Arial"/>
        <family val="2"/>
        <charset val="161"/>
      </rPr>
      <t>2-βου-τίνιο.</t>
    </r>
    <r>
      <rPr>
        <sz val="12"/>
        <color indexed="43"/>
        <rFont val="Arial"/>
        <family val="2"/>
      </rPr>
      <t xml:space="preserve"> Η αντίστοιχη χημική εξίσωση είναι η ακόλουθη...</t>
    </r>
  </si>
  <si>
    <r>
      <t xml:space="preserve">Το υδροξύλιο των αλκοολών είναι δυνατό να υποκατασταθεί από ένα άτομο χλω-ρίου, όταν η αλκοόλη αντιδράσει με </t>
    </r>
    <r>
      <rPr>
        <b/>
        <sz val="12"/>
        <color indexed="52"/>
        <rFont val="Arial"/>
        <family val="2"/>
        <charset val="161"/>
      </rPr>
      <t>θειόνυλο-χλωρίδιο (SOCl</t>
    </r>
    <r>
      <rPr>
        <b/>
        <vertAlign val="subscript"/>
        <sz val="12"/>
        <color indexed="52"/>
        <rFont val="Arial"/>
        <family val="2"/>
        <charset val="161"/>
      </rPr>
      <t>2</t>
    </r>
    <r>
      <rPr>
        <b/>
        <sz val="12"/>
        <color indexed="52"/>
        <rFont val="Arial"/>
        <family val="2"/>
        <charset val="161"/>
      </rPr>
      <t>).</t>
    </r>
    <r>
      <rPr>
        <sz val="12"/>
        <color indexed="43"/>
        <rFont val="Arial"/>
        <family val="2"/>
      </rPr>
      <t xml:space="preserve"> Η γενική χημική εξίσωση που παριστάνει την αντίδραση είναι η παρακάτω.</t>
    </r>
  </si>
  <si>
    <r>
      <t xml:space="preserve">Αξίζει να σημειωθεί ότι το </t>
    </r>
    <r>
      <rPr>
        <b/>
        <sz val="12"/>
        <color indexed="52"/>
        <rFont val="Arial"/>
        <family val="2"/>
        <charset val="161"/>
      </rPr>
      <t>SO</t>
    </r>
    <r>
      <rPr>
        <b/>
        <vertAlign val="subscript"/>
        <sz val="12"/>
        <color indexed="52"/>
        <rFont val="Arial"/>
        <family val="2"/>
        <charset val="161"/>
      </rPr>
      <t>2</t>
    </r>
    <r>
      <rPr>
        <sz val="12"/>
        <color indexed="43"/>
        <rFont val="Arial"/>
        <family val="2"/>
      </rPr>
      <t xml:space="preserve"> και το </t>
    </r>
    <r>
      <rPr>
        <b/>
        <sz val="12"/>
        <color indexed="52"/>
        <rFont val="Arial"/>
        <family val="2"/>
        <charset val="161"/>
      </rPr>
      <t>HCl</t>
    </r>
    <r>
      <rPr>
        <sz val="12"/>
        <color indexed="43"/>
        <rFont val="Arial"/>
        <family val="2"/>
      </rPr>
      <t xml:space="preserve"> που εμφανίζονται στα προϊόντα, εύκολα, με εφαρμογή κατάλληλων συνθηκών, είναι δυνατό να απομακρυνθούν, καθώς είναι αέριες ουσίες. Έτσι η απομόνωση και παραλαβή του αλκυλαλογονίδιου, πραγματοποιούνται χωρίς προβλήματα.</t>
    </r>
  </si>
  <si>
    <r>
      <t xml:space="preserve">Στο σημείο αυτό μπορούμε να παρατηρήσουμε ότι με την παραπάνω αντίδραση, έχουμε τη δυνατότητα να ανακτήσουμε το αλκυλαλογονίδιο, που με επίδραση </t>
    </r>
    <r>
      <rPr>
        <b/>
        <sz val="12"/>
        <color indexed="52"/>
        <rFont val="Arial"/>
        <family val="2"/>
        <charset val="161"/>
      </rPr>
      <t>υδατικού διαλύματος</t>
    </r>
    <r>
      <rPr>
        <sz val="12"/>
        <color indexed="43"/>
        <rFont val="Arial"/>
        <family val="2"/>
      </rPr>
      <t xml:space="preserve"> </t>
    </r>
    <r>
      <rPr>
        <b/>
        <sz val="12"/>
        <color indexed="52"/>
        <rFont val="Arial"/>
        <family val="2"/>
        <charset val="161"/>
      </rPr>
      <t>NaOH</t>
    </r>
    <r>
      <rPr>
        <sz val="12"/>
        <color indexed="43"/>
        <rFont val="Arial"/>
        <family val="2"/>
      </rPr>
      <t xml:space="preserve"> μετετράπη σε αλκοόλη.</t>
    </r>
  </si>
  <si>
    <r>
      <t xml:space="preserve">Αυτή η αντίδραση διαφέρει από όλες όσες έχουν παρουσιαστεί μέχρι τώρα, καθώς ο μηχανισμός που περιγράφει την εξέλιξή της, χαρακτηρίζεται από τον ενδιάμεσο σχηματισμό </t>
    </r>
    <r>
      <rPr>
        <b/>
        <sz val="12"/>
        <color indexed="52"/>
        <rFont val="Arial"/>
        <family val="2"/>
        <charset val="161"/>
      </rPr>
      <t>ελευθέρων ριζών (μηχανισμός ριζών).</t>
    </r>
    <r>
      <rPr>
        <sz val="12"/>
        <color indexed="43"/>
        <rFont val="Arial"/>
        <family val="2"/>
      </rPr>
      <t xml:space="preserve"> Αντιδράσεις τέτοιου τύπου χαρακτηρίζονται ως </t>
    </r>
    <r>
      <rPr>
        <b/>
        <sz val="12"/>
        <color indexed="52"/>
        <rFont val="Arial"/>
        <family val="2"/>
        <charset val="161"/>
      </rPr>
      <t>ομολυτικές αντιδράσεις.</t>
    </r>
    <r>
      <rPr>
        <sz val="12"/>
        <color indexed="43"/>
        <rFont val="Arial"/>
        <family val="2"/>
      </rPr>
      <t xml:space="preserve"> 
Στον αντίποδα του μηχανισμού μέσω ριζών, έχουμε τον </t>
    </r>
    <r>
      <rPr>
        <b/>
        <sz val="12"/>
        <color indexed="52"/>
        <rFont val="Arial"/>
        <family val="2"/>
        <charset val="161"/>
      </rPr>
      <t>πολικό μηχανισμό</t>
    </r>
    <r>
      <rPr>
        <sz val="12"/>
        <color indexed="43"/>
        <rFont val="Arial"/>
        <family val="2"/>
      </rPr>
      <t xml:space="preserve"> και οι αντίστοιχες αντιδράσεις, οι οποίες όπως αναφέρθηκε και λίγο πριν, είναι οι αντι-δράσεις όλων των περιπτώσεων, που παρουσιάστηκαν μέχρι τώρα, χαρακτηρί-ζονται ως </t>
    </r>
    <r>
      <rPr>
        <b/>
        <sz val="12"/>
        <color indexed="52"/>
        <rFont val="Arial"/>
        <family val="2"/>
        <charset val="161"/>
      </rPr>
      <t>ετερολυτικές</t>
    </r>
    <r>
      <rPr>
        <sz val="12"/>
        <color indexed="43"/>
        <rFont val="Arial"/>
        <family val="2"/>
      </rPr>
      <t xml:space="preserve"> ή </t>
    </r>
    <r>
      <rPr>
        <b/>
        <sz val="12"/>
        <color indexed="52"/>
        <rFont val="Arial"/>
        <family val="2"/>
        <charset val="161"/>
      </rPr>
      <t>πολικές αντιδράσεις.</t>
    </r>
  </si>
  <si>
    <t xml:space="preserve">Η αλογόνωση λοιπόν των αλκανίων είναι μια ομολυτική αντίδραση. Πραγματοποι-είται παρουσία φωτός και οδηγεί στο σχηματισμό μίγματος αλογονοπαραγώγων του αλκανίου, καθώς δεν σταματά μετά την υποκατάσταση του πρώτου ατόμου υδρογόνου του αλκανίου από άτομο του αλογόνου, αλλά συνεχίζεται. </t>
  </si>
  <si>
    <r>
      <t xml:space="preserve">Είναι γνωστό, ότι όταν λέμε </t>
    </r>
    <r>
      <rPr>
        <b/>
        <sz val="12"/>
        <color indexed="52"/>
        <rFont val="Arial"/>
        <family val="2"/>
        <charset val="161"/>
      </rPr>
      <t>εστεροποίηση,</t>
    </r>
    <r>
      <rPr>
        <sz val="12"/>
        <color indexed="43"/>
        <rFont val="Arial"/>
        <family val="2"/>
      </rPr>
      <t xml:space="preserve"> εννοούμε γενικά την αντίδραση ανά-μεσα σε ένα οξύ και μια αλκοόλη, που οδηγεί στο σχηματισμό εστέρα και νερού. Είναι αμφίδρομη αντίδραση. Η πραγματοποίησή της προς την αντίθετη κατεύθυνση, ονομάζεται </t>
    </r>
    <r>
      <rPr>
        <b/>
        <sz val="12"/>
        <color indexed="52"/>
        <rFont val="Arial"/>
        <family val="2"/>
        <charset val="161"/>
      </rPr>
      <t>υδρόλυση</t>
    </r>
    <r>
      <rPr>
        <sz val="12"/>
        <color indexed="43"/>
        <rFont val="Arial"/>
        <family val="2"/>
      </rPr>
      <t xml:space="preserve"> και έχει προφανώς ως αποτέλεσμα το σχηματισμό του οξέος και της αλκοόλης, που από τη μεταξύ τους αντίδραση είχε σχηματιστεί ο εστέρας. 
Μπορούμε λοιπόν να πούμε, ότι ισχύει το γενικό σχήμα…</t>
    </r>
  </si>
  <si>
    <r>
      <t>Η αντίδραση της εστεροποίησης γίνεται σε όξινο περιβάλλον,</t>
    </r>
    <r>
      <rPr>
        <sz val="12"/>
        <color indexed="43"/>
        <rFont val="Arial"/>
        <family val="2"/>
      </rPr>
      <t xml:space="preserve"> ενώ </t>
    </r>
    <r>
      <rPr>
        <b/>
        <sz val="12"/>
        <color indexed="52"/>
        <rFont val="Arial"/>
        <family val="2"/>
        <charset val="161"/>
      </rPr>
      <t>η υδρό-λυση του εστέρα μπορεί να γίνει και σε όξινο, αλλά και σε βασικό περιβάλ-λον.</t>
    </r>
    <r>
      <rPr>
        <sz val="12"/>
        <color indexed="43"/>
        <rFont val="Arial"/>
        <family val="2"/>
      </rPr>
      <t xml:space="preserve"> Στην τελευταία περίπτωση, κατεργαζόμαστε τον εστέρα με υδατικό διάλυμα </t>
    </r>
    <r>
      <rPr>
        <b/>
        <sz val="12"/>
        <color indexed="52"/>
        <rFont val="Arial"/>
        <family val="2"/>
        <charset val="161"/>
      </rPr>
      <t>NaOH</t>
    </r>
    <r>
      <rPr>
        <sz val="12"/>
        <color indexed="43"/>
        <rFont val="Arial"/>
        <family val="2"/>
      </rPr>
      <t xml:space="preserve"> ή </t>
    </r>
    <r>
      <rPr>
        <b/>
        <sz val="12"/>
        <color indexed="52"/>
        <rFont val="Arial"/>
        <family val="2"/>
        <charset val="161"/>
      </rPr>
      <t>KOH,</t>
    </r>
    <r>
      <rPr>
        <sz val="12"/>
        <color indexed="43"/>
        <rFont val="Arial"/>
        <family val="2"/>
      </rPr>
      <t xml:space="preserve"> οπότε αντί του οξέος, λαμβάνεται το άλας του με </t>
    </r>
    <r>
      <rPr>
        <b/>
        <sz val="12"/>
        <color indexed="52"/>
        <rFont val="Arial"/>
        <family val="2"/>
        <charset val="161"/>
      </rPr>
      <t>Na</t>
    </r>
    <r>
      <rPr>
        <sz val="12"/>
        <color indexed="43"/>
        <rFont val="Arial"/>
        <family val="2"/>
      </rPr>
      <t xml:space="preserve"> ή </t>
    </r>
    <r>
      <rPr>
        <b/>
        <sz val="12"/>
        <color indexed="52"/>
        <rFont val="Arial"/>
        <family val="2"/>
        <charset val="161"/>
      </rPr>
      <t>K.</t>
    </r>
    <r>
      <rPr>
        <sz val="12"/>
        <color indexed="43"/>
        <rFont val="Arial"/>
        <family val="2"/>
      </rPr>
      <t xml:space="preserve"> Επειδή τα άλατα των ανώτερων οξέων (παλμιτικό, στεατικό κλπ) με αυτά τα δύο μέταλλα, αποτελούν τους </t>
    </r>
    <r>
      <rPr>
        <b/>
        <sz val="12"/>
        <color indexed="52"/>
        <rFont val="Arial"/>
        <family val="2"/>
        <charset val="161"/>
      </rPr>
      <t>σάπωνες</t>
    </r>
    <r>
      <rPr>
        <sz val="12"/>
        <color indexed="43"/>
        <rFont val="Arial"/>
        <family val="2"/>
      </rPr>
      <t xml:space="preserve"> (σαπούνια), </t>
    </r>
    <r>
      <rPr>
        <b/>
        <sz val="12"/>
        <color indexed="52"/>
        <rFont val="Arial"/>
        <family val="2"/>
        <charset val="161"/>
      </rPr>
      <t xml:space="preserve">η αντίδραση υδρόλυσης των εστέρων  σε βασικό περιβάλλον ονομάζεται γενικά σαπωνοποίηση. </t>
    </r>
  </si>
  <si>
    <r>
      <t xml:space="preserve">Ο </t>
    </r>
    <r>
      <rPr>
        <b/>
        <sz val="12"/>
        <color indexed="52"/>
        <rFont val="Arial"/>
        <family val="2"/>
        <charset val="161"/>
      </rPr>
      <t>πολυμερισμός συμπύκνωσης</t>
    </r>
    <r>
      <rPr>
        <sz val="12"/>
        <color indexed="43"/>
        <rFont val="Arial"/>
        <family val="2"/>
        <charset val="161"/>
      </rPr>
      <t xml:space="preserve"> ονομάζεται έτσι διότι κατά την εξέλιξή του, α-ποβάλλεται στο περιβάλλον ένα μικρό μόριο (συνήθως πρόκειται για ένα μόριο νερού), κάθε φορά που εισάγεται στη σχηματιζόμενη μακρομοριακή αλυσίδα, ένα νέο μόριο μονομερούς. Για παράδειγμα, κατά το σχηματισμό μιας πρωτεϊνικής αλυσίδας (οι </t>
    </r>
    <r>
      <rPr>
        <b/>
        <sz val="12"/>
        <color indexed="52"/>
        <rFont val="Arial"/>
        <family val="2"/>
        <charset val="161"/>
      </rPr>
      <t>πρωτεΐνες</t>
    </r>
    <r>
      <rPr>
        <sz val="12"/>
        <color indexed="43"/>
        <rFont val="Arial"/>
        <family val="2"/>
        <charset val="161"/>
      </rPr>
      <t xml:space="preserve"> αποτελούν πολυμερή συμπύκνωσης, με αντίστοιχο μονομερές τα </t>
    </r>
    <r>
      <rPr>
        <b/>
        <sz val="12"/>
        <color indexed="52"/>
        <rFont val="Arial"/>
        <family val="2"/>
        <charset val="161"/>
      </rPr>
      <t>αμινοξέα</t>
    </r>
    <r>
      <rPr>
        <sz val="12"/>
        <color indexed="43"/>
        <rFont val="Arial"/>
        <family val="2"/>
        <charset val="161"/>
      </rPr>
      <t xml:space="preserve">), κάθε φορά που εισέρχεται στην υπό οικοδόμηση αλυ-σίδα, ένα νέο μόριο αμινοξέος, αποβάλλεται στο περιβάλλον, ένα μόριο νερού. Έτσι, για να σχηματιστεί μια πρωτεϊνική αλυσίδα μεγέθους </t>
    </r>
    <r>
      <rPr>
        <b/>
        <sz val="12"/>
        <color indexed="52"/>
        <rFont val="Arial"/>
        <family val="2"/>
        <charset val="161"/>
      </rPr>
      <t>100</t>
    </r>
    <r>
      <rPr>
        <sz val="12"/>
        <color indexed="43"/>
        <rFont val="Arial"/>
        <family val="2"/>
        <charset val="161"/>
      </rPr>
      <t xml:space="preserve"> αμινοξέων, απο-βάλλονται στο περιβάλλον συνολικά, </t>
    </r>
    <r>
      <rPr>
        <b/>
        <sz val="12"/>
        <color indexed="52"/>
        <rFont val="Arial"/>
        <family val="2"/>
        <charset val="161"/>
      </rPr>
      <t>99</t>
    </r>
    <r>
      <rPr>
        <sz val="12"/>
        <color indexed="43"/>
        <rFont val="Arial"/>
        <family val="2"/>
        <charset val="161"/>
      </rPr>
      <t xml:space="preserve"> μόρια νερού. </t>
    </r>
  </si>
  <si>
    <r>
      <t xml:space="preserve">Ανάλογα ισχύουν και για το σχηματισμό των </t>
    </r>
    <r>
      <rPr>
        <b/>
        <sz val="12"/>
        <color indexed="52"/>
        <rFont val="Arial"/>
        <family val="2"/>
        <charset val="161"/>
      </rPr>
      <t>νουκλεϊκών οξέων DNA</t>
    </r>
    <r>
      <rPr>
        <sz val="12"/>
        <color indexed="43"/>
        <rFont val="Arial"/>
        <family val="2"/>
      </rPr>
      <t xml:space="preserve"> και </t>
    </r>
    <r>
      <rPr>
        <b/>
        <sz val="12"/>
        <color indexed="52"/>
        <rFont val="Arial"/>
        <family val="2"/>
        <charset val="161"/>
      </rPr>
      <t>RNA,</t>
    </r>
    <r>
      <rPr>
        <sz val="12"/>
        <color indexed="43"/>
        <rFont val="Arial"/>
        <family val="2"/>
      </rPr>
      <t xml:space="preserve"> από τη συνένωση μορίων των </t>
    </r>
    <r>
      <rPr>
        <b/>
        <sz val="12"/>
        <color indexed="52"/>
        <rFont val="Arial"/>
        <family val="2"/>
        <charset val="161"/>
      </rPr>
      <t xml:space="preserve">νουκλεοτιδίων αδενίνης, θυμίνης, κυτοσίνης, γουανίνης </t>
    </r>
    <r>
      <rPr>
        <sz val="12"/>
        <color indexed="43"/>
        <rFont val="Arial"/>
        <family val="2"/>
        <charset val="161"/>
      </rPr>
      <t>και</t>
    </r>
    <r>
      <rPr>
        <b/>
        <sz val="12"/>
        <color indexed="52"/>
        <rFont val="Arial"/>
        <family val="2"/>
        <charset val="161"/>
      </rPr>
      <t xml:space="preserve"> ουρακίλης,</t>
    </r>
    <r>
      <rPr>
        <sz val="12"/>
        <color indexed="43"/>
        <rFont val="Arial"/>
        <family val="2"/>
      </rPr>
      <t xml:space="preserve"> που είναι προφανώς στην περίπτωση αυτή, τα αντί-στοιχα μονομερή, αλλά και στην περίπτωση σχηματισμού των μορίων των </t>
    </r>
    <r>
      <rPr>
        <b/>
        <sz val="12"/>
        <color indexed="52"/>
        <rFont val="Arial"/>
        <family val="2"/>
        <charset val="161"/>
      </rPr>
      <t>πο-λυσακχαριτών,</t>
    </r>
    <r>
      <rPr>
        <sz val="12"/>
        <color indexed="43"/>
        <rFont val="Arial"/>
        <family val="2"/>
      </rPr>
      <t xml:space="preserve"> που σχηματίζονται από τη συνένωση πολλών μορίων </t>
    </r>
    <r>
      <rPr>
        <b/>
        <sz val="12"/>
        <color indexed="52"/>
        <rFont val="Arial"/>
        <family val="2"/>
        <charset val="161"/>
      </rPr>
      <t>μονο-σακχαριτών.</t>
    </r>
    <r>
      <rPr>
        <sz val="12"/>
        <color indexed="43"/>
        <rFont val="Arial"/>
        <family val="2"/>
      </rPr>
      <t xml:space="preserve"> Αυτό συμβαίνει για παράδειγμα με το </t>
    </r>
    <r>
      <rPr>
        <b/>
        <sz val="12"/>
        <color indexed="52"/>
        <rFont val="Arial"/>
        <family val="2"/>
        <charset val="161"/>
      </rPr>
      <t>άμυλο,</t>
    </r>
    <r>
      <rPr>
        <sz val="12"/>
        <color indexed="43"/>
        <rFont val="Arial"/>
        <family val="2"/>
      </rPr>
      <t xml:space="preserve"> του οποίου το μόριο προκύπτει από τη συνένωση </t>
    </r>
    <r>
      <rPr>
        <b/>
        <sz val="12"/>
        <color indexed="52"/>
        <rFont val="Arial"/>
        <family val="2"/>
        <charset val="161"/>
      </rPr>
      <t>ν</t>
    </r>
    <r>
      <rPr>
        <sz val="12"/>
        <color indexed="43"/>
        <rFont val="Arial"/>
        <family val="2"/>
      </rPr>
      <t xml:space="preserve"> μορίων </t>
    </r>
    <r>
      <rPr>
        <b/>
        <sz val="12"/>
        <color indexed="52"/>
        <rFont val="Arial"/>
        <family val="2"/>
        <charset val="161"/>
      </rPr>
      <t>γλυκόζης,</t>
    </r>
    <r>
      <rPr>
        <sz val="12"/>
        <color indexed="43"/>
        <rFont val="Arial"/>
        <family val="2"/>
      </rPr>
      <t xml:space="preserve"> με ταυτόχρονη αποβολή στο περιβάλλον </t>
    </r>
    <r>
      <rPr>
        <b/>
        <sz val="12"/>
        <color indexed="52"/>
        <rFont val="Arial"/>
        <family val="2"/>
        <charset val="161"/>
      </rPr>
      <t xml:space="preserve">(ν–1) </t>
    </r>
    <r>
      <rPr>
        <sz val="12"/>
        <color indexed="43"/>
        <rFont val="Arial"/>
        <family val="2"/>
        <charset val="161"/>
      </rPr>
      <t>μορίων νερού.</t>
    </r>
    <r>
      <rPr>
        <sz val="12"/>
        <color indexed="43"/>
        <rFont val="Arial"/>
        <family val="2"/>
      </rPr>
      <t xml:space="preserve"> </t>
    </r>
  </si>
  <si>
    <r>
      <t xml:space="preserve">Κατά τον </t>
    </r>
    <r>
      <rPr>
        <b/>
        <sz val="12"/>
        <color indexed="52"/>
        <rFont val="Arial"/>
        <family val="2"/>
        <charset val="161"/>
      </rPr>
      <t>πολυμερισμό 1,4</t>
    </r>
    <r>
      <rPr>
        <sz val="12"/>
        <color indexed="43"/>
        <rFont val="Arial"/>
        <family val="2"/>
      </rPr>
      <t xml:space="preserve"> μπορούμε να θεωρήσουμε ότι συμβαίνει διάνοιξη των </t>
    </r>
    <r>
      <rPr>
        <b/>
        <sz val="12"/>
        <color indexed="52"/>
        <rFont val="Arial"/>
        <family val="2"/>
        <charset val="161"/>
      </rPr>
      <t>π</t>
    </r>
    <r>
      <rPr>
        <sz val="12"/>
        <color indexed="43"/>
        <rFont val="Arial"/>
        <family val="2"/>
      </rPr>
      <t xml:space="preserve"> δεσμών, στο συζυγιακό σύστημα των δύο δ.δ., οπότε τα δύο μεσαία ανθρακο-άτομα του συζυγιακού συστήματος έχουν την ευκαιρία να συνάψουν μεταξύ τους ένα δεύτερο δεσμό (προφανώς </t>
    </r>
    <r>
      <rPr>
        <b/>
        <sz val="12"/>
        <color indexed="52"/>
        <rFont val="Arial"/>
        <family val="2"/>
        <charset val="161"/>
      </rPr>
      <t>π</t>
    </r>
    <r>
      <rPr>
        <sz val="12"/>
        <color indexed="43"/>
        <rFont val="Arial"/>
        <family val="2"/>
      </rPr>
      <t xml:space="preserve"> δεσμό), ενώ το μόριο συνενώνεται με δύο γει-τονικά μόρια του αλκαδιενίου, στα οποία έχουν συμβεί οι ίδιες μεταβολές, σχημα-τίζοντας αντίστοιχους ομοιοπολικούς δεσμούς, από τα ανθρακοάτομα </t>
    </r>
    <r>
      <rPr>
        <b/>
        <sz val="12"/>
        <color indexed="52"/>
        <rFont val="Arial"/>
        <family val="2"/>
        <charset val="161"/>
      </rPr>
      <t>1</t>
    </r>
    <r>
      <rPr>
        <sz val="12"/>
        <color indexed="43"/>
        <rFont val="Arial"/>
        <family val="2"/>
      </rPr>
      <t xml:space="preserve"> και </t>
    </r>
    <r>
      <rPr>
        <b/>
        <sz val="12"/>
        <color indexed="52"/>
        <rFont val="Arial"/>
        <family val="2"/>
        <charset val="161"/>
      </rPr>
      <t>4</t>
    </r>
    <r>
      <rPr>
        <sz val="12"/>
        <color indexed="43"/>
        <rFont val="Arial"/>
        <family val="2"/>
      </rPr>
      <t xml:space="preserve"> του συζυγιακού συστήματος των δύο δ.δ. </t>
    </r>
  </si>
  <si>
    <r>
      <t xml:space="preserve">Ο άνθρωπος στην προσπάθεια αναζήτησης νέων υλικών, επεχείρησε και τον </t>
    </r>
    <r>
      <rPr>
        <b/>
        <sz val="12"/>
        <color indexed="52"/>
        <rFont val="Arial"/>
        <family val="2"/>
        <charset val="161"/>
      </rPr>
      <t>συμπολυμερισμό</t>
    </r>
    <r>
      <rPr>
        <sz val="12"/>
        <color indexed="43"/>
        <rFont val="Arial"/>
        <family val="2"/>
      </rPr>
      <t xml:space="preserve"> πολυμερίσιμων ουσιών. Δηλαδή σε ένα μίγμα ουσιών, που η κάθε μία από αυτές μπορούσε να πολυμεριστεί και να δώσει το δικό της πολυμε-ρές, εφάρμοσε κατάλληλες συνθήκες, προκαλώντας τον συμπολυμερισμό τους. 
Παράχθηκαν έτσι νέες μορφές τεχνητού καουτσούκ, όπως το </t>
    </r>
    <r>
      <rPr>
        <b/>
        <sz val="12"/>
        <color indexed="52"/>
        <rFont val="Arial"/>
        <family val="2"/>
        <charset val="161"/>
      </rPr>
      <t>BuNa-S,</t>
    </r>
    <r>
      <rPr>
        <sz val="12"/>
        <color indexed="43"/>
        <rFont val="Arial"/>
        <family val="2"/>
      </rPr>
      <t xml:space="preserve"> που προ-κύπτει από τον πολυμερισμό μίγματος, το οποίο αποτελείται από </t>
    </r>
    <r>
      <rPr>
        <b/>
        <sz val="12"/>
        <color indexed="52"/>
        <rFont val="Arial"/>
        <family val="2"/>
        <charset val="161"/>
      </rPr>
      <t>1,3-βουταδιένιο</t>
    </r>
    <r>
      <rPr>
        <sz val="12"/>
        <color indexed="43"/>
        <rFont val="Arial"/>
        <family val="2"/>
      </rPr>
      <t xml:space="preserve"> και </t>
    </r>
    <r>
      <rPr>
        <b/>
        <sz val="12"/>
        <color indexed="52"/>
        <rFont val="Arial"/>
        <family val="2"/>
        <charset val="161"/>
      </rPr>
      <t>στυρόλιο</t>
    </r>
    <r>
      <rPr>
        <sz val="12"/>
        <color indexed="43"/>
        <rFont val="Arial"/>
        <family val="2"/>
      </rPr>
      <t xml:space="preserve"> σε ποσοστό </t>
    </r>
    <r>
      <rPr>
        <b/>
        <sz val="12"/>
        <color indexed="52"/>
        <rFont val="Arial"/>
        <family val="2"/>
        <charset val="161"/>
      </rPr>
      <t>25%,</t>
    </r>
    <r>
      <rPr>
        <sz val="12"/>
        <color indexed="43"/>
        <rFont val="Arial"/>
        <family val="2"/>
      </rPr>
      <t xml:space="preserve"> ενώ το πολυμερές (συμπολυμερές) που σχημα-τίζεται από μίγμα των ίδιων συστατικών, περιέχει όμως στυρόλιο σε ποσοστό </t>
    </r>
    <r>
      <rPr>
        <b/>
        <sz val="12"/>
        <color indexed="52"/>
        <rFont val="Arial"/>
        <family val="2"/>
        <charset val="161"/>
      </rPr>
      <t>50%,</t>
    </r>
    <r>
      <rPr>
        <sz val="12"/>
        <color indexed="43"/>
        <rFont val="Arial"/>
        <family val="2"/>
      </rPr>
      <t xml:space="preserve"> ονομάζεται </t>
    </r>
    <r>
      <rPr>
        <b/>
        <sz val="12"/>
        <color indexed="52"/>
        <rFont val="Arial"/>
        <family val="2"/>
        <charset val="161"/>
      </rPr>
      <t>BuNa-SS.</t>
    </r>
    <r>
      <rPr>
        <sz val="12"/>
        <color indexed="43"/>
        <rFont val="Arial"/>
        <family val="2"/>
      </rPr>
      <t xml:space="preserve"> 
Αν τέλος το υπό συμπολυμερισμό μίγμα αποτελείται από </t>
    </r>
    <r>
      <rPr>
        <b/>
        <sz val="12"/>
        <color indexed="52"/>
        <rFont val="Arial"/>
        <family val="2"/>
        <charset val="161"/>
      </rPr>
      <t>1,3-βουταδιένιο</t>
    </r>
    <r>
      <rPr>
        <sz val="12"/>
        <color indexed="43"/>
        <rFont val="Arial"/>
        <family val="2"/>
      </rPr>
      <t xml:space="preserve"> και </t>
    </r>
    <r>
      <rPr>
        <b/>
        <sz val="12"/>
        <color indexed="52"/>
        <rFont val="Arial"/>
        <family val="2"/>
        <charset val="161"/>
      </rPr>
      <t>ακρυλονιτρίλιο</t>
    </r>
    <r>
      <rPr>
        <sz val="12"/>
        <color indexed="43"/>
        <rFont val="Arial"/>
        <family val="2"/>
      </rPr>
      <t xml:space="preserve"> σε ποσοστό </t>
    </r>
    <r>
      <rPr>
        <b/>
        <sz val="12"/>
        <color indexed="52"/>
        <rFont val="Arial"/>
        <family val="2"/>
        <charset val="161"/>
      </rPr>
      <t>25%,</t>
    </r>
    <r>
      <rPr>
        <sz val="12"/>
        <color indexed="43"/>
        <rFont val="Arial"/>
        <family val="2"/>
      </rPr>
      <t xml:space="preserve"> το λαμβανόμενο πολυμερές είναι το </t>
    </r>
    <r>
      <rPr>
        <b/>
        <sz val="12"/>
        <color indexed="52"/>
        <rFont val="Arial"/>
        <family val="2"/>
        <charset val="161"/>
      </rPr>
      <t>BuNa-N</t>
    </r>
    <r>
      <rPr>
        <sz val="12"/>
        <color indexed="43"/>
        <rFont val="Arial"/>
        <family val="2"/>
      </rPr>
      <t xml:space="preserve"> και αποτελεί πάλι μια μορφή τεχνητού καουτσούκ.</t>
    </r>
  </si>
  <si>
    <r>
      <t xml:space="preserve">Αν πάλι η διάταξη των τεσσάρων υποκαταστατών γύρω από τα δύο ανθρακοάτομα, που συνδέονται μεταξύ τους με το δ.δ., στο σχηματιζόμενο πολυμερές, εμφανί-ζει δομή </t>
    </r>
    <r>
      <rPr>
        <b/>
        <sz val="10"/>
        <color indexed="52"/>
        <rFont val="Arial"/>
        <family val="2"/>
        <charset val="161"/>
      </rPr>
      <t>"trans",</t>
    </r>
    <r>
      <rPr>
        <sz val="10"/>
        <color indexed="43"/>
        <rFont val="Arial"/>
        <family val="2"/>
      </rPr>
      <t xml:space="preserve"> δηλαδή οι όμοιοι υποκαταστάτες στα δύο ανθρακοάτομα, </t>
    </r>
    <r>
      <rPr>
        <b/>
        <sz val="10"/>
        <color indexed="52"/>
        <rFont val="Arial"/>
        <family val="2"/>
        <charset val="161"/>
      </rPr>
      <t>δε βρίσκονται από την ίδια μεριά,</t>
    </r>
    <r>
      <rPr>
        <sz val="10"/>
        <color indexed="43"/>
        <rFont val="Arial"/>
        <family val="2"/>
      </rPr>
      <t xml:space="preserve"> σε σχέση με το δ.δ., τότε το πολυμερές που παράχθηκε, ονομάζεται </t>
    </r>
    <r>
      <rPr>
        <b/>
        <sz val="10"/>
        <color indexed="52"/>
        <rFont val="Arial"/>
        <family val="2"/>
        <charset val="161"/>
      </rPr>
      <t>γουταπέρκα</t>
    </r>
    <r>
      <rPr>
        <sz val="10"/>
        <color indexed="43"/>
        <rFont val="Arial"/>
        <family val="2"/>
      </rPr>
      <t xml:space="preserve"> και χρησιμοποιείται κυρίως ως μονωτικό.</t>
    </r>
  </si>
  <si>
    <t>Συνήθως, όταν μιλάμε για οξειδοαναγωγή στην οργανική χημεία, εννοούμε αντι-δράσεις στις οποίες μια οργανική ένωση οξειδώνεται, ή αντιδράσεις όπου μια ορ-γανική ένωση ανάγεται.</t>
  </si>
  <si>
    <t>Όπως είναι γνωστό από τη θεωρία περί οξειδοαναγωγής, μια ένωση λέμε, ότι οξειδώνεται, όταν περιέχει κάποιο στοιχείο, το οποίο κατά την εξέλιξη της αντί-δρασης, οξειδώνεται, δηλαδή ο ΑΟ αυτού, αυξάνεται αλγεβρικά, ενώ στην πε-ρίπτωση που συμβαίνει το αντίθετο, λέμε ότι η ένωση ανάγεται.</t>
  </si>
  <si>
    <t>Αυτό το στοιχείο, του οποίου οι μεταβολές του ΑΟ, συνεπάγονται την οξείδωση, ή την αναγωγή της οργανικής ένωσης, είναι συνηθέστατα ο άνθρακας. 
Αυτό σημαίνει ότι η οξείδωση μιας οργανικής ένωσης οφείλεται συνήθως στην αύ-ξηση του ΑΟ ενός ή περισσοτέρων ανθρακοατόμων του μορίου της ένωσης, ενώ η αναγωγή μιας οργανικής ένωσης υποκρύπτει συνηθέστατα την αλγεβρική μείωση του ΑΟ ενός ή περισσοτέρων ανθρακοατόμων του μορίου της ένωσης.</t>
  </si>
  <si>
    <t>Στην περίπτωση που συμβαίνουν τα αντίθετα, το ανθρακοάτομο προφανώς ανά-γεται κατά μία μονάδα. Σχετικό είναι το σχήμα που ακολουθεί.</t>
  </si>
  <si>
    <r>
      <t xml:space="preserve">Είναι γνωστό ότι οι </t>
    </r>
    <r>
      <rPr>
        <b/>
        <sz val="12"/>
        <color indexed="52"/>
        <rFont val="Arial"/>
        <family val="2"/>
        <charset val="161"/>
      </rPr>
      <t>Ιταγείς</t>
    </r>
    <r>
      <rPr>
        <sz val="12"/>
        <color indexed="43"/>
        <rFont val="Arial"/>
        <family val="2"/>
        <charset val="161"/>
      </rPr>
      <t xml:space="preserve"> κ.μ. αλκοόλες υπό την επίδραση συνηθισμένων οξει-δωτικών μέσων, όπως είναι το υδατικό διάλυμα </t>
    </r>
    <r>
      <rPr>
        <b/>
        <sz val="12"/>
        <color indexed="52"/>
        <rFont val="Arial"/>
        <family val="2"/>
        <charset val="161"/>
      </rPr>
      <t>KMnO</t>
    </r>
    <r>
      <rPr>
        <b/>
        <vertAlign val="subscript"/>
        <sz val="12"/>
        <color indexed="52"/>
        <rFont val="Arial"/>
        <family val="2"/>
        <charset val="161"/>
      </rPr>
      <t>4</t>
    </r>
    <r>
      <rPr>
        <b/>
        <sz val="12"/>
        <color indexed="52"/>
        <rFont val="Arial"/>
        <family val="2"/>
        <charset val="161"/>
      </rPr>
      <t>/H</t>
    </r>
    <r>
      <rPr>
        <b/>
        <vertAlign val="subscript"/>
        <sz val="12"/>
        <color indexed="52"/>
        <rFont val="Arial"/>
        <family val="2"/>
        <charset val="161"/>
      </rPr>
      <t>2</t>
    </r>
    <r>
      <rPr>
        <b/>
        <sz val="12"/>
        <color indexed="52"/>
        <rFont val="Arial"/>
        <family val="2"/>
        <charset val="161"/>
      </rPr>
      <t>SO</t>
    </r>
    <r>
      <rPr>
        <b/>
        <vertAlign val="subscript"/>
        <sz val="12"/>
        <color indexed="52"/>
        <rFont val="Arial"/>
        <family val="2"/>
        <charset val="161"/>
      </rPr>
      <t>4</t>
    </r>
    <r>
      <rPr>
        <sz val="12"/>
        <color indexed="43"/>
        <rFont val="Arial"/>
        <family val="2"/>
        <charset val="161"/>
      </rPr>
      <t xml:space="preserve"> ή το υδατικό δι-άλυμα </t>
    </r>
    <r>
      <rPr>
        <b/>
        <sz val="12"/>
        <color indexed="52"/>
        <rFont val="Arial"/>
        <family val="2"/>
        <charset val="161"/>
      </rPr>
      <t>K</t>
    </r>
    <r>
      <rPr>
        <b/>
        <vertAlign val="subscript"/>
        <sz val="12"/>
        <color indexed="52"/>
        <rFont val="Arial"/>
        <family val="2"/>
        <charset val="161"/>
      </rPr>
      <t>2</t>
    </r>
    <r>
      <rPr>
        <b/>
        <sz val="12"/>
        <color indexed="52"/>
        <rFont val="Arial"/>
        <family val="2"/>
        <charset val="161"/>
      </rPr>
      <t>Cr</t>
    </r>
    <r>
      <rPr>
        <b/>
        <vertAlign val="subscript"/>
        <sz val="12"/>
        <color indexed="52"/>
        <rFont val="Arial"/>
        <family val="2"/>
        <charset val="161"/>
      </rPr>
      <t>2</t>
    </r>
    <r>
      <rPr>
        <b/>
        <sz val="12"/>
        <color indexed="52"/>
        <rFont val="Arial"/>
        <family val="2"/>
        <charset val="161"/>
      </rPr>
      <t>O</t>
    </r>
    <r>
      <rPr>
        <b/>
        <vertAlign val="subscript"/>
        <sz val="12"/>
        <color indexed="52"/>
        <rFont val="Arial"/>
        <family val="2"/>
        <charset val="161"/>
      </rPr>
      <t>7</t>
    </r>
    <r>
      <rPr>
        <b/>
        <sz val="12"/>
        <color indexed="52"/>
        <rFont val="Arial"/>
        <family val="2"/>
        <charset val="161"/>
      </rPr>
      <t>/H</t>
    </r>
    <r>
      <rPr>
        <b/>
        <vertAlign val="subscript"/>
        <sz val="12"/>
        <color indexed="52"/>
        <rFont val="Arial"/>
        <family val="2"/>
        <charset val="161"/>
      </rPr>
      <t>2</t>
    </r>
    <r>
      <rPr>
        <b/>
        <sz val="12"/>
        <color indexed="52"/>
        <rFont val="Arial"/>
        <family val="2"/>
        <charset val="161"/>
      </rPr>
      <t>SO</t>
    </r>
    <r>
      <rPr>
        <b/>
        <vertAlign val="subscript"/>
        <sz val="12"/>
        <color indexed="52"/>
        <rFont val="Arial"/>
        <family val="2"/>
        <charset val="161"/>
      </rPr>
      <t>4</t>
    </r>
    <r>
      <rPr>
        <b/>
        <sz val="12"/>
        <color indexed="52"/>
        <rFont val="Arial"/>
        <family val="2"/>
        <charset val="161"/>
      </rPr>
      <t>,</t>
    </r>
    <r>
      <rPr>
        <sz val="12"/>
        <color indexed="43"/>
        <rFont val="Arial"/>
        <family val="2"/>
        <charset val="161"/>
      </rPr>
      <t xml:space="preserve"> μετατρέπονται στην αντίστοιχη </t>
    </r>
    <r>
      <rPr>
        <b/>
        <sz val="12"/>
        <color indexed="52"/>
        <rFont val="Arial"/>
        <family val="2"/>
        <charset val="161"/>
      </rPr>
      <t>αλδεΰδη,</t>
    </r>
    <r>
      <rPr>
        <sz val="12"/>
        <color indexed="43"/>
        <rFont val="Arial"/>
        <family val="2"/>
        <charset val="161"/>
      </rPr>
      <t xml:space="preserve"> η οποία στη συ-νέχεια αντιδρώντας παραπέρα με περίσσεια του οξειδωτικού μέσου, παρέχει το αντίστοιχο </t>
    </r>
    <r>
      <rPr>
        <b/>
        <sz val="12"/>
        <color indexed="52"/>
        <rFont val="Arial"/>
        <family val="2"/>
        <charset val="161"/>
      </rPr>
      <t>καρβοξυλικό οξύ.</t>
    </r>
    <r>
      <rPr>
        <sz val="12"/>
        <color indexed="43"/>
        <rFont val="Arial"/>
        <family val="2"/>
        <charset val="161"/>
      </rPr>
      <t xml:space="preserve"> Με τα ίδια αντιδραστήρια, οι</t>
    </r>
    <r>
      <rPr>
        <b/>
        <sz val="12"/>
        <color indexed="52"/>
        <rFont val="Arial"/>
        <family val="2"/>
        <charset val="161"/>
      </rPr>
      <t xml:space="preserve"> ΙΙταγείς</t>
    </r>
    <r>
      <rPr>
        <sz val="12"/>
        <color indexed="43"/>
        <rFont val="Arial"/>
        <family val="2"/>
        <charset val="161"/>
      </rPr>
      <t xml:space="preserve"> κ.μ. αλκοόλες οξειδώνονται προς τις αντίστοιχες </t>
    </r>
    <r>
      <rPr>
        <b/>
        <sz val="12"/>
        <color indexed="52"/>
        <rFont val="Arial"/>
        <family val="2"/>
        <charset val="161"/>
      </rPr>
      <t>κετόνες,</t>
    </r>
    <r>
      <rPr>
        <sz val="12"/>
        <color indexed="43"/>
        <rFont val="Arial"/>
        <family val="2"/>
        <charset val="161"/>
      </rPr>
      <t xml:space="preserve"> ενώ οι </t>
    </r>
    <r>
      <rPr>
        <b/>
        <sz val="12"/>
        <color indexed="52"/>
        <rFont val="Arial"/>
        <family val="2"/>
        <charset val="161"/>
      </rPr>
      <t>ΙΙΙταγείς</t>
    </r>
    <r>
      <rPr>
        <sz val="12"/>
        <color indexed="43"/>
        <rFont val="Arial"/>
        <family val="2"/>
        <charset val="161"/>
      </rPr>
      <t xml:space="preserve"> κ.μ. αλκοόλες δεν οξειδώνονται.
Γενικότερα μπορούμε να πούμε ότι το </t>
    </r>
    <r>
      <rPr>
        <b/>
        <sz val="12"/>
        <color indexed="52"/>
        <rFont val="Arial"/>
        <family val="2"/>
        <charset val="161"/>
      </rPr>
      <t>Ιταγές</t>
    </r>
    <r>
      <rPr>
        <sz val="12"/>
        <color indexed="43"/>
        <rFont val="Arial"/>
        <family val="2"/>
        <charset val="161"/>
      </rPr>
      <t xml:space="preserve"> αλκοολικό ανθρακοάτομο οξειδώ-νεται σε </t>
    </r>
    <r>
      <rPr>
        <b/>
        <sz val="12"/>
        <color indexed="52"/>
        <rFont val="Arial"/>
        <family val="2"/>
        <charset val="161"/>
      </rPr>
      <t>αλδεϋδικό,</t>
    </r>
    <r>
      <rPr>
        <sz val="12"/>
        <color indexed="43"/>
        <rFont val="Arial"/>
        <family val="2"/>
        <charset val="161"/>
      </rPr>
      <t xml:space="preserve"> το </t>
    </r>
    <r>
      <rPr>
        <b/>
        <sz val="12"/>
        <color indexed="52"/>
        <rFont val="Arial"/>
        <family val="2"/>
        <charset val="161"/>
      </rPr>
      <t>ΙΙταγές</t>
    </r>
    <r>
      <rPr>
        <sz val="12"/>
        <color indexed="43"/>
        <rFont val="Arial"/>
        <family val="2"/>
        <charset val="161"/>
      </rPr>
      <t xml:space="preserve"> αλκοολικό ανθρακοάτομο σε </t>
    </r>
    <r>
      <rPr>
        <b/>
        <sz val="12"/>
        <color indexed="52"/>
        <rFont val="Arial"/>
        <family val="2"/>
        <charset val="161"/>
      </rPr>
      <t>κετονικό,</t>
    </r>
    <r>
      <rPr>
        <sz val="12"/>
        <color indexed="43"/>
        <rFont val="Arial"/>
        <family val="2"/>
        <charset val="161"/>
      </rPr>
      <t xml:space="preserve"> ενώ το </t>
    </r>
    <r>
      <rPr>
        <b/>
        <sz val="12"/>
        <color indexed="52"/>
        <rFont val="Arial"/>
        <family val="2"/>
        <charset val="161"/>
      </rPr>
      <t>ΙΙΙταγές</t>
    </r>
    <r>
      <rPr>
        <sz val="12"/>
        <color indexed="43"/>
        <rFont val="Arial"/>
        <family val="2"/>
        <charset val="161"/>
      </rPr>
      <t xml:space="preserve"> αλκοολικό ανθρακοάτομο δεν επηρεάζεται από τα συνηθισμένα οξειδω-τικά μέσα.   </t>
    </r>
  </si>
  <si>
    <r>
      <t xml:space="preserve">Η </t>
    </r>
    <r>
      <rPr>
        <b/>
        <sz val="12"/>
        <color indexed="52"/>
        <rFont val="Arial"/>
        <family val="2"/>
        <charset val="161"/>
      </rPr>
      <t>μεθανόλη</t>
    </r>
    <r>
      <rPr>
        <sz val="12"/>
        <color indexed="43"/>
        <rFont val="Arial"/>
        <family val="2"/>
        <charset val="161"/>
      </rPr>
      <t xml:space="preserve"> είναι </t>
    </r>
    <r>
      <rPr>
        <b/>
        <sz val="12"/>
        <color indexed="52"/>
        <rFont val="Arial"/>
        <family val="2"/>
        <charset val="161"/>
      </rPr>
      <t>Ιταγής</t>
    </r>
    <r>
      <rPr>
        <sz val="12"/>
        <color indexed="43"/>
        <rFont val="Arial"/>
        <family val="2"/>
        <charset val="161"/>
      </rPr>
      <t xml:space="preserve"> αλκοόλη, άρα με επίδραση περίσσειας οξειδωτικού με-σου, παρέχει το αντίστοιχο </t>
    </r>
    <r>
      <rPr>
        <b/>
        <sz val="12"/>
        <color indexed="52"/>
        <rFont val="Arial"/>
        <family val="2"/>
        <charset val="161"/>
      </rPr>
      <t>καρβοξυλικό οξύ,</t>
    </r>
    <r>
      <rPr>
        <sz val="12"/>
        <color indexed="43"/>
        <rFont val="Arial"/>
        <family val="2"/>
        <charset val="161"/>
      </rPr>
      <t xml:space="preserve"> δηλαδή μετατρέπεται σε </t>
    </r>
    <r>
      <rPr>
        <b/>
        <sz val="12"/>
        <color indexed="52"/>
        <rFont val="Arial"/>
        <family val="2"/>
        <charset val="161"/>
      </rPr>
      <t>μεθανικό οξύ.</t>
    </r>
    <r>
      <rPr>
        <sz val="12"/>
        <color indexed="43"/>
        <rFont val="Arial"/>
        <family val="2"/>
        <charset val="161"/>
      </rPr>
      <t xml:space="preserve"> Όμως λόγω του ότι διαθέτουμε σε περίσσεια το οξειδωτικό μέσο, η αντίδραση δε σταματά εδώ, διότι το </t>
    </r>
    <r>
      <rPr>
        <b/>
        <sz val="12"/>
        <color indexed="52"/>
        <rFont val="Arial"/>
        <family val="2"/>
        <charset val="161"/>
      </rPr>
      <t>μεθανικό οξύ</t>
    </r>
    <r>
      <rPr>
        <sz val="12"/>
        <color indexed="43"/>
        <rFont val="Arial"/>
        <family val="2"/>
        <charset val="161"/>
      </rPr>
      <t xml:space="preserve"> είναι το μοναδικό από τα κ.μ. οξέα, που οξειδώνεται από οξειδωτικά μέσα, όπως είναι αυτό που χρησιμοποιείται στο συ-γκεκριμένο παράδειγμα, δηλαδή το </t>
    </r>
    <r>
      <rPr>
        <b/>
        <sz val="12"/>
        <color indexed="52"/>
        <rFont val="Arial"/>
        <family val="2"/>
        <charset val="161"/>
      </rPr>
      <t>KMnO</t>
    </r>
    <r>
      <rPr>
        <b/>
        <vertAlign val="subscript"/>
        <sz val="12"/>
        <color indexed="52"/>
        <rFont val="Arial"/>
        <family val="2"/>
        <charset val="161"/>
      </rPr>
      <t>4</t>
    </r>
    <r>
      <rPr>
        <b/>
        <sz val="12"/>
        <color indexed="52"/>
        <rFont val="Arial"/>
        <family val="2"/>
        <charset val="161"/>
      </rPr>
      <t>/H</t>
    </r>
    <r>
      <rPr>
        <b/>
        <vertAlign val="subscript"/>
        <sz val="12"/>
        <color indexed="52"/>
        <rFont val="Arial"/>
        <family val="2"/>
        <charset val="161"/>
      </rPr>
      <t>2</t>
    </r>
    <r>
      <rPr>
        <b/>
        <sz val="12"/>
        <color indexed="52"/>
        <rFont val="Arial"/>
        <family val="2"/>
        <charset val="161"/>
      </rPr>
      <t>SO</t>
    </r>
    <r>
      <rPr>
        <b/>
        <vertAlign val="subscript"/>
        <sz val="12"/>
        <color indexed="52"/>
        <rFont val="Arial"/>
        <family val="2"/>
        <charset val="161"/>
      </rPr>
      <t>4</t>
    </r>
    <r>
      <rPr>
        <b/>
        <sz val="12"/>
        <color indexed="52"/>
        <rFont val="Arial"/>
        <family val="2"/>
        <charset val="161"/>
      </rPr>
      <t>,</t>
    </r>
    <r>
      <rPr>
        <sz val="12"/>
        <color indexed="43"/>
        <rFont val="Arial"/>
        <family val="2"/>
        <charset val="161"/>
      </rPr>
      <t xml:space="preserve">  προς </t>
    </r>
    <r>
      <rPr>
        <b/>
        <sz val="12"/>
        <color indexed="52"/>
        <rFont val="Arial"/>
        <family val="2"/>
        <charset val="161"/>
      </rPr>
      <t>CO</t>
    </r>
    <r>
      <rPr>
        <b/>
        <vertAlign val="subscript"/>
        <sz val="12"/>
        <color indexed="52"/>
        <rFont val="Arial"/>
        <family val="2"/>
        <charset val="161"/>
      </rPr>
      <t>2</t>
    </r>
    <r>
      <rPr>
        <b/>
        <sz val="12"/>
        <color indexed="52"/>
        <rFont val="Arial"/>
        <family val="2"/>
        <charset val="161"/>
      </rPr>
      <t>.</t>
    </r>
    <r>
      <rPr>
        <b/>
        <sz val="12"/>
        <color indexed="43"/>
        <rFont val="Arial"/>
        <family val="2"/>
        <charset val="161"/>
      </rPr>
      <t xml:space="preserve"> </t>
    </r>
  </si>
  <si>
    <r>
      <t xml:space="preserve">Οι αλδεΰδες οξειδώνονται από τα συνηθισμένα οξειδωτικά μέσα παρέχοντας τα αντίστοιχα καρβοξυλικά οξέα. Γενικότερα μπορούμε να πούμε ότι η αλδεϋδομάδα οξειδούμενη μετατρέπεται σε καρβοξύλιο. Η αναγωγική δράση των αλδεϋδών παρουσιάζει κάποιο ιδιαίτερο ενδιαφέρον, καθώς εκδηλώνεται ακόμη και όταν επιδράσουν στην αλδεΰδη, ηπιότερα από τα συνηθισμένα οξειδωτικά μέσα. Τέτοια είναι το </t>
    </r>
    <r>
      <rPr>
        <b/>
        <sz val="12"/>
        <color indexed="52"/>
        <rFont val="Arial"/>
        <family val="2"/>
        <charset val="161"/>
      </rPr>
      <t>φελίγγειο υγρό (αντιδραστήριο Fehling)</t>
    </r>
    <r>
      <rPr>
        <sz val="12"/>
        <color indexed="43"/>
        <rFont val="Arial"/>
        <family val="2"/>
        <charset val="161"/>
      </rPr>
      <t xml:space="preserve"> και το </t>
    </r>
    <r>
      <rPr>
        <b/>
        <sz val="12"/>
        <color indexed="52"/>
        <rFont val="Arial"/>
        <family val="2"/>
        <charset val="161"/>
      </rPr>
      <t>αμμωνιακό διάλυμα AgNO</t>
    </r>
    <r>
      <rPr>
        <b/>
        <vertAlign val="subscript"/>
        <sz val="12"/>
        <color indexed="52"/>
        <rFont val="Arial"/>
        <family val="2"/>
        <charset val="161"/>
      </rPr>
      <t>3</t>
    </r>
    <r>
      <rPr>
        <b/>
        <sz val="12"/>
        <color indexed="52"/>
        <rFont val="Arial"/>
        <family val="2"/>
        <charset val="161"/>
      </rPr>
      <t xml:space="preserve"> (αντιδραστήριο Tollens).</t>
    </r>
  </si>
  <si>
    <r>
      <t xml:space="preserve">Το </t>
    </r>
    <r>
      <rPr>
        <b/>
        <sz val="12"/>
        <color indexed="52"/>
        <rFont val="Arial"/>
        <family val="2"/>
        <charset val="161"/>
      </rPr>
      <t>φελίγγειο υγρό</t>
    </r>
    <r>
      <rPr>
        <sz val="12"/>
        <color indexed="43"/>
        <rFont val="Arial"/>
        <family val="2"/>
        <charset val="161"/>
      </rPr>
      <t xml:space="preserve"> είναι ένα διάλυμα που σχηματίζεται λίγο πριν χρησιμοποιηθεί, από την ανάμιξη ίσων όγκων δύο άλλων διαλυμάτων, του διαλύματος </t>
    </r>
    <r>
      <rPr>
        <b/>
        <sz val="12"/>
        <color indexed="52"/>
        <rFont val="Arial"/>
        <family val="2"/>
        <charset val="161"/>
      </rPr>
      <t>Α</t>
    </r>
    <r>
      <rPr>
        <sz val="12"/>
        <color indexed="43"/>
        <rFont val="Arial"/>
        <family val="2"/>
        <charset val="161"/>
      </rPr>
      <t xml:space="preserve"> και του διαλύματος </t>
    </r>
    <r>
      <rPr>
        <b/>
        <sz val="12"/>
        <color indexed="52"/>
        <rFont val="Arial"/>
        <family val="2"/>
        <charset val="161"/>
      </rPr>
      <t>Β.</t>
    </r>
    <r>
      <rPr>
        <sz val="12"/>
        <color indexed="43"/>
        <rFont val="Arial"/>
        <family val="2"/>
        <charset val="161"/>
      </rPr>
      <t xml:space="preserve"> Το διάλυμα </t>
    </r>
    <r>
      <rPr>
        <b/>
        <sz val="12"/>
        <color indexed="52"/>
        <rFont val="Arial"/>
        <family val="2"/>
        <charset val="161"/>
      </rPr>
      <t>Α</t>
    </r>
    <r>
      <rPr>
        <sz val="12"/>
        <color indexed="43"/>
        <rFont val="Arial"/>
        <family val="2"/>
        <charset val="161"/>
      </rPr>
      <t xml:space="preserve"> είναι υδατκό διάλυμα </t>
    </r>
    <r>
      <rPr>
        <b/>
        <sz val="12"/>
        <color indexed="52"/>
        <rFont val="Arial"/>
        <family val="2"/>
        <charset val="161"/>
      </rPr>
      <t>CuSO</t>
    </r>
    <r>
      <rPr>
        <b/>
        <vertAlign val="subscript"/>
        <sz val="12"/>
        <color indexed="52"/>
        <rFont val="Arial"/>
        <family val="2"/>
        <charset val="161"/>
      </rPr>
      <t>4</t>
    </r>
    <r>
      <rPr>
        <sz val="12"/>
        <color indexed="43"/>
        <rFont val="Arial"/>
        <family val="2"/>
        <charset val="161"/>
      </rPr>
      <t xml:space="preserve"> και έχει χρώμα γαλα-ζωπό εξαιτίας των εφυδατωμένων ιόντων </t>
    </r>
    <r>
      <rPr>
        <b/>
        <sz val="12"/>
        <color indexed="52"/>
        <rFont val="Arial"/>
        <family val="2"/>
        <charset val="161"/>
      </rPr>
      <t>Cu</t>
    </r>
    <r>
      <rPr>
        <b/>
        <vertAlign val="superscript"/>
        <sz val="12"/>
        <color indexed="52"/>
        <rFont val="Arial"/>
        <family val="2"/>
        <charset val="161"/>
      </rPr>
      <t>2+</t>
    </r>
    <r>
      <rPr>
        <b/>
        <sz val="12"/>
        <color indexed="52"/>
        <rFont val="Arial"/>
        <family val="2"/>
        <charset val="161"/>
      </rPr>
      <t>,</t>
    </r>
    <r>
      <rPr>
        <sz val="12"/>
        <color indexed="43"/>
        <rFont val="Arial"/>
        <family val="2"/>
        <charset val="161"/>
      </rPr>
      <t xml:space="preserve"> ενώ το διάλυμα </t>
    </r>
    <r>
      <rPr>
        <b/>
        <sz val="12"/>
        <color indexed="52"/>
        <rFont val="Arial"/>
        <family val="2"/>
        <charset val="161"/>
      </rPr>
      <t>Β</t>
    </r>
    <r>
      <rPr>
        <sz val="12"/>
        <color indexed="43"/>
        <rFont val="Arial"/>
        <family val="2"/>
        <charset val="161"/>
      </rPr>
      <t xml:space="preserve"> είναι υδατικό διάλυμα </t>
    </r>
    <r>
      <rPr>
        <b/>
        <sz val="12"/>
        <color indexed="52"/>
        <rFont val="Arial"/>
        <family val="2"/>
        <charset val="161"/>
      </rPr>
      <t>NaOH</t>
    </r>
    <r>
      <rPr>
        <sz val="12"/>
        <color indexed="43"/>
        <rFont val="Arial"/>
        <family val="2"/>
        <charset val="161"/>
      </rPr>
      <t xml:space="preserve"> και </t>
    </r>
    <r>
      <rPr>
        <b/>
        <sz val="12"/>
        <color indexed="52"/>
        <rFont val="Arial"/>
        <family val="2"/>
        <charset val="161"/>
      </rPr>
      <t>τρυγικού καλιονατρίου</t>
    </r>
    <r>
      <rPr>
        <sz val="12"/>
        <color indexed="43"/>
        <rFont val="Arial"/>
        <family val="2"/>
        <charset val="161"/>
      </rPr>
      <t xml:space="preserve"> και είναι άχρωμο. Κατά την ανάμιξη των διαλυμάτων </t>
    </r>
    <r>
      <rPr>
        <b/>
        <sz val="12"/>
        <color indexed="52"/>
        <rFont val="Arial"/>
        <family val="2"/>
        <charset val="161"/>
      </rPr>
      <t>Α</t>
    </r>
    <r>
      <rPr>
        <sz val="12"/>
        <color indexed="43"/>
        <rFont val="Arial"/>
        <family val="2"/>
        <charset val="161"/>
      </rPr>
      <t xml:space="preserve"> και </t>
    </r>
    <r>
      <rPr>
        <b/>
        <sz val="12"/>
        <color indexed="52"/>
        <rFont val="Arial"/>
        <family val="2"/>
        <charset val="161"/>
      </rPr>
      <t>Β</t>
    </r>
    <r>
      <rPr>
        <sz val="12"/>
        <color indexed="43"/>
        <rFont val="Arial"/>
        <family val="2"/>
        <charset val="161"/>
      </rPr>
      <t xml:space="preserve"> σχηματίζεται ευδιάλυτο σύμπλοκο ιόν, έντονου κυανού χρώματος, από τα ιόντα </t>
    </r>
    <r>
      <rPr>
        <b/>
        <sz val="12"/>
        <color indexed="52"/>
        <rFont val="Arial"/>
        <family val="2"/>
        <charset val="161"/>
      </rPr>
      <t>Cu</t>
    </r>
    <r>
      <rPr>
        <b/>
        <vertAlign val="superscript"/>
        <sz val="12"/>
        <color indexed="52"/>
        <rFont val="Arial"/>
        <family val="2"/>
        <charset val="161"/>
      </rPr>
      <t>2+</t>
    </r>
    <r>
      <rPr>
        <sz val="12"/>
        <color indexed="43"/>
        <rFont val="Arial"/>
        <family val="2"/>
        <charset val="161"/>
      </rPr>
      <t xml:space="preserve"> και τα τρυγικά ιόντα. Αποφεύγεται έτσι η καταβύθιση των ιόντων </t>
    </r>
    <r>
      <rPr>
        <b/>
        <sz val="12"/>
        <color indexed="52"/>
        <rFont val="Arial"/>
        <family val="2"/>
        <charset val="161"/>
      </rPr>
      <t>Cu</t>
    </r>
    <r>
      <rPr>
        <b/>
        <vertAlign val="superscript"/>
        <sz val="12"/>
        <color indexed="52"/>
        <rFont val="Arial"/>
        <family val="2"/>
        <charset val="161"/>
      </rPr>
      <t>2+</t>
    </r>
    <r>
      <rPr>
        <b/>
        <sz val="12"/>
        <color indexed="52"/>
        <rFont val="Arial"/>
        <family val="2"/>
        <charset val="161"/>
      </rPr>
      <t>,</t>
    </r>
    <r>
      <rPr>
        <sz val="12"/>
        <color indexed="43"/>
        <rFont val="Arial"/>
        <family val="2"/>
        <charset val="161"/>
      </rPr>
      <t xml:space="preserve"> με τη μορφή του δυσδιάλυτου στο νερό </t>
    </r>
    <r>
      <rPr>
        <b/>
        <sz val="12"/>
        <color indexed="52"/>
        <rFont val="Arial"/>
        <family val="2"/>
        <charset val="161"/>
      </rPr>
      <t>Cu(OH)</t>
    </r>
    <r>
      <rPr>
        <b/>
        <vertAlign val="subscript"/>
        <sz val="12"/>
        <color indexed="52"/>
        <rFont val="Arial"/>
        <family val="2"/>
        <charset val="161"/>
      </rPr>
      <t>2</t>
    </r>
    <r>
      <rPr>
        <sz val="12"/>
        <color indexed="10"/>
        <rFont val="Arial"/>
        <family val="2"/>
        <charset val="161"/>
      </rPr>
      <t>*</t>
    </r>
    <r>
      <rPr>
        <b/>
        <sz val="12"/>
        <color indexed="52"/>
        <rFont val="Arial"/>
        <family val="2"/>
        <charset val="161"/>
      </rPr>
      <t>.</t>
    </r>
    <r>
      <rPr>
        <sz val="12"/>
        <color indexed="43"/>
        <rFont val="Arial"/>
        <family val="2"/>
        <charset val="161"/>
      </rPr>
      <t xml:space="preserve"> Κατ' αυτό τον τρόπο τα ιόντα </t>
    </r>
    <r>
      <rPr>
        <b/>
        <sz val="12"/>
        <color indexed="52"/>
        <rFont val="Arial"/>
        <family val="2"/>
        <charset val="161"/>
      </rPr>
      <t>Cu</t>
    </r>
    <r>
      <rPr>
        <b/>
        <vertAlign val="superscript"/>
        <sz val="12"/>
        <color indexed="52"/>
        <rFont val="Arial"/>
        <family val="2"/>
        <charset val="161"/>
      </rPr>
      <t>2+</t>
    </r>
    <r>
      <rPr>
        <sz val="12"/>
        <color indexed="43"/>
        <rFont val="Arial"/>
        <family val="2"/>
        <charset val="161"/>
      </rPr>
      <t xml:space="preserve"> παραμένουν διαθέσιμα στο χώρο του διαλύματος, να αντιδρά-σουν με την προστιθέμενη αλδεΰδη. Αποτέλεσμα αυτής της αντίδρασης είναι να αναχθούν τα ιόντα </t>
    </r>
    <r>
      <rPr>
        <b/>
        <sz val="12"/>
        <color indexed="52"/>
        <rFont val="Arial"/>
        <family val="2"/>
        <charset val="161"/>
      </rPr>
      <t>Cu</t>
    </r>
    <r>
      <rPr>
        <b/>
        <vertAlign val="superscript"/>
        <sz val="12"/>
        <color indexed="52"/>
        <rFont val="Arial"/>
        <family val="2"/>
        <charset val="161"/>
      </rPr>
      <t>2+</t>
    </r>
    <r>
      <rPr>
        <sz val="12"/>
        <color indexed="43"/>
        <rFont val="Arial"/>
        <family val="2"/>
        <charset val="161"/>
      </rPr>
      <t xml:space="preserve"> σε κεραμέρυθρο, δυσδιάλυτο στο νερό </t>
    </r>
    <r>
      <rPr>
        <b/>
        <sz val="12"/>
        <color indexed="52"/>
        <rFont val="Arial"/>
        <family val="2"/>
        <charset val="161"/>
      </rPr>
      <t>Cu</t>
    </r>
    <r>
      <rPr>
        <b/>
        <vertAlign val="subscript"/>
        <sz val="12"/>
        <color indexed="52"/>
        <rFont val="Arial"/>
        <family val="2"/>
        <charset val="161"/>
      </rPr>
      <t>2</t>
    </r>
    <r>
      <rPr>
        <b/>
        <sz val="12"/>
        <color indexed="52"/>
        <rFont val="Arial"/>
        <family val="2"/>
        <charset val="161"/>
      </rPr>
      <t>O,</t>
    </r>
    <r>
      <rPr>
        <sz val="12"/>
        <color indexed="43"/>
        <rFont val="Arial"/>
        <family val="2"/>
        <charset val="161"/>
      </rPr>
      <t xml:space="preserve"> ενώ η αλδεΰδη οξειδώνεται στο αντίστοιχο καρβοξυλικό οξύ, αφού όμως αυτό σχηματί-ζεται σε βασικό περιβάλλον, λόγω της παρουσίας του </t>
    </r>
    <r>
      <rPr>
        <b/>
        <sz val="12"/>
        <color indexed="52"/>
        <rFont val="Arial"/>
        <family val="2"/>
        <charset val="161"/>
      </rPr>
      <t>NaOH,</t>
    </r>
    <r>
      <rPr>
        <sz val="12"/>
        <color indexed="43"/>
        <rFont val="Arial"/>
        <family val="2"/>
        <charset val="161"/>
      </rPr>
      <t xml:space="preserve"> αντ' αυτού λαμβά-νεται το άλας του με </t>
    </r>
    <r>
      <rPr>
        <b/>
        <sz val="12"/>
        <color indexed="52"/>
        <rFont val="Arial"/>
        <family val="2"/>
        <charset val="161"/>
      </rPr>
      <t>Na.</t>
    </r>
    <r>
      <rPr>
        <sz val="12"/>
        <color indexed="43"/>
        <rFont val="Arial"/>
        <family val="2"/>
        <charset val="161"/>
      </rPr>
      <t xml:space="preserve"> Η χημική εξίσωση της αντίδρασης είναι...  </t>
    </r>
  </si>
  <si>
    <r>
      <t xml:space="preserve">Το αντιδραστήριο </t>
    </r>
    <r>
      <rPr>
        <b/>
        <sz val="12"/>
        <color indexed="52"/>
        <rFont val="Arial"/>
        <family val="2"/>
        <charset val="161"/>
      </rPr>
      <t xml:space="preserve">Tollens </t>
    </r>
    <r>
      <rPr>
        <sz val="12"/>
        <color indexed="43"/>
        <rFont val="Arial"/>
        <family val="2"/>
        <charset val="161"/>
      </rPr>
      <t xml:space="preserve">είναι αμμωνιακό διάλυμα νιτρικού αργύρου και αντι-δρώντας με μια αλδεΰδη προκαλεί την οξέιδωσή της στο αντίστοιχο καρβοξυλικό οξύ, ενώ το ίδιο ανάγεται σε στοιχειακό άργυρο. Εννοείται, ότι εφόσον η αντίδραση πραγματοποιείται παρουσία αμμωνίας, είναι σωστότερο αντί του οξέος στα προϊό-ντα, να γραφεί το αμμωνιακό άλας αυτού. 
Η χημική εξίσωση της αντίδρασης είναι... </t>
    </r>
  </si>
  <si>
    <r>
      <t>Υπενθυμίζεται ότι οι</t>
    </r>
    <r>
      <rPr>
        <b/>
        <sz val="12"/>
        <color indexed="52"/>
        <rFont val="Arial"/>
        <family val="2"/>
        <charset val="161"/>
      </rPr>
      <t xml:space="preserve"> κετόνες </t>
    </r>
    <r>
      <rPr>
        <sz val="12"/>
        <color indexed="43"/>
        <rFont val="Arial"/>
        <family val="2"/>
        <charset val="161"/>
      </rPr>
      <t>δεν οξειδώνονται με τα συνηθισμένα οξειδωτικά με-σα, αλλά μόνο υπό την επίδραση πολύ ισχυρών οξειδωτικών σωμάτων, με ταυτό-χρονη θραύση της ανθρακικής αλυσίδας τους.</t>
    </r>
  </si>
  <si>
    <r>
      <t xml:space="preserve">Από τα κ.μ. οξέα οξειδώνεται, με τα συνηθισμένα οξειδωτικά μέσα, μόνο το </t>
    </r>
    <r>
      <rPr>
        <b/>
        <sz val="12"/>
        <color indexed="52"/>
        <rFont val="Arial"/>
        <family val="2"/>
        <charset val="161"/>
      </rPr>
      <t>μεθα-νικό</t>
    </r>
    <r>
      <rPr>
        <sz val="12"/>
        <color indexed="43"/>
        <rFont val="Arial"/>
        <family val="2"/>
        <charset val="161"/>
      </rPr>
      <t xml:space="preserve"> ή </t>
    </r>
    <r>
      <rPr>
        <b/>
        <sz val="12"/>
        <color indexed="52"/>
        <rFont val="Arial"/>
        <family val="2"/>
        <charset val="161"/>
      </rPr>
      <t>μυρμηγκικό οξύ (HCOOH),</t>
    </r>
    <r>
      <rPr>
        <sz val="12"/>
        <color indexed="43"/>
        <rFont val="Arial"/>
        <family val="2"/>
        <charset val="161"/>
      </rPr>
      <t xml:space="preserve"> ενώ από τα κορεσμένα δικαρβονικά οξέα, μό-νο το </t>
    </r>
    <r>
      <rPr>
        <b/>
        <sz val="12"/>
        <color indexed="52"/>
        <rFont val="Arial"/>
        <family val="2"/>
        <charset val="161"/>
      </rPr>
      <t>αιθανοδιικό</t>
    </r>
    <r>
      <rPr>
        <sz val="12"/>
        <color indexed="43"/>
        <rFont val="Arial"/>
        <family val="2"/>
        <charset val="161"/>
      </rPr>
      <t xml:space="preserve"> ή </t>
    </r>
    <r>
      <rPr>
        <b/>
        <sz val="12"/>
        <color indexed="52"/>
        <rFont val="Arial"/>
        <family val="2"/>
        <charset val="161"/>
      </rPr>
      <t>οξαλικό οξύ.</t>
    </r>
    <r>
      <rPr>
        <sz val="12"/>
        <color indexed="43"/>
        <rFont val="Arial"/>
        <family val="2"/>
        <charset val="161"/>
      </rPr>
      <t xml:space="preserve"> Να σημειωθεί ότι το </t>
    </r>
    <r>
      <rPr>
        <b/>
        <sz val="12"/>
        <color rgb="FFFF9900"/>
        <rFont val="Arial"/>
        <family val="2"/>
        <charset val="161"/>
      </rPr>
      <t>μεθανικό οξύ</t>
    </r>
    <r>
      <rPr>
        <sz val="12"/>
        <color indexed="43"/>
        <rFont val="Arial"/>
        <family val="2"/>
        <charset val="161"/>
      </rPr>
      <t xml:space="preserve"> οξειδώνεται και με το </t>
    </r>
    <r>
      <rPr>
        <b/>
        <sz val="12"/>
        <color rgb="FFFF9900"/>
        <rFont val="Arial"/>
        <family val="2"/>
        <charset val="161"/>
      </rPr>
      <t xml:space="preserve">αντιδραστήριο Tollens.
</t>
    </r>
    <r>
      <rPr>
        <sz val="12"/>
        <color indexed="43"/>
        <rFont val="Arial"/>
        <family val="2"/>
        <charset val="161"/>
      </rPr>
      <t xml:space="preserve">Αμφότερα οξειδούμενα, μετατρέπονται σε </t>
    </r>
    <r>
      <rPr>
        <b/>
        <sz val="12"/>
        <color indexed="52"/>
        <rFont val="Arial"/>
        <family val="2"/>
        <charset val="161"/>
      </rPr>
      <t>CO</t>
    </r>
    <r>
      <rPr>
        <b/>
        <vertAlign val="subscript"/>
        <sz val="12"/>
        <color indexed="52"/>
        <rFont val="Arial"/>
        <family val="2"/>
        <charset val="161"/>
      </rPr>
      <t>2</t>
    </r>
    <r>
      <rPr>
        <b/>
        <sz val="12"/>
        <color indexed="52"/>
        <rFont val="Arial"/>
        <family val="2"/>
        <charset val="161"/>
      </rPr>
      <t xml:space="preserve">.
</t>
    </r>
    <r>
      <rPr>
        <sz val="12"/>
        <color indexed="43"/>
        <rFont val="Arial"/>
        <family val="2"/>
        <charset val="161"/>
      </rPr>
      <t xml:space="preserve">Αξίζει να σημειωθεί ότι αναγωγική δράση εμφανίζουν και οξειδώνονται επίσης σε </t>
    </r>
    <r>
      <rPr>
        <b/>
        <sz val="12"/>
        <color indexed="52"/>
        <rFont val="Arial"/>
        <family val="2"/>
        <charset val="161"/>
      </rPr>
      <t>CO</t>
    </r>
    <r>
      <rPr>
        <b/>
        <vertAlign val="subscript"/>
        <sz val="12"/>
        <color indexed="52"/>
        <rFont val="Arial"/>
        <family val="2"/>
        <charset val="161"/>
      </rPr>
      <t>2</t>
    </r>
    <r>
      <rPr>
        <b/>
        <sz val="12"/>
        <color indexed="52"/>
        <rFont val="Arial"/>
        <family val="2"/>
        <charset val="161"/>
      </rPr>
      <t>,</t>
    </r>
    <r>
      <rPr>
        <sz val="12"/>
        <color indexed="43"/>
        <rFont val="Arial"/>
        <family val="2"/>
        <charset val="161"/>
      </rPr>
      <t xml:space="preserve"> και τα άλατα των παραπάνω οξέων. </t>
    </r>
  </si>
  <si>
    <r>
      <t xml:space="preserve">Το </t>
    </r>
    <r>
      <rPr>
        <b/>
        <sz val="12"/>
        <color indexed="52"/>
        <rFont val="Arial"/>
        <family val="2"/>
        <charset val="161"/>
      </rPr>
      <t>οξαλικό οξύ</t>
    </r>
    <r>
      <rPr>
        <sz val="12"/>
        <color indexed="43"/>
        <rFont val="Arial"/>
        <family val="2"/>
        <charset val="161"/>
      </rPr>
      <t xml:space="preserve"> (αλλά και τα άλατά του), όπως αναφέρθηκε και παραπάνω, είναι το μοναδικό από τα κορεσμένα δικαρβονικά οξέα, που δρα αναγωγικά με τα συνη-θισμένα οξειδωτικά μέσα, όπως το </t>
    </r>
    <r>
      <rPr>
        <b/>
        <sz val="12"/>
        <color indexed="52"/>
        <rFont val="Arial"/>
        <family val="2"/>
        <charset val="161"/>
      </rPr>
      <t>KMnO</t>
    </r>
    <r>
      <rPr>
        <b/>
        <vertAlign val="subscript"/>
        <sz val="12"/>
        <color indexed="52"/>
        <rFont val="Arial"/>
        <family val="2"/>
        <charset val="161"/>
      </rPr>
      <t>4</t>
    </r>
    <r>
      <rPr>
        <b/>
        <sz val="12"/>
        <color indexed="52"/>
        <rFont val="Arial"/>
        <family val="2"/>
        <charset val="161"/>
      </rPr>
      <t>/H</t>
    </r>
    <r>
      <rPr>
        <b/>
        <vertAlign val="subscript"/>
        <sz val="12"/>
        <color indexed="52"/>
        <rFont val="Arial"/>
        <family val="2"/>
        <charset val="161"/>
      </rPr>
      <t>2</t>
    </r>
    <r>
      <rPr>
        <b/>
        <sz val="12"/>
        <color indexed="52"/>
        <rFont val="Arial"/>
        <family val="2"/>
        <charset val="161"/>
      </rPr>
      <t>SO</t>
    </r>
    <r>
      <rPr>
        <b/>
        <vertAlign val="subscript"/>
        <sz val="12"/>
        <color indexed="52"/>
        <rFont val="Arial"/>
        <family val="2"/>
        <charset val="161"/>
      </rPr>
      <t>4</t>
    </r>
    <r>
      <rPr>
        <b/>
        <sz val="12"/>
        <color indexed="52"/>
        <rFont val="Arial"/>
        <family val="2"/>
        <charset val="161"/>
      </rPr>
      <t>,</t>
    </r>
    <r>
      <rPr>
        <sz val="12"/>
        <color indexed="43"/>
        <rFont val="Arial"/>
        <family val="2"/>
        <charset val="161"/>
      </rPr>
      <t xml:space="preserve"> μετατρεπόμενο το ίδιο σε </t>
    </r>
    <r>
      <rPr>
        <b/>
        <sz val="12"/>
        <color indexed="52"/>
        <rFont val="Arial"/>
        <family val="2"/>
        <charset val="161"/>
      </rPr>
      <t>CO</t>
    </r>
    <r>
      <rPr>
        <b/>
        <vertAlign val="subscript"/>
        <sz val="12"/>
        <color indexed="52"/>
        <rFont val="Arial"/>
        <family val="2"/>
        <charset val="161"/>
      </rPr>
      <t>2</t>
    </r>
    <r>
      <rPr>
        <b/>
        <sz val="12"/>
        <color indexed="52"/>
        <rFont val="Arial"/>
        <family val="2"/>
        <charset val="161"/>
      </rPr>
      <t>.</t>
    </r>
  </si>
  <si>
    <r>
      <t xml:space="preserve">Από τα παραπάνω γίνεται αντιληπτό, ότι κατά την πλήρη ανόρθωση του τ.δ. στα </t>
    </r>
    <r>
      <rPr>
        <b/>
        <sz val="12"/>
        <color indexed="52"/>
        <rFont val="Arial"/>
        <family val="2"/>
        <charset val="161"/>
      </rPr>
      <t>αλκίνια,</t>
    </r>
    <r>
      <rPr>
        <sz val="12"/>
        <color indexed="43"/>
        <rFont val="Arial"/>
        <family val="2"/>
        <charset val="161"/>
      </rPr>
      <t xml:space="preserve"> το κάθε ένα από τα ανθρακοάτομα που ενώνονται με τον τ.δ., θα υφίστα-ται συνολική μείωση του ΑΟ του, κατά δύο μονάδες. Αυτό δείχνεται παρακάτω, στην αντίδραση αναγωγής του προπινίου αρχικά σε προπένιο και τελικά σε προ-πάνιο.</t>
    </r>
  </si>
  <si>
    <r>
      <t xml:space="preserve">Χαρακτηρίζεται ως </t>
    </r>
    <r>
      <rPr>
        <b/>
        <sz val="10"/>
        <color indexed="52"/>
        <rFont val="Arial"/>
        <family val="2"/>
        <charset val="161"/>
      </rPr>
      <t>Ι-ταγής,</t>
    </r>
    <r>
      <rPr>
        <sz val="10"/>
        <color indexed="43"/>
        <rFont val="Arial"/>
        <family val="2"/>
        <charset val="161"/>
      </rPr>
      <t xml:space="preserve"> η αμίνη στο μόριο της ο-ποίας το άτομο αζώτου της ΧΟ, η οποία ονομάζεται </t>
    </r>
    <r>
      <rPr>
        <b/>
        <sz val="10"/>
        <color indexed="52"/>
        <rFont val="Arial"/>
        <family val="2"/>
        <charset val="161"/>
      </rPr>
      <t>α-μινομάδα</t>
    </r>
    <r>
      <rPr>
        <sz val="10"/>
        <color indexed="43"/>
        <rFont val="Arial"/>
        <family val="2"/>
        <charset val="161"/>
      </rPr>
      <t xml:space="preserve"> και έχει τύπο </t>
    </r>
    <r>
      <rPr>
        <b/>
        <sz val="10"/>
        <color indexed="52"/>
        <rFont val="Arial"/>
        <family val="2"/>
        <charset val="161"/>
      </rPr>
      <t>–ΝΗ</t>
    </r>
    <r>
      <rPr>
        <b/>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είναι ενωμένο με ένα άν-θρακοάτομο. 
Στα παραδείγματα που ακολουθούν, η </t>
    </r>
    <r>
      <rPr>
        <b/>
        <sz val="10"/>
        <color indexed="52"/>
        <rFont val="Arial"/>
        <family val="2"/>
        <charset val="161"/>
      </rPr>
      <t>αιθυλαμίνη</t>
    </r>
    <r>
      <rPr>
        <sz val="10"/>
        <color indexed="43"/>
        <rFont val="Arial"/>
        <family val="2"/>
        <charset val="161"/>
      </rPr>
      <t xml:space="preserve"> είναι </t>
    </r>
    <r>
      <rPr>
        <b/>
        <sz val="10"/>
        <color indexed="52"/>
        <rFont val="Arial"/>
        <family val="2"/>
        <charset val="161"/>
      </rPr>
      <t>Ι-ταγής</t>
    </r>
    <r>
      <rPr>
        <sz val="10"/>
        <color indexed="43"/>
        <rFont val="Arial"/>
        <family val="2"/>
        <charset val="161"/>
      </rPr>
      <t xml:space="preserve"> αμίνη, η </t>
    </r>
    <r>
      <rPr>
        <b/>
        <sz val="10"/>
        <color indexed="52"/>
        <rFont val="Arial"/>
        <family val="2"/>
        <charset val="161"/>
      </rPr>
      <t>διμέθυλ-αμίνη,</t>
    </r>
    <r>
      <rPr>
        <sz val="10"/>
        <color indexed="43"/>
        <rFont val="Arial"/>
        <family val="2"/>
        <charset val="161"/>
      </rPr>
      <t xml:space="preserve"> είναι </t>
    </r>
    <r>
      <rPr>
        <b/>
        <sz val="10"/>
        <color indexed="52"/>
        <rFont val="Arial"/>
        <family val="2"/>
        <charset val="161"/>
      </rPr>
      <t>ΙΙ-ταγής</t>
    </r>
    <r>
      <rPr>
        <sz val="10"/>
        <color indexed="43"/>
        <rFont val="Arial"/>
        <family val="2"/>
        <charset val="161"/>
      </rPr>
      <t xml:space="preserve"> και η </t>
    </r>
    <r>
      <rPr>
        <b/>
        <sz val="10"/>
        <color indexed="52"/>
        <rFont val="Arial"/>
        <family val="2"/>
        <charset val="161"/>
      </rPr>
      <t>αίθυλ-διμέθυλ-αμίνη, ΙΙΙ-ταγής.</t>
    </r>
  </si>
  <si>
    <t>Οι σημαντικότερες περιπτώσεις οργανικών ενώσεων, που εμφανίζουν όξινο ή "ψευτο-όξινο" χαρακτήρα, είναι…</t>
  </si>
  <si>
    <t>Παρακάτω δίνεται ένας συγκεντρωτικός πίνακας, όπου φαίνεται ποιες είναι γενικά οι αντιδράσεις, στις οποίες οι προαναφερθείσες ενώσεις δρουν ως οξέα.</t>
  </si>
  <si>
    <r>
      <t xml:space="preserve">Είναι κατανοητό ότι σε περίπτωση που η φαινόλη αντι-δρούσε με την αμμωνία, θα σχηματιζόταν, σύμφωνα με τις παρακάτω χημικές εξισώσεις, το αντίστοιχο αμμωνι-ακό άλας, από τη διάσταση του οποίου θα ελευθερω-νόταν η συζυγής όξινη μορφή της αμμωνίας, δηλαδή το αμμώνιο, </t>
    </r>
    <r>
      <rPr>
        <b/>
        <sz val="10"/>
        <color indexed="52"/>
        <rFont val="Arial"/>
        <family val="2"/>
        <charset val="161"/>
      </rPr>
      <t>(ΝΗ</t>
    </r>
    <r>
      <rPr>
        <b/>
        <vertAlign val="subscript"/>
        <sz val="10"/>
        <color indexed="52"/>
        <rFont val="Arial"/>
        <family val="2"/>
        <charset val="161"/>
      </rPr>
      <t>4</t>
    </r>
    <r>
      <rPr>
        <b/>
        <vertAlign val="superscript"/>
        <sz val="10"/>
        <color indexed="52"/>
        <rFont val="Arial"/>
        <family val="2"/>
        <charset val="161"/>
      </rPr>
      <t>+</t>
    </r>
    <r>
      <rPr>
        <b/>
        <sz val="10"/>
        <color indexed="52"/>
        <rFont val="Arial"/>
        <family val="2"/>
        <charset val="161"/>
      </rPr>
      <t xml:space="preserve">).
</t>
    </r>
    <r>
      <rPr>
        <sz val="10"/>
        <color indexed="43"/>
        <rFont val="Arial"/>
        <family val="2"/>
        <charset val="161"/>
      </rPr>
      <t xml:space="preserve">Με δεδομένο ότι για την αμμωνία είναι </t>
    </r>
    <r>
      <rPr>
        <b/>
        <sz val="10"/>
        <color indexed="52"/>
        <rFont val="Arial"/>
        <family val="2"/>
        <charset val="161"/>
      </rPr>
      <t>K</t>
    </r>
    <r>
      <rPr>
        <b/>
        <vertAlign val="subscript"/>
        <sz val="10"/>
        <color indexed="52"/>
        <rFont val="Arial"/>
        <family val="2"/>
        <charset val="161"/>
      </rPr>
      <t>b</t>
    </r>
    <r>
      <rPr>
        <b/>
        <sz val="10"/>
        <color indexed="52"/>
        <rFont val="Symbol"/>
        <family val="1"/>
        <charset val="2"/>
      </rPr>
      <t>@</t>
    </r>
    <r>
      <rPr>
        <b/>
        <sz val="10"/>
        <color indexed="52"/>
        <rFont val="Arial"/>
        <family val="2"/>
        <charset val="161"/>
      </rPr>
      <t>10</t>
    </r>
    <r>
      <rPr>
        <b/>
        <vertAlign val="superscript"/>
        <sz val="10"/>
        <color indexed="52"/>
        <rFont val="Arial"/>
        <family val="2"/>
        <charset val="161"/>
      </rPr>
      <t>–5</t>
    </r>
    <r>
      <rPr>
        <b/>
        <sz val="10"/>
        <color indexed="52"/>
        <rFont val="Arial"/>
        <family val="2"/>
        <charset val="161"/>
      </rPr>
      <t>,</t>
    </r>
    <r>
      <rPr>
        <sz val="10"/>
        <color indexed="43"/>
        <rFont val="Arial"/>
        <family val="2"/>
        <charset val="161"/>
      </rPr>
      <t xml:space="preserve"> το αμ-μώνιο θα εμφανίζει </t>
    </r>
    <r>
      <rPr>
        <b/>
        <sz val="10"/>
        <color indexed="52"/>
        <rFont val="Arial"/>
        <family val="2"/>
        <charset val="161"/>
      </rPr>
      <t>K</t>
    </r>
    <r>
      <rPr>
        <b/>
        <vertAlign val="subscript"/>
        <sz val="10"/>
        <color indexed="52"/>
        <rFont val="Arial"/>
        <family val="2"/>
        <charset val="161"/>
      </rPr>
      <t>a</t>
    </r>
    <r>
      <rPr>
        <b/>
        <sz val="10"/>
        <color indexed="52"/>
        <rFont val="Symbol"/>
        <family val="1"/>
        <charset val="2"/>
      </rPr>
      <t>@</t>
    </r>
    <r>
      <rPr>
        <b/>
        <sz val="10"/>
        <color indexed="52"/>
        <rFont val="Arial"/>
        <family val="2"/>
        <charset val="161"/>
      </rPr>
      <t>10</t>
    </r>
    <r>
      <rPr>
        <b/>
        <vertAlign val="superscript"/>
        <sz val="10"/>
        <color indexed="52"/>
        <rFont val="Arial"/>
        <family val="2"/>
        <charset val="161"/>
      </rPr>
      <t>–9</t>
    </r>
    <r>
      <rPr>
        <b/>
        <sz val="10"/>
        <color indexed="52"/>
        <rFont val="Arial"/>
        <family val="2"/>
        <charset val="161"/>
      </rPr>
      <t>.</t>
    </r>
    <r>
      <rPr>
        <sz val="10"/>
        <color indexed="43"/>
        <rFont val="Arial"/>
        <family val="2"/>
        <charset val="161"/>
      </rPr>
      <t xml:space="preserve"> Η τιμή αυτή όμως καθιστά το </t>
    </r>
    <r>
      <rPr>
        <b/>
        <sz val="10"/>
        <color indexed="52"/>
        <rFont val="Arial"/>
        <family val="2"/>
        <charset val="161"/>
      </rPr>
      <t>NH</t>
    </r>
    <r>
      <rPr>
        <b/>
        <vertAlign val="subscript"/>
        <sz val="10"/>
        <color indexed="52"/>
        <rFont val="Arial"/>
        <family val="2"/>
        <charset val="161"/>
      </rPr>
      <t>4</t>
    </r>
    <r>
      <rPr>
        <b/>
        <vertAlign val="superscript"/>
        <sz val="10"/>
        <color indexed="52"/>
        <rFont val="Arial"/>
        <family val="2"/>
        <charset val="161"/>
      </rPr>
      <t>+</t>
    </r>
    <r>
      <rPr>
        <b/>
        <sz val="10"/>
        <color indexed="52"/>
        <rFont val="Arial"/>
        <family val="2"/>
        <charset val="161"/>
      </rPr>
      <t>,</t>
    </r>
    <r>
      <rPr>
        <sz val="10"/>
        <color indexed="43"/>
        <rFont val="Arial"/>
        <family val="2"/>
        <charset val="161"/>
      </rPr>
      <t xml:space="preserve"> ένα οξύ ισχυρότερο της φαινόλης, η οποία χα-ρακτηρίζεται από </t>
    </r>
    <r>
      <rPr>
        <b/>
        <sz val="10"/>
        <color indexed="52"/>
        <rFont val="Arial"/>
        <family val="2"/>
        <charset val="161"/>
      </rPr>
      <t>K</t>
    </r>
    <r>
      <rPr>
        <b/>
        <vertAlign val="subscript"/>
        <sz val="10"/>
        <color indexed="52"/>
        <rFont val="Arial"/>
        <family val="2"/>
        <charset val="161"/>
      </rPr>
      <t>a</t>
    </r>
    <r>
      <rPr>
        <b/>
        <sz val="10"/>
        <color indexed="52"/>
        <rFont val="Symbol"/>
        <family val="1"/>
        <charset val="2"/>
      </rPr>
      <t>@</t>
    </r>
    <r>
      <rPr>
        <b/>
        <sz val="10"/>
        <color indexed="52"/>
        <rFont val="Arial"/>
        <family val="2"/>
        <charset val="161"/>
      </rPr>
      <t>10</t>
    </r>
    <r>
      <rPr>
        <b/>
        <vertAlign val="superscript"/>
        <sz val="10"/>
        <color indexed="52"/>
        <rFont val="Arial"/>
        <family val="2"/>
        <charset val="161"/>
      </rPr>
      <t>–10</t>
    </r>
    <r>
      <rPr>
        <b/>
        <sz val="10"/>
        <color indexed="52"/>
        <rFont val="Arial"/>
        <family val="2"/>
        <charset val="161"/>
      </rPr>
      <t>.</t>
    </r>
    <r>
      <rPr>
        <sz val="10"/>
        <color indexed="43"/>
        <rFont val="Arial"/>
        <family val="2"/>
        <charset val="161"/>
      </rPr>
      <t xml:space="preserve"> Γίνεται έτσι φανερό, ότι η φαινόλη δεν μπορεί να αντιδράσει με την αμμωνία, κα-θώς μια τέτοια αντίδραση θα οδηγούσε στο σχηματι-σμό του αμμωνίου, δηλαδή ενός οξέος ισχυρότερου από αυτή, ενώ είναι γνωστό ότι οι αντιδράσεις πραγμα-τοποιούνται πάντα προς την κατεύθυνση όπου σχημα-τίζονται λιγότερο δραστικές ουσίες, άρα περισσότερο σταθερές.
Ανάλογα ισχύουν και στην περίπτωση πιθανής αντί-δρασης της φαινόλης με κάποιο ανθρακικό άλας, οπό-τε αντίστοιχα θα σχηματιζόταν </t>
    </r>
    <r>
      <rPr>
        <b/>
        <sz val="10"/>
        <color indexed="52"/>
        <rFont val="Arial"/>
        <family val="2"/>
        <charset val="161"/>
      </rPr>
      <t>CO</t>
    </r>
    <r>
      <rPr>
        <b/>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δηλαδή ο ανυδρί-της του ανθρακικού οξέος, το οποίο επίσης είναι και αυτό, ως οξύ, ισχυρότερο της φαινόλης. Αυτός είναι πάλι ο λόγος που δε γίνεται και αυτή η αντίδραση.   </t>
    </r>
  </si>
  <si>
    <r>
      <t xml:space="preserve">Στις αλκοόλες το ψευτο-όξινο άτομο υδρογόνου, είναι εκείνο που περιέχεται στο υδροξύλιο και εκδηλώνει το χαρακτήρα του με την αντικατάστασή του από κάποιο πολύ δραστικό μέταλλο, όπως είναι το </t>
    </r>
    <r>
      <rPr>
        <b/>
        <sz val="12"/>
        <color indexed="52"/>
        <rFont val="Arial"/>
        <family val="2"/>
        <charset val="161"/>
      </rPr>
      <t>Na</t>
    </r>
    <r>
      <rPr>
        <sz val="12"/>
        <color indexed="43"/>
        <rFont val="Arial"/>
        <family val="2"/>
        <charset val="161"/>
      </rPr>
      <t xml:space="preserve"> ή το </t>
    </r>
    <r>
      <rPr>
        <b/>
        <sz val="12"/>
        <color indexed="52"/>
        <rFont val="Arial"/>
        <family val="2"/>
        <charset val="161"/>
      </rPr>
      <t>Κ</t>
    </r>
    <r>
      <rPr>
        <sz val="12"/>
        <color indexed="43"/>
        <rFont val="Arial"/>
        <family val="2"/>
        <charset val="161"/>
      </rPr>
      <t xml:space="preserve"> και ταυτόχρονη έκλυση αερίου υδρογόνου. Η σχηματιζόμενη οργανική ένωση είναι ένα αλκοολικό άλας </t>
    </r>
    <r>
      <rPr>
        <b/>
        <sz val="12"/>
        <color indexed="52"/>
        <rFont val="Arial"/>
        <family val="2"/>
        <charset val="161"/>
      </rPr>
      <t>(R–ONa),</t>
    </r>
    <r>
      <rPr>
        <sz val="12"/>
        <color indexed="43"/>
        <rFont val="Arial"/>
        <family val="2"/>
        <charset val="161"/>
      </rPr>
      <t xml:space="preserve"> στο οποίο περιέχεται το ιόν </t>
    </r>
    <r>
      <rPr>
        <b/>
        <sz val="12"/>
        <color indexed="52"/>
        <rFont val="Arial"/>
        <family val="2"/>
        <charset val="161"/>
      </rPr>
      <t>RO</t>
    </r>
    <r>
      <rPr>
        <b/>
        <vertAlign val="superscript"/>
        <sz val="12"/>
        <color indexed="52"/>
        <rFont val="Arial"/>
        <family val="2"/>
        <charset val="161"/>
      </rPr>
      <t>–</t>
    </r>
    <r>
      <rPr>
        <b/>
        <sz val="12"/>
        <color indexed="52"/>
        <rFont val="Arial"/>
        <family val="2"/>
        <charset val="161"/>
      </rPr>
      <t xml:space="preserve"> (αλκοξείδιο),</t>
    </r>
    <r>
      <rPr>
        <sz val="12"/>
        <color indexed="43"/>
        <rFont val="Arial"/>
        <family val="2"/>
        <charset val="161"/>
      </rPr>
      <t xml:space="preserve"> το οποίο αποτελεί τη συζυγή βασική μορφή της αλκοόλης. Με δεδομένο ότι η αλκοόλη είναι ένα ασθενέστατο οξύ, γίνε-ται αντιληπτό ότι η συζυγής βάση της θα είναι μια πολύ ισχυρή βάση.
Με τον τρόπο που συμπεριφέρεται το αλκοολικό άτομο υδρογόνου, συμπεριφέρε-ται και το άτομο υδρογόνου που βρίσκεται ενωμένο με το πρώτο ανθρακοάτομο στα 1-αλκίνια, δηλαδή στα αλκίνια που φέρουν τον τ.δ. στην άκρη της ανθρακικής αλυσίδας του μορίου τους. Η αντικατάσταση αυτού του ατόμου υδρογόνου από κάποιο δραστικό μέταλλο, οδηγεί στο σχηματισμό ενός </t>
    </r>
    <r>
      <rPr>
        <b/>
        <sz val="12"/>
        <color indexed="52"/>
        <rFont val="Arial"/>
        <family val="2"/>
        <charset val="161"/>
      </rPr>
      <t>αλκινιδίου</t>
    </r>
    <r>
      <rPr>
        <sz val="12"/>
        <color indexed="43"/>
        <rFont val="Arial"/>
        <family val="2"/>
        <charset val="161"/>
      </rPr>
      <t xml:space="preserve"> του μετάλλου, π.χ. </t>
    </r>
    <r>
      <rPr>
        <b/>
        <sz val="12"/>
        <color indexed="52"/>
        <rFont val="Arial"/>
        <family val="2"/>
        <charset val="161"/>
      </rPr>
      <t>αλκινίδιο του Na,</t>
    </r>
    <r>
      <rPr>
        <sz val="12"/>
        <color indexed="43"/>
        <rFont val="Arial"/>
        <family val="2"/>
        <charset val="161"/>
      </rPr>
      <t xml:space="preserve"> κλπ. Το ανιόν των αλκινιδίων είναι μια πολύ ισχυρή βάση, καθώς αποτελεί συζυγή βασική μορφή του 1-αλκίνιου, που είναι ένα ασθενέστατο οξύ. </t>
    </r>
  </si>
  <si>
    <r>
      <t xml:space="preserve">Ειδικά όμως για τα </t>
    </r>
    <r>
      <rPr>
        <b/>
        <sz val="12"/>
        <color indexed="52"/>
        <rFont val="Arial"/>
        <family val="2"/>
        <charset val="161"/>
      </rPr>
      <t>1-αλκίνια,</t>
    </r>
    <r>
      <rPr>
        <sz val="12"/>
        <color indexed="43"/>
        <rFont val="Arial"/>
        <family val="2"/>
        <charset val="161"/>
      </rPr>
      <t xml:space="preserve"> πρέπει να σημειωθεί ότι προχωρούν σε αντικατά-σταση του ψευτο-όξινου υδρογονοατόμου τους και όταν αλληλεπιδράσουν με αμμωνιακό διάλυμα </t>
    </r>
    <r>
      <rPr>
        <b/>
        <sz val="12"/>
        <color indexed="52"/>
        <rFont val="Arial"/>
        <family val="2"/>
        <charset val="161"/>
      </rPr>
      <t>CuCl</t>
    </r>
    <r>
      <rPr>
        <sz val="12"/>
        <color indexed="43"/>
        <rFont val="Arial"/>
        <family val="2"/>
        <charset val="161"/>
      </rPr>
      <t xml:space="preserve"> ή </t>
    </r>
    <r>
      <rPr>
        <b/>
        <sz val="12"/>
        <color indexed="52"/>
        <rFont val="Arial"/>
        <family val="2"/>
        <charset val="161"/>
      </rPr>
      <t>AgNO</t>
    </r>
    <r>
      <rPr>
        <b/>
        <vertAlign val="subscript"/>
        <sz val="12"/>
        <color indexed="52"/>
        <rFont val="Arial"/>
        <family val="2"/>
        <charset val="161"/>
      </rPr>
      <t>3</t>
    </r>
    <r>
      <rPr>
        <b/>
        <sz val="12"/>
        <color indexed="52"/>
        <rFont val="Arial"/>
        <family val="2"/>
        <charset val="161"/>
      </rPr>
      <t>.</t>
    </r>
    <r>
      <rPr>
        <sz val="12"/>
        <color indexed="43"/>
        <rFont val="Arial"/>
        <family val="2"/>
        <charset val="161"/>
      </rPr>
      <t xml:space="preserve"> Σχετικές είναι οι εξισώσεις που ακολουθούν. </t>
    </r>
  </si>
  <si>
    <r>
      <t xml:space="preserve">οι </t>
    </r>
    <r>
      <rPr>
        <b/>
        <sz val="12"/>
        <color indexed="52"/>
        <rFont val="Arial"/>
        <family val="2"/>
        <charset val="161"/>
      </rPr>
      <t>αμίνες,</t>
    </r>
    <r>
      <rPr>
        <sz val="12"/>
        <color indexed="43"/>
        <rFont val="Arial"/>
        <family val="2"/>
        <charset val="161"/>
      </rPr>
      <t xml:space="preserve"> που είναι άλκυλο-υποκατεστημένα παράγωγα της αμμωνίας, δηλαδή προκύπτουν από την αντικατάσταση ενός ή περισσοτέρων ατό-μων υδρογόνου του μορίου της αμμωνίας, από ισάριθμα αλκύλια.
Διακρίνονται σε </t>
    </r>
    <r>
      <rPr>
        <b/>
        <sz val="12"/>
        <color indexed="52"/>
        <rFont val="Arial"/>
        <family val="2"/>
        <charset val="161"/>
      </rPr>
      <t>πρωτοταγείς (Ι-τ), δευτεροταγείς (ΙΙ-τ)</t>
    </r>
    <r>
      <rPr>
        <sz val="12"/>
        <color indexed="43"/>
        <rFont val="Arial"/>
        <family val="2"/>
        <charset val="161"/>
      </rPr>
      <t xml:space="preserve"> και </t>
    </r>
    <r>
      <rPr>
        <b/>
        <sz val="12"/>
        <color indexed="52"/>
        <rFont val="Arial"/>
        <family val="2"/>
        <charset val="161"/>
      </rPr>
      <t>τριτοταγείς (ΙΙΙ-τ),</t>
    </r>
    <r>
      <rPr>
        <sz val="12"/>
        <color indexed="43"/>
        <rFont val="Arial"/>
        <family val="2"/>
        <charset val="161"/>
      </rPr>
      <t xml:space="preserve"> ανάλογα με το αν το άτομο του αζώτου βρίσκεται στο μόριο της αμίνης ενωμένο με ένα, δύο ή τρία άτομα άνθρακα αντίστοιχα. Στον πί-νακα του διπλανού χώρου δίνεται μια γενική μορφή που μπορεί να έχει ο τύπος μιας αμίνης.</t>
    </r>
  </si>
  <si>
    <t>Εννοείται, ότι τα αλκύλια που
 είναι ενωμένα με το άτομο του αζώτου, στο μόριο μιας αμίνης, μπορεί να είναι και διαφορετικά μεταξύ τους.</t>
  </si>
  <si>
    <t>Προφανώς το φαινυλόξυ-ανιόν αποτελεί τη συζυγή βασική μορφή της φαινόλης, η οποία όπως αναφέρθηκε παραπάνω, έχει όξινο χαρακτήρα.</t>
  </si>
  <si>
    <r>
      <t>Τα αλκυλ-ανιόντα (R</t>
    </r>
    <r>
      <rPr>
        <vertAlign val="superscript"/>
        <sz val="12"/>
        <color indexed="43"/>
        <rFont val="Arial"/>
        <family val="2"/>
        <charset val="161"/>
      </rPr>
      <t>–</t>
    </r>
    <r>
      <rPr>
        <sz val="12"/>
        <color indexed="43"/>
        <rFont val="Arial"/>
        <family val="2"/>
        <charset val="161"/>
      </rPr>
      <t>), δε μπορεί παρά να είναι οι ισχυρότερες από όλες τις παραπάνω αναφερθείσες περιπτώσεις βάσεων, καθώς η συζυγής προς αυτές μορφή είναι τα αλκάνια, τα οποία πρακτικά δεν εμφανίζουν όξινο χαρακτήρα.</t>
    </r>
  </si>
  <si>
    <t>Στα προβλήματα ιοντικής ισορροπίας, η ασθενής βάση που αναφέρεται συνήθως, είναι η αμμωνία. Κατά τον τρόπο που αντιμετωπίζεται η αμμωνία στα προβλήματα αυτά, αντιμετωπίζονται και οι αμίνες. Αυτό δείχνεται παρακάτω.</t>
  </si>
  <si>
    <t>Από τα άλατα των αμινών εύκολα λαμβάνονται οι αντίστοιχες αμίνες, με επίδραση άλλων ισχυρότερων βάσεων. Έτσι, με επίδραση διαλύματος NaOH στο χλωριού-χο-μεθυλ-αμμώνιο, θα σχηματιστεί η μεθυλ-αμίνη, σύμφωνα με τη χημική εξίσω-ση…</t>
  </si>
  <si>
    <r>
      <t xml:space="preserve">Πρόκειται δηλαδή για </t>
    </r>
    <r>
      <rPr>
        <b/>
        <sz val="12"/>
        <color rgb="FFFF9900"/>
        <rFont val="Arial"/>
        <family val="2"/>
        <charset val="161"/>
      </rPr>
      <t>ΙΙταγείς</t>
    </r>
    <r>
      <rPr>
        <sz val="12"/>
        <color indexed="43"/>
        <rFont val="Arial"/>
        <family val="2"/>
        <charset val="161"/>
      </rPr>
      <t xml:space="preserve"> αλκοόλες, που φέρουν στο μόριό τους το υδροξύλιο, στη δεύτερη θέση της ανθρακικής αλυσίδας.</t>
    </r>
  </si>
  <si>
    <r>
      <t xml:space="preserve">Να σημειωθεί ότι στη θέση του αλκυλίου </t>
    </r>
    <r>
      <rPr>
        <b/>
        <sz val="12"/>
        <color rgb="FFFF9900"/>
        <rFont val="Arial"/>
        <family val="2"/>
        <charset val="161"/>
      </rPr>
      <t>R–,</t>
    </r>
    <r>
      <rPr>
        <sz val="12"/>
        <color indexed="43"/>
        <rFont val="Arial"/>
        <family val="2"/>
        <charset val="161"/>
      </rPr>
      <t xml:space="preserve"> που συνδέεται με το αλκοολικό αν-θρακοάτομο, μπορεί να υπάρχει και απλό άτομο υδρογόνου </t>
    </r>
    <r>
      <rPr>
        <b/>
        <sz val="12"/>
        <color rgb="FFFF9900"/>
        <rFont val="Arial"/>
        <family val="2"/>
        <charset val="161"/>
      </rPr>
      <t>(Η–),</t>
    </r>
    <r>
      <rPr>
        <sz val="12"/>
        <color indexed="43"/>
        <rFont val="Arial"/>
        <family val="2"/>
        <charset val="161"/>
      </rPr>
      <t xml:space="preserve"> προφανώς όταν είναι </t>
    </r>
    <r>
      <rPr>
        <b/>
        <sz val="12"/>
        <color rgb="FFFF9900"/>
        <rFont val="Arial"/>
        <family val="2"/>
        <charset val="161"/>
      </rPr>
      <t>ν=0.</t>
    </r>
    <r>
      <rPr>
        <sz val="12"/>
        <color indexed="43"/>
        <rFont val="Arial"/>
        <family val="2"/>
        <charset val="161"/>
      </rPr>
      <t xml:space="preserve"> Καταλαβαίνουμε βέβαια ότι σε αυτή την περίπτωση, η αλκοόλη για την οποία γίνεται λόγος, δεν είναι άλλη από την </t>
    </r>
    <r>
      <rPr>
        <b/>
        <sz val="12"/>
        <color rgb="FFFF9900"/>
        <rFont val="Arial"/>
        <family val="2"/>
        <charset val="161"/>
      </rPr>
      <t>αιθανόλη,</t>
    </r>
    <r>
      <rPr>
        <sz val="12"/>
        <color indexed="43"/>
        <rFont val="Arial"/>
        <family val="2"/>
        <charset val="161"/>
      </rPr>
      <t xml:space="preserve"> η οποία έτσι "ανακηρύσσε-ται" ως η μοναδική </t>
    </r>
    <r>
      <rPr>
        <b/>
        <sz val="12"/>
        <color rgb="FFFF9900"/>
        <rFont val="Arial"/>
        <family val="2"/>
        <charset val="161"/>
      </rPr>
      <t>Ιταγής</t>
    </r>
    <r>
      <rPr>
        <sz val="12"/>
        <color indexed="43"/>
        <rFont val="Arial"/>
        <family val="2"/>
        <charset val="161"/>
      </rPr>
      <t xml:space="preserve"> αλκοόλη που αλοφορμίζεται.
</t>
    </r>
    <r>
      <rPr>
        <b/>
        <sz val="12"/>
        <color rgb="FFFF6600"/>
        <rFont val="Arial"/>
        <family val="2"/>
        <charset val="161"/>
      </rPr>
      <t xml:space="preserve">Οι ΙΙΙταγείς αλκοόλες δεν αλοφορμίζονται. </t>
    </r>
  </si>
  <si>
    <r>
      <t xml:space="preserve">Πρόκειται για υδατικό διάλυμα βάσης, η οποία συνή-θως είναι το </t>
    </r>
    <r>
      <rPr>
        <b/>
        <sz val="10"/>
        <color rgb="FFFF9900"/>
        <rFont val="Arial"/>
        <family val="2"/>
        <charset val="161"/>
      </rPr>
      <t>NaOH,</t>
    </r>
    <r>
      <rPr>
        <sz val="10"/>
        <color indexed="43"/>
        <rFont val="Arial"/>
        <family val="2"/>
        <charset val="161"/>
      </rPr>
      <t xml:space="preserve"> στο οποίο διαλύεται επιπλέον και κάποια ποσότητα αλογόνου.</t>
    </r>
  </si>
  <si>
    <r>
      <t xml:space="preserve">Στο τέλος της αλοφορμικής αντίδρασης σχηματίζεται </t>
    </r>
    <r>
      <rPr>
        <b/>
        <sz val="12"/>
        <color rgb="FFFF9900"/>
        <rFont val="Arial"/>
        <family val="2"/>
        <charset val="161"/>
      </rPr>
      <t>αλογονοφόρμιο (CHX</t>
    </r>
    <r>
      <rPr>
        <b/>
        <vertAlign val="subscript"/>
        <sz val="12"/>
        <color rgb="FFFF9900"/>
        <rFont val="Arial"/>
        <family val="2"/>
        <charset val="161"/>
      </rPr>
      <t>3</t>
    </r>
    <r>
      <rPr>
        <b/>
        <sz val="12"/>
        <color rgb="FFFF9900"/>
        <rFont val="Arial"/>
        <family val="2"/>
        <charset val="161"/>
      </rPr>
      <t xml:space="preserve">).
</t>
    </r>
    <r>
      <rPr>
        <sz val="12"/>
        <color indexed="43"/>
        <rFont val="Arial"/>
        <family val="2"/>
        <charset val="161"/>
      </rPr>
      <t xml:space="preserve">Ανάλογα με το αλογόνο που χρησιμοποιήθηκε λοιπόν, σχηματίζεται </t>
    </r>
    <r>
      <rPr>
        <b/>
        <sz val="12"/>
        <color rgb="FFFF9900"/>
        <rFont val="Arial"/>
        <family val="2"/>
        <charset val="161"/>
      </rPr>
      <t>χλωροφόρ-μιο (CHCl</t>
    </r>
    <r>
      <rPr>
        <b/>
        <vertAlign val="subscript"/>
        <sz val="12"/>
        <color rgb="FFFF9900"/>
        <rFont val="Arial"/>
        <family val="2"/>
        <charset val="161"/>
      </rPr>
      <t>3</t>
    </r>
    <r>
      <rPr>
        <b/>
        <sz val="12"/>
        <color rgb="FFFF9900"/>
        <rFont val="Arial"/>
        <family val="2"/>
        <charset val="161"/>
      </rPr>
      <t>),</t>
    </r>
    <r>
      <rPr>
        <sz val="12"/>
        <color indexed="43"/>
        <rFont val="Arial"/>
        <family val="2"/>
        <charset val="161"/>
      </rPr>
      <t xml:space="preserve"> </t>
    </r>
    <r>
      <rPr>
        <b/>
        <sz val="12"/>
        <color rgb="FFFF9900"/>
        <rFont val="Arial"/>
        <family val="2"/>
        <charset val="161"/>
      </rPr>
      <t>βρωμοφόρμιο (CHBr</t>
    </r>
    <r>
      <rPr>
        <b/>
        <vertAlign val="subscript"/>
        <sz val="12"/>
        <color rgb="FFFF9900"/>
        <rFont val="Arial"/>
        <family val="2"/>
        <charset val="161"/>
      </rPr>
      <t>3</t>
    </r>
    <r>
      <rPr>
        <b/>
        <sz val="12"/>
        <color rgb="FFFF9900"/>
        <rFont val="Arial"/>
        <family val="2"/>
        <charset val="161"/>
      </rPr>
      <t>)</t>
    </r>
    <r>
      <rPr>
        <sz val="12"/>
        <color indexed="43"/>
        <rFont val="Arial"/>
        <family val="2"/>
        <charset val="161"/>
      </rPr>
      <t xml:space="preserve"> ή </t>
    </r>
    <r>
      <rPr>
        <b/>
        <sz val="12"/>
        <color rgb="FFFF9900"/>
        <rFont val="Arial"/>
        <family val="2"/>
        <charset val="161"/>
      </rPr>
      <t>ιωδοφόρμιο (CHI</t>
    </r>
    <r>
      <rPr>
        <b/>
        <vertAlign val="subscript"/>
        <sz val="12"/>
        <color rgb="FFFF9900"/>
        <rFont val="Arial"/>
        <family val="2"/>
        <charset val="161"/>
      </rPr>
      <t>3</t>
    </r>
    <r>
      <rPr>
        <b/>
        <sz val="12"/>
        <color rgb="FFFF9900"/>
        <rFont val="Arial"/>
        <family val="2"/>
        <charset val="161"/>
      </rPr>
      <t>).</t>
    </r>
    <r>
      <rPr>
        <sz val="12"/>
        <color indexed="43"/>
        <rFont val="Arial"/>
        <family val="2"/>
        <charset val="161"/>
      </rPr>
      <t xml:space="preserve"> 
Το τελευταίο είναι κίτρινο αδιάλυτο σώμα και αυτό μας δίνει τη δυνατότητα να χρη-σιμοποιήσουμε την αλοφορμική αντίδραση, με το </t>
    </r>
    <r>
      <rPr>
        <b/>
        <sz val="12"/>
        <color rgb="FFFF9900"/>
        <rFont val="Arial"/>
        <family val="2"/>
        <charset val="161"/>
      </rPr>
      <t>αλκαλικό διάλυμα Ι</t>
    </r>
    <r>
      <rPr>
        <b/>
        <vertAlign val="subscript"/>
        <sz val="12"/>
        <color rgb="FFFF9900"/>
        <rFont val="Arial"/>
        <family val="2"/>
        <charset val="161"/>
      </rPr>
      <t>2</t>
    </r>
    <r>
      <rPr>
        <b/>
        <sz val="12"/>
        <color rgb="FFFF9900"/>
        <rFont val="Arial"/>
        <family val="2"/>
        <charset val="161"/>
      </rPr>
      <t>,</t>
    </r>
    <r>
      <rPr>
        <sz val="12"/>
        <color indexed="43"/>
        <rFont val="Arial"/>
        <family val="2"/>
        <charset val="161"/>
      </rPr>
      <t xml:space="preserve"> σε προ-βλήματα διάκρισης ενώσεων που αλοφορμίζονται, από άλλες που δεν παρέχουν τη συγκεκριμένη αντίδραση.</t>
    </r>
  </si>
  <si>
    <r>
      <t xml:space="preserve">Παρακάτω περιγράφεται αναλυτικά η αλοφορμική αντίδραση, με επίδραση αλκα-λικού διαλύματος </t>
    </r>
    <r>
      <rPr>
        <b/>
        <sz val="12"/>
        <color rgb="FFFF9900"/>
        <rFont val="Arial"/>
        <family val="2"/>
        <charset val="161"/>
      </rPr>
      <t>Ι</t>
    </r>
    <r>
      <rPr>
        <b/>
        <vertAlign val="subscript"/>
        <sz val="12"/>
        <color rgb="FFFF9900"/>
        <rFont val="Arial"/>
        <family val="2"/>
        <charset val="161"/>
      </rPr>
      <t>2</t>
    </r>
    <r>
      <rPr>
        <b/>
        <sz val="12"/>
        <color rgb="FFFF9900"/>
        <rFont val="Arial"/>
        <family val="2"/>
        <charset val="161"/>
      </rPr>
      <t>,</t>
    </r>
    <r>
      <rPr>
        <sz val="12"/>
        <color indexed="43"/>
        <rFont val="Arial"/>
        <family val="2"/>
        <charset val="161"/>
      </rPr>
      <t xml:space="preserve"> σε μια αλκοόλη που εμφανίζεται με το γενικό τύπο των αλκο-ολών που αλοφορμίζονται. Η αντίδραση πραγματοποιείται σε τρία στάδια. </t>
    </r>
  </si>
  <si>
    <t>Παρατηρούμε ότι οι αλκοόλες αλοφορμίζονται μέσα από μια διαδικασία τριών στα-δίων και στο τέλος του 1ου από αυτά, παράγεται από την οξέιδωσή τους, η αντί-στοιχη καρβονυλική ένωση, δηλαδή μια μέθυλο-κετόνη ή η αιθανάλη.</t>
  </si>
  <si>
    <r>
      <t xml:space="preserve">Πολλές φορές στην Οργανική Χημεία δίνεται μια ένωση και ζητείται, να εξακριβω-θεί αν αυτή είναι η </t>
    </r>
    <r>
      <rPr>
        <b/>
        <sz val="12"/>
        <color indexed="52"/>
        <rFont val="Arial"/>
        <family val="2"/>
        <charset val="161"/>
      </rPr>
      <t>Α</t>
    </r>
    <r>
      <rPr>
        <sz val="12"/>
        <color indexed="43"/>
        <rFont val="Arial"/>
        <family val="2"/>
        <charset val="161"/>
      </rPr>
      <t xml:space="preserve"> ή η </t>
    </r>
    <r>
      <rPr>
        <b/>
        <sz val="12"/>
        <color indexed="52"/>
        <rFont val="Arial"/>
        <family val="2"/>
        <charset val="161"/>
      </rPr>
      <t>Β.</t>
    </r>
    <r>
      <rPr>
        <sz val="12"/>
        <color indexed="43"/>
        <rFont val="Arial"/>
        <family val="2"/>
        <charset val="161"/>
      </rPr>
      <t xml:space="preserve"> Αυτό είναι το πρόβλημα της </t>
    </r>
    <r>
      <rPr>
        <b/>
        <sz val="12"/>
        <color indexed="52"/>
        <rFont val="Arial"/>
        <family val="2"/>
        <charset val="161"/>
      </rPr>
      <t>διάκρισης</t>
    </r>
    <r>
      <rPr>
        <sz val="12"/>
        <color indexed="43"/>
        <rFont val="Arial"/>
        <family val="2"/>
        <charset val="161"/>
      </rPr>
      <t xml:space="preserve"> και επιλύεται με την διενέργεια κάποιας κατάλληλης δοκιμασίας, στην οποία υποβάλουμε τη δοθεί-σα ένωση. Από το αποτέλεσμα αυτής, συμπεραίνουμε αν πρόκειται για την </t>
    </r>
    <r>
      <rPr>
        <b/>
        <sz val="12"/>
        <color indexed="52"/>
        <rFont val="Arial"/>
        <family val="2"/>
        <charset val="161"/>
      </rPr>
      <t>Α</t>
    </r>
    <r>
      <rPr>
        <sz val="12"/>
        <color indexed="43"/>
        <rFont val="Arial"/>
        <family val="2"/>
        <charset val="161"/>
      </rPr>
      <t xml:space="preserve"> ή τη </t>
    </r>
    <r>
      <rPr>
        <b/>
        <sz val="12"/>
        <color indexed="52"/>
        <rFont val="Arial"/>
        <family val="2"/>
        <charset val="161"/>
      </rPr>
      <t>Β</t>
    </r>
    <r>
      <rPr>
        <sz val="12"/>
        <color indexed="43"/>
        <rFont val="Arial"/>
        <family val="2"/>
        <charset val="161"/>
      </rPr>
      <t xml:space="preserve"> ένωση. Είναι φανερό, ότι η δοκιμασία που θα επιλέξουμε να εφαρμόσουμε, θα πρέπει να φαίνεται ότι πραγματοποιείται, δηλαδή θα πρέπει να έχει κάποιο παρα-τηρήσιμο αποτέλεσμα, π.χ. να σχηματίζεται κάποιο ίζημα, ή να συμβαίνει συγκε-κριμένη χρωματική μεταβολή, ή να εκλύεται κάποιο αέριο. Επιπλέον, η πραγματο-ποίησή της θα πρέπει να αποτελεί χαρακτηριστικό γνώρισμα της "χημικής προσω-πικότητας" της μιας μόνο από τις δύο ενώσεις </t>
    </r>
    <r>
      <rPr>
        <b/>
        <sz val="12"/>
        <color indexed="52"/>
        <rFont val="Arial"/>
        <family val="2"/>
        <charset val="161"/>
      </rPr>
      <t>Α</t>
    </r>
    <r>
      <rPr>
        <sz val="12"/>
        <color indexed="43"/>
        <rFont val="Arial"/>
        <family val="2"/>
        <charset val="161"/>
      </rPr>
      <t xml:space="preserve"> και </t>
    </r>
    <r>
      <rPr>
        <b/>
        <sz val="12"/>
        <color indexed="52"/>
        <rFont val="Arial"/>
        <family val="2"/>
        <charset val="161"/>
      </rPr>
      <t>Β.</t>
    </r>
    <r>
      <rPr>
        <sz val="12"/>
        <color indexed="43"/>
        <rFont val="Arial"/>
        <family val="2"/>
        <charset val="161"/>
      </rPr>
      <t xml:space="preserve">  </t>
    </r>
  </si>
  <si>
    <t>Στην περισσότερο δύσκολη μορφή του, το πρόβλημα της διάκρισης απαιτεί να δια-κρίνουμε μια ένωση από ένα σύνολο τριών ή περισσοτέρων ενώσεων και τότε φυ-σικά η όλη διαδικασία γίνεται πολυπλοκότερη.</t>
  </si>
  <si>
    <r>
      <t xml:space="preserve">Παρεμφερές προς το πρόβλημα της διάκρισης μπορούμε να πούμε ότι είναι το πρόβλημα της </t>
    </r>
    <r>
      <rPr>
        <b/>
        <sz val="12"/>
        <color indexed="52"/>
        <rFont val="Arial"/>
        <family val="2"/>
        <charset val="161"/>
      </rPr>
      <t>ταυτοποίησης</t>
    </r>
    <r>
      <rPr>
        <sz val="12"/>
        <color indexed="43"/>
        <rFont val="Arial"/>
        <family val="2"/>
        <charset val="161"/>
      </rPr>
      <t xml:space="preserve"> μιας οργανικής ένωσης, όπου γνωρίζουμε το </t>
    </r>
    <r>
      <rPr>
        <b/>
        <sz val="12"/>
        <color indexed="52"/>
        <rFont val="Arial"/>
        <family val="2"/>
        <charset val="161"/>
      </rPr>
      <t>ΜΤ</t>
    </r>
    <r>
      <rPr>
        <sz val="12"/>
        <color indexed="43"/>
        <rFont val="Arial"/>
        <family val="2"/>
        <charset val="161"/>
      </rPr>
      <t xml:space="preserve"> αυτής και προσπαθούμε πάλι με τη διενέργεια κατάλληλων δοκιμασιών, να απο-καλύψουμε το </t>
    </r>
    <r>
      <rPr>
        <b/>
        <sz val="12"/>
        <color indexed="52"/>
        <rFont val="Arial"/>
        <family val="2"/>
        <charset val="161"/>
      </rPr>
      <t>ΣΤ</t>
    </r>
    <r>
      <rPr>
        <sz val="12"/>
        <color indexed="43"/>
        <rFont val="Arial"/>
        <family val="2"/>
        <charset val="161"/>
      </rPr>
      <t xml:space="preserve"> και γενικότερα την πραγματική ταυτότητα της ένωσης.
Στην πραγματικότητα κατά την ταυτοποίηση μιας ένωσης, γίνεται διάκριση αυτής από άλλες ισομερείς προς αυτήν ενώσεις. </t>
    </r>
  </si>
  <si>
    <r>
      <t xml:space="preserve">Η διάκριση μεταξύ </t>
    </r>
    <r>
      <rPr>
        <b/>
        <sz val="12"/>
        <color rgb="FFFF9900"/>
        <rFont val="Arial"/>
        <family val="2"/>
        <charset val="161"/>
      </rPr>
      <t>κορεσμένων</t>
    </r>
    <r>
      <rPr>
        <sz val="12"/>
        <color indexed="43"/>
        <rFont val="Arial"/>
        <family val="2"/>
        <charset val="161"/>
      </rPr>
      <t xml:space="preserve"> και </t>
    </r>
    <r>
      <rPr>
        <b/>
        <sz val="12"/>
        <color rgb="FFFF9900"/>
        <rFont val="Arial"/>
        <family val="2"/>
        <charset val="161"/>
      </rPr>
      <t>ακορέστων Υ/Α,</t>
    </r>
    <r>
      <rPr>
        <sz val="12"/>
        <color indexed="43"/>
        <rFont val="Arial"/>
        <family val="2"/>
        <charset val="161"/>
      </rPr>
      <t xml:space="preserve"> στηρίζεται στο γεγονός, ότι οι τελευταίοι αποχρωματίζουν το καστανοκόκκινο διάλυμα </t>
    </r>
    <r>
      <rPr>
        <b/>
        <sz val="12"/>
        <color rgb="FFFF9900"/>
        <rFont val="Arial"/>
        <family val="2"/>
        <charset val="161"/>
      </rPr>
      <t>Br</t>
    </r>
    <r>
      <rPr>
        <b/>
        <vertAlign val="subscript"/>
        <sz val="12"/>
        <color rgb="FFFF9900"/>
        <rFont val="Arial"/>
        <family val="2"/>
        <charset val="161"/>
      </rPr>
      <t>2</t>
    </r>
    <r>
      <rPr>
        <sz val="12"/>
        <color indexed="43"/>
        <rFont val="Arial"/>
        <family val="2"/>
        <charset val="161"/>
      </rPr>
      <t xml:space="preserve"> (με διαλύτη συνή-θως τον άχρωμο τετραχλωράνθρακα CCl</t>
    </r>
    <r>
      <rPr>
        <vertAlign val="subscript"/>
        <sz val="12"/>
        <color indexed="43"/>
        <rFont val="Arial"/>
        <family val="2"/>
        <charset val="161"/>
      </rPr>
      <t>4</t>
    </r>
    <r>
      <rPr>
        <sz val="12"/>
        <color indexed="43"/>
        <rFont val="Arial"/>
        <family val="2"/>
        <charset val="161"/>
      </rPr>
      <t xml:space="preserve">), καθώς γίνεται αντίδραση προσθήκης του έγχρωμου </t>
    </r>
    <r>
      <rPr>
        <b/>
        <sz val="12"/>
        <color rgb="FFFF9900"/>
        <rFont val="Arial"/>
        <family val="2"/>
        <charset val="161"/>
      </rPr>
      <t>Br</t>
    </r>
    <r>
      <rPr>
        <b/>
        <vertAlign val="subscript"/>
        <sz val="12"/>
        <color rgb="FFFF9900"/>
        <rFont val="Arial"/>
        <family val="2"/>
        <charset val="161"/>
      </rPr>
      <t>2</t>
    </r>
    <r>
      <rPr>
        <sz val="12"/>
        <color indexed="43"/>
        <rFont val="Arial"/>
        <family val="2"/>
        <charset val="161"/>
      </rPr>
      <t xml:space="preserve"> στον πολλαπλό δεσμό του ακόρεστου Υ/Α και το παραγόμενο  διβρωμοπαράγωγο, είναι άχρωμη ένωση. 
Έτσι, η πλήρης κατανάλωση του </t>
    </r>
    <r>
      <rPr>
        <b/>
        <sz val="12"/>
        <color rgb="FFFF9900"/>
        <rFont val="Arial"/>
        <family val="2"/>
        <charset val="161"/>
      </rPr>
      <t>Br</t>
    </r>
    <r>
      <rPr>
        <b/>
        <vertAlign val="subscript"/>
        <sz val="12"/>
        <color rgb="FFFF9900"/>
        <rFont val="Arial"/>
        <family val="2"/>
        <charset val="161"/>
      </rPr>
      <t>2</t>
    </r>
    <r>
      <rPr>
        <b/>
        <sz val="12"/>
        <color rgb="FFFF9900"/>
        <rFont val="Arial"/>
        <family val="2"/>
        <charset val="161"/>
      </rPr>
      <t>,</t>
    </r>
    <r>
      <rPr>
        <sz val="12"/>
        <color indexed="43"/>
        <rFont val="Arial"/>
        <family val="2"/>
        <charset val="161"/>
      </rPr>
      <t xml:space="preserve"> οδηγεί στον αποχρωματισμό του διαλύματός του, κάτι που δεν είναι δυνατό να συμβεί, αν ο Υ/Α είναι κορεσμένος.   </t>
    </r>
  </si>
  <si>
    <r>
      <t xml:space="preserve">Έτσι λοιπόν μπορεί με επίδραση διαλύματος </t>
    </r>
    <r>
      <rPr>
        <sz val="12"/>
        <color rgb="FFFFFF99"/>
        <rFont val="Arial"/>
        <family val="2"/>
        <charset val="161"/>
      </rPr>
      <t>Br</t>
    </r>
    <r>
      <rPr>
        <vertAlign val="subscript"/>
        <sz val="12"/>
        <color rgb="FFFFFF99"/>
        <rFont val="Arial"/>
        <family val="2"/>
        <charset val="161"/>
      </rPr>
      <t>2</t>
    </r>
    <r>
      <rPr>
        <sz val="12"/>
        <color rgb="FFFFFF99"/>
        <rFont val="Arial"/>
        <family val="2"/>
        <charset val="161"/>
      </rPr>
      <t>,</t>
    </r>
    <r>
      <rPr>
        <sz val="12"/>
        <color indexed="43"/>
        <rFont val="Arial"/>
        <family val="2"/>
      </rPr>
      <t xml:space="preserve"> να διακριθεί π.χ. το προπένιο, το οποίο αποχρωματίζει το παραπάνω διάλυμα, από το αιθάνιο, που δεν αντιδρά, ή το 3-βουτενικό οξύ από το προπανικό οξύ, κλπ.  </t>
    </r>
  </si>
  <si>
    <r>
      <t xml:space="preserve">Οι </t>
    </r>
    <r>
      <rPr>
        <b/>
        <sz val="12"/>
        <color rgb="FFFF9900"/>
        <rFont val="Arial"/>
        <family val="2"/>
        <charset val="161"/>
      </rPr>
      <t>αλκοόλες</t>
    </r>
    <r>
      <rPr>
        <sz val="12"/>
        <color indexed="43"/>
        <rFont val="Arial"/>
        <family val="2"/>
      </rPr>
      <t xml:space="preserve"> διακρίνονται εύκολα από τους </t>
    </r>
    <r>
      <rPr>
        <b/>
        <sz val="12"/>
        <color rgb="FFFF9900"/>
        <rFont val="Arial"/>
        <family val="2"/>
        <charset val="161"/>
      </rPr>
      <t>αιθέρες,</t>
    </r>
    <r>
      <rPr>
        <sz val="12"/>
        <color indexed="43"/>
        <rFont val="Arial"/>
        <family val="2"/>
      </rPr>
      <t xml:space="preserve"> καθώς οι Ιταγείς και ΙΙταγείς από αυτές οξειδώνονται, κάτι που δε συμβαίνει με τους αιθέρες. Η αντίδραση ο-ξείδωσης γίνεται εύκολα αντιληπτό ότι συμβαίνει, αν χρησιμοποιηθεί για την οξεί-δωση της αλκοόλης διάλυμα </t>
    </r>
    <r>
      <rPr>
        <b/>
        <sz val="12"/>
        <color rgb="FFFF9900"/>
        <rFont val="Arial"/>
        <family val="2"/>
        <charset val="161"/>
      </rPr>
      <t>KMnO</t>
    </r>
    <r>
      <rPr>
        <b/>
        <vertAlign val="subscript"/>
        <sz val="12"/>
        <color rgb="FFFF9900"/>
        <rFont val="Arial"/>
        <family val="2"/>
        <charset val="161"/>
      </rPr>
      <t>4</t>
    </r>
    <r>
      <rPr>
        <b/>
        <sz val="12"/>
        <color rgb="FFFF9900"/>
        <rFont val="Arial"/>
        <family val="2"/>
        <charset val="161"/>
      </rPr>
      <t>/H</t>
    </r>
    <r>
      <rPr>
        <b/>
        <vertAlign val="superscript"/>
        <sz val="12"/>
        <color rgb="FFFF9900"/>
        <rFont val="Arial"/>
        <family val="2"/>
        <charset val="161"/>
      </rPr>
      <t>+</t>
    </r>
    <r>
      <rPr>
        <b/>
        <sz val="12"/>
        <color rgb="FFFF9900"/>
        <rFont val="Arial"/>
        <family val="2"/>
        <charset val="161"/>
      </rPr>
      <t>,</t>
    </r>
    <r>
      <rPr>
        <sz val="12"/>
        <color indexed="43"/>
        <rFont val="Arial"/>
        <family val="2"/>
      </rPr>
      <t xml:space="preserve"> ή διάλυμα </t>
    </r>
    <r>
      <rPr>
        <b/>
        <sz val="12"/>
        <color rgb="FFFF9900"/>
        <rFont val="Arial"/>
        <family val="2"/>
        <charset val="161"/>
      </rPr>
      <t>K</t>
    </r>
    <r>
      <rPr>
        <b/>
        <vertAlign val="subscript"/>
        <sz val="12"/>
        <color rgb="FFFF9900"/>
        <rFont val="Arial"/>
        <family val="2"/>
        <charset val="161"/>
      </rPr>
      <t>2</t>
    </r>
    <r>
      <rPr>
        <b/>
        <sz val="12"/>
        <color rgb="FFFF9900"/>
        <rFont val="Arial"/>
        <family val="2"/>
        <charset val="161"/>
      </rPr>
      <t>Cr</t>
    </r>
    <r>
      <rPr>
        <b/>
        <vertAlign val="subscript"/>
        <sz val="12"/>
        <color rgb="FFFF9900"/>
        <rFont val="Arial"/>
        <family val="2"/>
        <charset val="161"/>
      </rPr>
      <t>2</t>
    </r>
    <r>
      <rPr>
        <b/>
        <sz val="12"/>
        <color rgb="FFFF9900"/>
        <rFont val="Arial"/>
        <family val="2"/>
        <charset val="161"/>
      </rPr>
      <t>O</t>
    </r>
    <r>
      <rPr>
        <b/>
        <vertAlign val="subscript"/>
        <sz val="12"/>
        <color rgb="FFFF9900"/>
        <rFont val="Arial"/>
        <family val="2"/>
        <charset val="161"/>
      </rPr>
      <t>7</t>
    </r>
    <r>
      <rPr>
        <b/>
        <sz val="12"/>
        <color rgb="FFFF9900"/>
        <rFont val="Arial"/>
        <family val="2"/>
        <charset val="161"/>
      </rPr>
      <t>/H</t>
    </r>
    <r>
      <rPr>
        <b/>
        <vertAlign val="superscript"/>
        <sz val="12"/>
        <color rgb="FFFF9900"/>
        <rFont val="Arial"/>
        <family val="2"/>
        <charset val="161"/>
      </rPr>
      <t>+</t>
    </r>
    <r>
      <rPr>
        <b/>
        <sz val="12"/>
        <color rgb="FFFF9900"/>
        <rFont val="Arial"/>
        <family val="2"/>
        <charset val="161"/>
      </rPr>
      <t xml:space="preserve">. </t>
    </r>
  </si>
  <si>
    <r>
      <t xml:space="preserve">Η </t>
    </r>
    <r>
      <rPr>
        <b/>
        <sz val="12"/>
        <color rgb="FFFF9900"/>
        <rFont val="Arial"/>
        <family val="2"/>
        <charset val="161"/>
      </rPr>
      <t>αιθανόλη</t>
    </r>
    <r>
      <rPr>
        <sz val="12"/>
        <color indexed="43"/>
        <rFont val="Arial"/>
        <family val="2"/>
        <charset val="161"/>
      </rPr>
      <t xml:space="preserve"> είναι η μοναδική από τις Ιταγείς αλκοόλες που παρέχει την αλοφορ-μική αντίδραση, άρα μπορεί να διακριθεί από τις υπόλοιπες αλκοόλες, που δεν αλοφορμίζονται, με επίδραση αλκαλικού διαλύματος Ι</t>
    </r>
    <r>
      <rPr>
        <vertAlign val="subscript"/>
        <sz val="12"/>
        <color indexed="43"/>
        <rFont val="Arial"/>
        <family val="2"/>
        <charset val="161"/>
      </rPr>
      <t>2</t>
    </r>
    <r>
      <rPr>
        <sz val="12"/>
        <color indexed="43"/>
        <rFont val="Arial"/>
        <family val="2"/>
        <charset val="161"/>
      </rPr>
      <t>.
Με αλκαλικό διάλυμα Ι</t>
    </r>
    <r>
      <rPr>
        <vertAlign val="subscript"/>
        <sz val="12"/>
        <color indexed="43"/>
        <rFont val="Arial"/>
        <family val="2"/>
        <charset val="161"/>
      </rPr>
      <t>2</t>
    </r>
    <r>
      <rPr>
        <sz val="12"/>
        <color indexed="43"/>
        <rFont val="Arial"/>
        <family val="2"/>
        <charset val="161"/>
      </rPr>
      <t xml:space="preserve"> διακρίνονται, από τις αλκοόλες που δεν αλοφορμίζονται και οι </t>
    </r>
    <r>
      <rPr>
        <b/>
        <sz val="12"/>
        <color rgb="FFFF9900"/>
        <rFont val="Arial"/>
        <family val="2"/>
        <charset val="161"/>
      </rPr>
      <t>ΙΙταγείς μέθυλο-καρβινόλες,</t>
    </r>
    <r>
      <rPr>
        <sz val="12"/>
        <color indexed="43"/>
        <rFont val="Arial"/>
        <family val="2"/>
        <charset val="161"/>
      </rPr>
      <t xml:space="preserve"> δηλαδή οι ΙΙταγείς αλκοόλες οι οποίες φέρουν στο μόριό τους το υδροξύλιο στη δεύτερη θέση της ανθρακικής αλυσίδας, καθώς όπως είναι γνωστό, αυτές οι αλκοόλες παρέχουν την αλοφορμική αντίδραση.</t>
    </r>
  </si>
  <si>
    <r>
      <t xml:space="preserve">Οι </t>
    </r>
    <r>
      <rPr>
        <b/>
        <sz val="12"/>
        <color rgb="FFFF9900"/>
        <rFont val="Arial"/>
        <family val="2"/>
        <charset val="161"/>
      </rPr>
      <t>αλδεΰδες,</t>
    </r>
    <r>
      <rPr>
        <sz val="12"/>
        <color indexed="43"/>
        <rFont val="Arial"/>
        <family val="2"/>
        <charset val="161"/>
      </rPr>
      <t xml:space="preserve"> όπως και οι </t>
    </r>
    <r>
      <rPr>
        <b/>
        <sz val="12"/>
        <color rgb="FFFF9900"/>
        <rFont val="Arial"/>
        <family val="2"/>
        <charset val="161"/>
      </rPr>
      <t>Ιταγείς</t>
    </r>
    <r>
      <rPr>
        <sz val="12"/>
        <color indexed="43"/>
        <rFont val="Arial"/>
        <family val="2"/>
        <charset val="161"/>
      </rPr>
      <t xml:space="preserve"> και </t>
    </r>
    <r>
      <rPr>
        <b/>
        <sz val="12"/>
        <color rgb="FFFF9900"/>
        <rFont val="Arial"/>
        <family val="2"/>
        <charset val="161"/>
      </rPr>
      <t>ΙΙταγείς</t>
    </r>
    <r>
      <rPr>
        <sz val="12"/>
        <color indexed="43"/>
        <rFont val="Arial"/>
        <family val="2"/>
        <charset val="161"/>
      </rPr>
      <t xml:space="preserve"> </t>
    </r>
    <r>
      <rPr>
        <sz val="12"/>
        <color rgb="FFFF9900"/>
        <rFont val="Arial"/>
        <family val="2"/>
        <charset val="161"/>
      </rPr>
      <t>αλκοόλες,</t>
    </r>
    <r>
      <rPr>
        <sz val="12"/>
        <color indexed="43"/>
        <rFont val="Arial"/>
        <family val="2"/>
        <charset val="161"/>
      </rPr>
      <t xml:space="preserve"> οξειδώνονται από τα συ-νηθισμένα οξειδωτικά μέσα, που αναφέρθηκαν παραπάνω, όμως επιπλέον οξει-δώνονται και από το φελίγγειο υγρό και το αντιδραστήριο Tollens, που αποτελούν ήπια οξειδωτικά μέσα. Με το πρώτο σχηματίζουν κεραμέρυθρο ίζημα και με το δεύτερο κάτοπτρο αργύρου. Έτσι μπορεί εύκολα να διακριθεί μια αλδεΰδη, π.χ. η προπανάλη, από μια οξειδούμενη αλκοόλη, π.χ. την 2-προπανόλη. Η 2-προπανό-λη δεν αντιδρά με το φελίγγειο υγρό, με το οποίο η προπανάλη παρέχει κεραμέ-ρυθρο ίζημα. </t>
    </r>
  </si>
  <si>
    <r>
      <t xml:space="preserve">Ειδικά στην περίπτωση της </t>
    </r>
    <r>
      <rPr>
        <b/>
        <sz val="12"/>
        <color rgb="FFFF9900"/>
        <rFont val="Arial"/>
        <family val="2"/>
        <charset val="161"/>
      </rPr>
      <t>αιθανάλης,</t>
    </r>
    <r>
      <rPr>
        <sz val="12"/>
        <color indexed="43"/>
        <rFont val="Arial"/>
        <family val="2"/>
        <charset val="161"/>
      </rPr>
      <t xml:space="preserve"> μπορεί να "επιστρατευτεί" και η αλοφορμι-κή αντίδραση, αφού η αιθανάλη είναι η μοναδική από τις αλδεΰδες που αλοφορμί-ζεται. Μπορεί έτσι εύκολα να διακριθεί από οποιαδήποτε άλλη αλδεΰδη ή γενικό-τερα άλλη μη παρέχουσα την αλοφορμική αντίδραση ένωση.</t>
    </r>
  </si>
  <si>
    <r>
      <t xml:space="preserve">Οι </t>
    </r>
    <r>
      <rPr>
        <b/>
        <sz val="12"/>
        <color rgb="FFFF9900"/>
        <rFont val="Arial"/>
        <family val="2"/>
        <charset val="161"/>
      </rPr>
      <t>κετόνες</t>
    </r>
    <r>
      <rPr>
        <sz val="12"/>
        <color indexed="43"/>
        <rFont val="Arial"/>
        <family val="2"/>
        <charset val="161"/>
      </rPr>
      <t xml:space="preserve"> όπως και οι ΙΙΙταγείς αλκοόλες, δεν αντιδρούν με τα συνηθισμένα οξει-δωτικά μέσα, οπότε εύκολα μπορεί να γίνει η διάκρισή τους, έναντι οποιασδήποτε άλλης ένωσης, που δεν "μένει αδιάφορη" στα παραπάνω αντιδραστήρια.</t>
    </r>
  </si>
  <si>
    <r>
      <t xml:space="preserve">Ιδιαίτερο ενδιαφέρον παρουσιάζουν οι </t>
    </r>
    <r>
      <rPr>
        <b/>
        <sz val="12"/>
        <color rgb="FFFF9900"/>
        <rFont val="Arial"/>
        <family val="2"/>
        <charset val="161"/>
      </rPr>
      <t>μέθυλο-κετόνες,</t>
    </r>
    <r>
      <rPr>
        <sz val="12"/>
        <color indexed="43"/>
        <rFont val="Arial"/>
        <family val="2"/>
        <charset val="161"/>
      </rPr>
      <t xml:space="preserve"> δηλαδή οι κετόνες που στο μόριό τους το κετονικό καρβονύλιο βρίσκεται στη δεύτερη θέση της ανθρακικής αλυσίδας, καθώς αυτές αλοφορμίζονται και με την αντίδραση αυτή διακρίνονται από τις υπόλοιπες κετόνες, αλλά και γενικότερα από ενώσεις που δεν παρέχουν την αλοφορμική αντίδραση.</t>
    </r>
  </si>
  <si>
    <r>
      <t xml:space="preserve">Στην περίπτωση που καλούμαστε να διακρίνουμε κάποιο </t>
    </r>
    <r>
      <rPr>
        <b/>
        <sz val="12"/>
        <color rgb="FFFF9900"/>
        <rFont val="Arial"/>
        <family val="2"/>
        <charset val="161"/>
      </rPr>
      <t>καρβοξυλικό οξύ</t>
    </r>
    <r>
      <rPr>
        <sz val="12"/>
        <color indexed="43"/>
        <rFont val="Arial"/>
        <family val="2"/>
        <charset val="161"/>
      </rPr>
      <t xml:space="preserve"> από έναν </t>
    </r>
    <r>
      <rPr>
        <b/>
        <sz val="12"/>
        <color rgb="FFFF9900"/>
        <rFont val="Arial"/>
        <family val="2"/>
        <charset val="161"/>
      </rPr>
      <t>εστέρα,</t>
    </r>
    <r>
      <rPr>
        <sz val="12"/>
        <color indexed="43"/>
        <rFont val="Arial"/>
        <family val="2"/>
        <charset val="161"/>
      </rPr>
      <t xml:space="preserve"> τα πράγματα είναι αρκετά εύκολα, καθώς τα οξέα είναι πολύ "εξω-στρεφή" και "εκδηλωτικά" του χαρακτήρα τους. Έτσι αλλάζουν το χρώμα των δει-κτών, ενώ επιδρώντας σε οποιοδήποτε ανθρακικό άλας, εκλύουν αέριο </t>
    </r>
    <r>
      <rPr>
        <b/>
        <sz val="12"/>
        <color rgb="FFFF9900"/>
        <rFont val="Arial"/>
        <family val="2"/>
        <charset val="161"/>
      </rPr>
      <t>CO</t>
    </r>
    <r>
      <rPr>
        <b/>
        <vertAlign val="subscript"/>
        <sz val="12"/>
        <color rgb="FFFF9900"/>
        <rFont val="Arial"/>
        <family val="2"/>
        <charset val="161"/>
      </rPr>
      <t>2</t>
    </r>
    <r>
      <rPr>
        <b/>
        <sz val="12"/>
        <color rgb="FFFF9900"/>
        <rFont val="Arial"/>
        <family val="2"/>
        <charset val="161"/>
      </rPr>
      <t>.</t>
    </r>
    <r>
      <rPr>
        <sz val="12"/>
        <color indexed="43"/>
        <rFont val="Arial"/>
        <family val="2"/>
        <charset val="161"/>
      </rPr>
      <t xml:space="preserve"> Φυσικά τίποτε απ' όλα αυτά δεν παρατηρείται να συμβαίνει, στην περίπτωση που αντί οξέος έχουμε κάποιον εστέρα.</t>
    </r>
  </si>
  <si>
    <r>
      <t xml:space="preserve">Έτσι, με επίδραση μικρής ποσότητας αραιού διαλύματος </t>
    </r>
    <r>
      <rPr>
        <b/>
        <sz val="12"/>
        <color rgb="FFFF9900"/>
        <rFont val="Arial"/>
        <family val="2"/>
        <charset val="161"/>
      </rPr>
      <t>KMnO</t>
    </r>
    <r>
      <rPr>
        <b/>
        <vertAlign val="subscript"/>
        <sz val="12"/>
        <color rgb="FFFF9900"/>
        <rFont val="Arial"/>
        <family val="2"/>
        <charset val="161"/>
      </rPr>
      <t>4</t>
    </r>
    <r>
      <rPr>
        <b/>
        <sz val="12"/>
        <color rgb="FFFF9900"/>
        <rFont val="Arial"/>
        <family val="2"/>
        <charset val="161"/>
      </rPr>
      <t>/H+</t>
    </r>
    <r>
      <rPr>
        <sz val="12"/>
        <color indexed="43"/>
        <rFont val="Arial"/>
        <family val="2"/>
        <charset val="161"/>
      </rPr>
      <t xml:space="preserve"> σε διάλυμα μεθανικού ή οξαλικού οξέος, θα παρατηρηθεί αποχρωματισμός του διαλύματος του KMnO</t>
    </r>
    <r>
      <rPr>
        <vertAlign val="subscript"/>
        <sz val="12"/>
        <color indexed="43"/>
        <rFont val="Arial"/>
        <family val="2"/>
        <charset val="161"/>
      </rPr>
      <t>4</t>
    </r>
    <r>
      <rPr>
        <sz val="12"/>
        <color indexed="43"/>
        <rFont val="Arial"/>
        <family val="2"/>
        <charset val="161"/>
      </rPr>
      <t>, ενώ στην περίπτωση οποιουδήποτε άλλου οξέος το χρώμα των υπερμαγ-γανικών ιόντων παραμένει.</t>
    </r>
  </si>
  <si>
    <r>
      <t xml:space="preserve">Για παράδειγμα, για τη διάκριση του μεθανικού μεθυλ-εστέρα </t>
    </r>
    <r>
      <rPr>
        <b/>
        <sz val="12"/>
        <color rgb="FFFF9900"/>
        <rFont val="Arial"/>
        <family val="2"/>
        <charset val="161"/>
      </rPr>
      <t>(HCOOCH</t>
    </r>
    <r>
      <rPr>
        <b/>
        <vertAlign val="subscript"/>
        <sz val="12"/>
        <color rgb="FFFF9900"/>
        <rFont val="Arial"/>
        <family val="2"/>
        <charset val="161"/>
      </rPr>
      <t>3</t>
    </r>
    <r>
      <rPr>
        <b/>
        <sz val="12"/>
        <color rgb="FFFF9900"/>
        <rFont val="Arial"/>
        <family val="2"/>
        <charset val="161"/>
      </rPr>
      <t>),</t>
    </r>
    <r>
      <rPr>
        <sz val="12"/>
        <color indexed="43"/>
        <rFont val="Arial"/>
        <family val="2"/>
        <charset val="161"/>
      </rPr>
      <t xml:space="preserve"> από τον αιθανικό αιθυλ-εστέρα </t>
    </r>
    <r>
      <rPr>
        <b/>
        <sz val="12"/>
        <color rgb="FFFF9900"/>
        <rFont val="Arial"/>
        <family val="2"/>
        <charset val="161"/>
      </rPr>
      <t>(CH</t>
    </r>
    <r>
      <rPr>
        <b/>
        <vertAlign val="subscript"/>
        <sz val="12"/>
        <color rgb="FFFF9900"/>
        <rFont val="Arial"/>
        <family val="2"/>
        <charset val="161"/>
      </rPr>
      <t>3</t>
    </r>
    <r>
      <rPr>
        <b/>
        <sz val="12"/>
        <color rgb="FFFF9900"/>
        <rFont val="Arial"/>
        <family val="2"/>
        <charset val="161"/>
      </rPr>
      <t>COOCH</t>
    </r>
    <r>
      <rPr>
        <b/>
        <vertAlign val="subscript"/>
        <sz val="12"/>
        <color rgb="FFFF9900"/>
        <rFont val="Arial"/>
        <family val="2"/>
        <charset val="161"/>
      </rPr>
      <t>2</t>
    </r>
    <r>
      <rPr>
        <b/>
        <sz val="12"/>
        <color rgb="FFFF9900"/>
        <rFont val="Arial"/>
        <family val="2"/>
        <charset val="161"/>
      </rPr>
      <t>CH</t>
    </r>
    <r>
      <rPr>
        <b/>
        <vertAlign val="subscript"/>
        <sz val="12"/>
        <color rgb="FFFF9900"/>
        <rFont val="Arial"/>
        <family val="2"/>
        <charset val="161"/>
      </rPr>
      <t>3</t>
    </r>
    <r>
      <rPr>
        <b/>
        <sz val="12"/>
        <color rgb="FFFF9900"/>
        <rFont val="Arial"/>
        <family val="2"/>
        <charset val="161"/>
      </rPr>
      <t>)</t>
    </r>
    <r>
      <rPr>
        <sz val="12"/>
        <color indexed="43"/>
        <rFont val="Arial"/>
        <family val="2"/>
        <charset val="161"/>
      </rPr>
      <t xml:space="preserve"> </t>
    </r>
    <r>
      <rPr>
        <sz val="12"/>
        <color rgb="FF3366FF"/>
        <rFont val="Arial"/>
        <family val="2"/>
        <charset val="161"/>
      </rPr>
      <t>(πανελλαδικές εξετάσεις 2014),</t>
    </r>
    <r>
      <rPr>
        <sz val="12"/>
        <color indexed="43"/>
        <rFont val="Arial"/>
        <family val="2"/>
        <charset val="161"/>
      </rPr>
      <t xml:space="preserve"> στηριζόμαστε στο γεγονός, ότι από τη σαπωνοποίηση αυτών, σχηματίζονται από τον πρώτο η μεθανόλη και από τον δεύτερο η αιθανόλη. Οι αλκοόλες αυτές εύκο-λα διακρίνονται μεταξύ τους, καθώς η αιθανόλη με επίδραση </t>
    </r>
    <r>
      <rPr>
        <b/>
        <sz val="12"/>
        <color rgb="FFFF9900"/>
        <rFont val="Arial"/>
        <family val="2"/>
        <charset val="161"/>
      </rPr>
      <t>I</t>
    </r>
    <r>
      <rPr>
        <b/>
        <vertAlign val="subscript"/>
        <sz val="12"/>
        <color rgb="FFFF9900"/>
        <rFont val="Arial"/>
        <family val="2"/>
        <charset val="161"/>
      </rPr>
      <t>2</t>
    </r>
    <r>
      <rPr>
        <b/>
        <sz val="12"/>
        <color rgb="FFFF9900"/>
        <rFont val="Arial"/>
        <family val="2"/>
        <charset val="161"/>
      </rPr>
      <t>/NaOH</t>
    </r>
    <r>
      <rPr>
        <sz val="12"/>
        <color indexed="43"/>
        <rFont val="Arial"/>
        <family val="2"/>
        <charset val="161"/>
      </rPr>
      <t xml:space="preserve"> παρέχει κίτρινο ίζημα, κάτι που δε συμβαίνει με τη μεθανόλη.</t>
    </r>
  </si>
  <si>
    <r>
      <t xml:space="preserve">Εναλλακτικά, θα μπορούσαμε για το ίδιο πρόβλημα, να προκαλέσουμε υδρόλυση των δύο εστέρων και στη συνέχεια να επιδράσουμε με υδατικό διάλυμα </t>
    </r>
    <r>
      <rPr>
        <b/>
        <sz val="12"/>
        <color rgb="FFFF9900"/>
        <rFont val="Arial"/>
        <family val="2"/>
        <charset val="161"/>
      </rPr>
      <t>KMnO</t>
    </r>
    <r>
      <rPr>
        <b/>
        <vertAlign val="subscript"/>
        <sz val="12"/>
        <color rgb="FFFF9900"/>
        <rFont val="Arial"/>
        <family val="2"/>
        <charset val="161"/>
      </rPr>
      <t>4</t>
    </r>
    <r>
      <rPr>
        <b/>
        <sz val="12"/>
        <color rgb="FFFF9900"/>
        <rFont val="Arial"/>
        <family val="2"/>
        <charset val="161"/>
      </rPr>
      <t>/H+,</t>
    </r>
    <r>
      <rPr>
        <sz val="12"/>
        <color indexed="43"/>
        <rFont val="Arial"/>
        <family val="2"/>
        <charset val="161"/>
      </rPr>
      <t xml:space="preserve"> οπότε μόνο ο </t>
    </r>
    <r>
      <rPr>
        <b/>
        <sz val="12"/>
        <color rgb="FFFF9900"/>
        <rFont val="Arial"/>
        <family val="2"/>
        <charset val="161"/>
      </rPr>
      <t>HCOOCH</t>
    </r>
    <r>
      <rPr>
        <b/>
        <vertAlign val="subscript"/>
        <sz val="12"/>
        <color rgb="FFFF9900"/>
        <rFont val="Arial"/>
        <family val="2"/>
        <charset val="161"/>
      </rPr>
      <t>3</t>
    </r>
    <r>
      <rPr>
        <sz val="12"/>
        <color indexed="43"/>
        <rFont val="Arial"/>
        <family val="2"/>
        <charset val="161"/>
      </rPr>
      <t xml:space="preserve"> θα καταλήξει να δώσει αέριο </t>
    </r>
    <r>
      <rPr>
        <b/>
        <sz val="12"/>
        <color rgb="FFFF9900"/>
        <rFont val="Arial"/>
        <family val="2"/>
        <charset val="161"/>
      </rPr>
      <t>CO</t>
    </r>
    <r>
      <rPr>
        <b/>
        <vertAlign val="subscript"/>
        <sz val="12"/>
        <color rgb="FFFF9900"/>
        <rFont val="Arial"/>
        <family val="2"/>
        <charset val="161"/>
      </rPr>
      <t>2</t>
    </r>
    <r>
      <rPr>
        <b/>
        <sz val="12"/>
        <color rgb="FFFF9900"/>
        <rFont val="Arial"/>
        <family val="2"/>
        <charset val="161"/>
      </rPr>
      <t>.</t>
    </r>
    <r>
      <rPr>
        <sz val="12"/>
        <color indexed="43"/>
        <rFont val="Arial"/>
        <family val="2"/>
        <charset val="161"/>
      </rPr>
      <t xml:space="preserve"> </t>
    </r>
  </si>
  <si>
    <r>
      <t xml:space="preserve">Σε τέσσερα δοχεία </t>
    </r>
    <r>
      <rPr>
        <b/>
        <sz val="11"/>
        <color rgb="FFFF9900"/>
        <rFont val="Arial"/>
        <family val="2"/>
        <charset val="161"/>
      </rPr>
      <t>1, 2, 3</t>
    </r>
    <r>
      <rPr>
        <sz val="11"/>
        <color indexed="43"/>
        <rFont val="Arial"/>
        <family val="2"/>
        <charset val="161"/>
      </rPr>
      <t xml:space="preserve"> και </t>
    </r>
    <r>
      <rPr>
        <b/>
        <sz val="11"/>
        <color rgb="FFFF9900"/>
        <rFont val="Arial"/>
        <family val="2"/>
        <charset val="161"/>
      </rPr>
      <t>4</t>
    </r>
    <r>
      <rPr>
        <sz val="11"/>
        <color indexed="43"/>
        <rFont val="Arial"/>
        <family val="2"/>
        <charset val="161"/>
      </rPr>
      <t xml:space="preserve"> περιέχονται οι ενώσεις </t>
    </r>
    <r>
      <rPr>
        <b/>
        <sz val="11"/>
        <color rgb="FFFF9900"/>
        <rFont val="Arial"/>
        <family val="2"/>
        <charset val="161"/>
      </rPr>
      <t>αιθανό-λη,</t>
    </r>
    <r>
      <rPr>
        <sz val="11"/>
        <color indexed="43"/>
        <rFont val="Arial"/>
        <family val="2"/>
        <charset val="161"/>
      </rPr>
      <t xml:space="preserve"> </t>
    </r>
    <r>
      <rPr>
        <b/>
        <sz val="11"/>
        <color rgb="FFFF9900"/>
        <rFont val="Arial"/>
        <family val="2"/>
        <charset val="161"/>
      </rPr>
      <t>αιθανάλη, προπανόνη</t>
    </r>
    <r>
      <rPr>
        <sz val="11"/>
        <color indexed="43"/>
        <rFont val="Arial"/>
        <family val="2"/>
        <charset val="161"/>
      </rPr>
      <t xml:space="preserve"> και </t>
    </r>
    <r>
      <rPr>
        <b/>
        <sz val="11"/>
        <color rgb="FFFF9900"/>
        <rFont val="Arial"/>
        <family val="2"/>
        <charset val="161"/>
      </rPr>
      <t>αιθανικό οξύ.</t>
    </r>
    <r>
      <rPr>
        <sz val="11"/>
        <color indexed="43"/>
        <rFont val="Arial"/>
        <family val="2"/>
        <charset val="161"/>
      </rPr>
      <t xml:space="preserve"> Σε κάθε δοχείο περιέχεται μια μόνο ένωση.</t>
    </r>
  </si>
  <si>
    <t>Να προσδιορίσετε ποια ένωση περιέχεται στο κάθε δοχείο, αν γνωρίζετε ότι:</t>
  </si>
  <si>
    <r>
      <t xml:space="preserve">Οι ενώσεις οι οποίες περιέχονται στα δοχεία </t>
    </r>
    <r>
      <rPr>
        <b/>
        <sz val="11"/>
        <color rgb="FFFF9900"/>
        <rFont val="Arial"/>
        <family val="2"/>
        <charset val="161"/>
      </rPr>
      <t>2</t>
    </r>
    <r>
      <rPr>
        <sz val="11"/>
        <color indexed="43"/>
        <rFont val="Arial"/>
        <family val="2"/>
        <charset val="161"/>
      </rPr>
      <t xml:space="preserve"> και </t>
    </r>
    <r>
      <rPr>
        <b/>
        <sz val="11"/>
        <color rgb="FFFF9900"/>
        <rFont val="Arial"/>
        <family val="2"/>
        <charset val="161"/>
      </rPr>
      <t>4</t>
    </r>
    <r>
      <rPr>
        <sz val="11"/>
        <color indexed="43"/>
        <rFont val="Arial"/>
        <family val="2"/>
        <charset val="161"/>
      </rPr>
      <t xml:space="preserve"> α-ντιδρούν με </t>
    </r>
    <r>
      <rPr>
        <b/>
        <sz val="11"/>
        <color rgb="FFFF9900"/>
        <rFont val="Arial"/>
        <family val="2"/>
        <charset val="161"/>
      </rPr>
      <t>Na.</t>
    </r>
  </si>
  <si>
    <r>
      <t xml:space="preserve">Η ένωση, η οποία περιέχεται στο δοχείο </t>
    </r>
    <r>
      <rPr>
        <b/>
        <sz val="11"/>
        <color rgb="FFFF9900"/>
        <rFont val="Arial"/>
        <family val="2"/>
        <charset val="161"/>
      </rPr>
      <t>1</t>
    </r>
    <r>
      <rPr>
        <sz val="11"/>
        <color indexed="43"/>
        <rFont val="Arial"/>
        <family val="2"/>
        <charset val="161"/>
      </rPr>
      <t xml:space="preserve"> αντιδρά με αμμωνιακό διάλυμα νιτρικού αργύρου </t>
    </r>
    <r>
      <rPr>
        <b/>
        <sz val="11"/>
        <color rgb="FFFF9900"/>
        <rFont val="Arial"/>
        <family val="2"/>
        <charset val="161"/>
      </rPr>
      <t>(αντιδραστήριο Tollens).</t>
    </r>
  </si>
  <si>
    <r>
      <t xml:space="preserve">Η ένωση, η οποία περιέχεται στο δοχείο </t>
    </r>
    <r>
      <rPr>
        <b/>
        <sz val="11"/>
        <color rgb="FFFF9900"/>
        <rFont val="Arial"/>
        <family val="2"/>
        <charset val="161"/>
      </rPr>
      <t>2</t>
    </r>
    <r>
      <rPr>
        <sz val="11"/>
        <color indexed="43"/>
        <rFont val="Arial"/>
        <family val="2"/>
        <charset val="161"/>
      </rPr>
      <t xml:space="preserve"> αντιδρά με </t>
    </r>
    <r>
      <rPr>
        <b/>
        <sz val="11"/>
        <color rgb="FFFF9900"/>
        <rFont val="Arial"/>
        <family val="2"/>
        <charset val="161"/>
      </rPr>
      <t>Na</t>
    </r>
    <r>
      <rPr>
        <b/>
        <vertAlign val="subscript"/>
        <sz val="11"/>
        <color rgb="FFFF9900"/>
        <rFont val="Arial"/>
        <family val="2"/>
        <charset val="161"/>
      </rPr>
      <t>2</t>
    </r>
    <r>
      <rPr>
        <b/>
        <sz val="11"/>
        <color rgb="FFFF9900"/>
        <rFont val="Arial"/>
        <family val="2"/>
        <charset val="161"/>
      </rPr>
      <t>CO</t>
    </r>
    <r>
      <rPr>
        <b/>
        <vertAlign val="subscript"/>
        <sz val="11"/>
        <color rgb="FFFF9900"/>
        <rFont val="Arial"/>
        <family val="2"/>
        <charset val="161"/>
      </rPr>
      <t>3</t>
    </r>
    <r>
      <rPr>
        <b/>
        <sz val="11"/>
        <color rgb="FFFF9900"/>
        <rFont val="Arial"/>
        <family val="2"/>
        <charset val="161"/>
      </rPr>
      <t>.</t>
    </r>
  </si>
  <si>
    <r>
      <t xml:space="preserve">Σε κάθε μία από πέντε γυάλινες φιάλες περιέχεται μία από τις 5 άκυκλες οργανικές ενώσεις </t>
    </r>
    <r>
      <rPr>
        <b/>
        <sz val="11"/>
        <color rgb="FFFF9900"/>
        <rFont val="Arial"/>
        <family val="2"/>
        <charset val="161"/>
      </rPr>
      <t>Α, Β, Γ, Δ</t>
    </r>
    <r>
      <rPr>
        <sz val="11"/>
        <color rgb="FFFFFF99"/>
        <rFont val="Arial"/>
        <family val="2"/>
        <charset val="161"/>
      </rPr>
      <t xml:space="preserve"> και </t>
    </r>
    <r>
      <rPr>
        <b/>
        <sz val="11"/>
        <color rgb="FFFF9900"/>
        <rFont val="Arial"/>
        <family val="2"/>
        <charset val="161"/>
      </rPr>
      <t>Ε,</t>
    </r>
    <r>
      <rPr>
        <sz val="11"/>
        <color rgb="FFFFFF99"/>
        <rFont val="Arial"/>
        <family val="2"/>
        <charset val="161"/>
      </rPr>
      <t xml:space="preserve"> από τις οποίες δύο είναι κορεσμένα μονοκαρβοξυλικά οξέα, δύο είναι κορεσμένες μονοσθενείς αλδεΰδες και μια είναι κορεσμένη μονοσθενής αλ-κοόλη. Για τις ενώσεις αυτές δίνονται οι εξής πληροφορίες:</t>
    </r>
  </si>
  <si>
    <r>
      <t xml:space="preserve">Η ένωση </t>
    </r>
    <r>
      <rPr>
        <b/>
        <sz val="11"/>
        <color rgb="FFFF9900"/>
        <rFont val="Arial"/>
        <family val="2"/>
        <charset val="161"/>
      </rPr>
      <t>Α</t>
    </r>
    <r>
      <rPr>
        <sz val="11"/>
        <color rgb="FFFFFF99"/>
        <rFont val="Arial"/>
        <family val="2"/>
        <charset val="161"/>
      </rPr>
      <t xml:space="preserve"> διασπά το ανθρακικό νάτριο και επίσης από-χρωματίζει το διάλυμα </t>
    </r>
    <r>
      <rPr>
        <b/>
        <sz val="11"/>
        <color rgb="FFFF9900"/>
        <rFont val="Arial"/>
        <family val="2"/>
        <charset val="161"/>
      </rPr>
      <t>KMnO</t>
    </r>
    <r>
      <rPr>
        <b/>
        <vertAlign val="subscript"/>
        <sz val="11"/>
        <color rgb="FFFF9900"/>
        <rFont val="Arial"/>
        <family val="2"/>
        <charset val="161"/>
      </rPr>
      <t>4</t>
    </r>
    <r>
      <rPr>
        <b/>
        <sz val="11"/>
        <color rgb="FFFF9900"/>
        <rFont val="Arial"/>
        <family val="2"/>
        <charset val="161"/>
      </rPr>
      <t>/H</t>
    </r>
    <r>
      <rPr>
        <b/>
        <vertAlign val="subscript"/>
        <sz val="11"/>
        <color rgb="FFFF9900"/>
        <rFont val="Arial"/>
        <family val="2"/>
        <charset val="161"/>
      </rPr>
      <t>2</t>
    </r>
    <r>
      <rPr>
        <b/>
        <sz val="11"/>
        <color rgb="FFFF9900"/>
        <rFont val="Arial"/>
        <family val="2"/>
        <charset val="161"/>
      </rPr>
      <t>SO</t>
    </r>
    <r>
      <rPr>
        <b/>
        <vertAlign val="subscript"/>
        <sz val="11"/>
        <color rgb="FFFF9900"/>
        <rFont val="Arial"/>
        <family val="2"/>
        <charset val="161"/>
      </rPr>
      <t>4</t>
    </r>
    <r>
      <rPr>
        <b/>
        <sz val="11"/>
        <color rgb="FFFF9900"/>
        <rFont val="Arial"/>
        <family val="2"/>
        <charset val="161"/>
      </rPr>
      <t>.</t>
    </r>
  </si>
  <si>
    <r>
      <t xml:space="preserve">Η ένωση </t>
    </r>
    <r>
      <rPr>
        <b/>
        <sz val="11"/>
        <color rgb="FFFF9900"/>
        <rFont val="Arial"/>
        <family val="2"/>
        <charset val="161"/>
      </rPr>
      <t>Β</t>
    </r>
    <r>
      <rPr>
        <sz val="11"/>
        <color rgb="FFFFFF99"/>
        <rFont val="Arial"/>
        <family val="2"/>
        <charset val="161"/>
      </rPr>
      <t xml:space="preserve"> ανάγει το αντιδραστήριο </t>
    </r>
    <r>
      <rPr>
        <b/>
        <sz val="11"/>
        <color rgb="FFFF9900"/>
        <rFont val="Arial"/>
        <family val="2"/>
        <charset val="161"/>
      </rPr>
      <t>Fehling</t>
    </r>
    <r>
      <rPr>
        <sz val="11"/>
        <color rgb="FFFFFF99"/>
        <rFont val="Arial"/>
        <family val="2"/>
        <charset val="161"/>
      </rPr>
      <t xml:space="preserve"> και σχημα-τίζει οργανικό προϊόν, το οποίο αποχρωματίζει το διά-λυμα του </t>
    </r>
    <r>
      <rPr>
        <b/>
        <sz val="11"/>
        <color rgb="FFFF9900"/>
        <rFont val="Arial"/>
        <family val="2"/>
        <charset val="161"/>
      </rPr>
      <t>KMnO</t>
    </r>
    <r>
      <rPr>
        <b/>
        <vertAlign val="subscript"/>
        <sz val="11"/>
        <color rgb="FFFF9900"/>
        <rFont val="Arial"/>
        <family val="2"/>
        <charset val="161"/>
      </rPr>
      <t>4</t>
    </r>
    <r>
      <rPr>
        <b/>
        <sz val="11"/>
        <color rgb="FFFF9900"/>
        <rFont val="Arial"/>
        <family val="2"/>
        <charset val="161"/>
      </rPr>
      <t>/H</t>
    </r>
    <r>
      <rPr>
        <b/>
        <vertAlign val="subscript"/>
        <sz val="11"/>
        <color rgb="FFFF9900"/>
        <rFont val="Arial"/>
        <family val="2"/>
        <charset val="161"/>
      </rPr>
      <t>2</t>
    </r>
    <r>
      <rPr>
        <b/>
        <sz val="11"/>
        <color rgb="FFFF9900"/>
        <rFont val="Arial"/>
        <family val="2"/>
        <charset val="161"/>
      </rPr>
      <t>SO</t>
    </r>
    <r>
      <rPr>
        <b/>
        <vertAlign val="subscript"/>
        <sz val="11"/>
        <color rgb="FFFF9900"/>
        <rFont val="Arial"/>
        <family val="2"/>
        <charset val="161"/>
      </rPr>
      <t>4</t>
    </r>
    <r>
      <rPr>
        <b/>
        <sz val="11"/>
        <color rgb="FFFF9900"/>
        <rFont val="Arial"/>
        <family val="2"/>
        <charset val="161"/>
      </rPr>
      <t>.</t>
    </r>
  </si>
  <si>
    <r>
      <t xml:space="preserve">Η ένωση </t>
    </r>
    <r>
      <rPr>
        <b/>
        <sz val="11"/>
        <color rgb="FFFF9900"/>
        <rFont val="Arial"/>
        <family val="2"/>
        <charset val="161"/>
      </rPr>
      <t>Γ</t>
    </r>
    <r>
      <rPr>
        <sz val="11"/>
        <color rgb="FFFFFF99"/>
        <rFont val="Arial"/>
        <family val="2"/>
        <charset val="161"/>
      </rPr>
      <t xml:space="preserve"> αντιδρά με </t>
    </r>
    <r>
      <rPr>
        <b/>
        <sz val="11"/>
        <color rgb="FFFF9900"/>
        <rFont val="Arial"/>
        <family val="2"/>
        <charset val="161"/>
      </rPr>
      <t>I</t>
    </r>
    <r>
      <rPr>
        <b/>
        <vertAlign val="subscript"/>
        <sz val="11"/>
        <color rgb="FFFF9900"/>
        <rFont val="Arial"/>
        <family val="2"/>
        <charset val="161"/>
      </rPr>
      <t>2</t>
    </r>
    <r>
      <rPr>
        <b/>
        <sz val="11"/>
        <color rgb="FFFF9900"/>
        <rFont val="Arial"/>
        <family val="2"/>
        <charset val="161"/>
      </rPr>
      <t>/NaOH</t>
    </r>
    <r>
      <rPr>
        <sz val="11"/>
        <color rgb="FFFFFF99"/>
        <rFont val="Arial"/>
        <family val="2"/>
        <charset val="161"/>
      </rPr>
      <t xml:space="preserve"> και δίνει ίζημα, ενώ όταν οξειδωθεί πλήρως με διάλυμα </t>
    </r>
    <r>
      <rPr>
        <b/>
        <sz val="11"/>
        <color rgb="FFFF9900"/>
        <rFont val="Arial"/>
        <family val="2"/>
        <charset val="161"/>
      </rPr>
      <t>K</t>
    </r>
    <r>
      <rPr>
        <b/>
        <vertAlign val="subscript"/>
        <sz val="11"/>
        <color rgb="FFFF9900"/>
        <rFont val="Arial"/>
        <family val="2"/>
        <charset val="161"/>
      </rPr>
      <t>2</t>
    </r>
    <r>
      <rPr>
        <b/>
        <sz val="11"/>
        <color rgb="FFFF9900"/>
        <rFont val="Arial"/>
        <family val="2"/>
        <charset val="161"/>
      </rPr>
      <t>Cr</t>
    </r>
    <r>
      <rPr>
        <b/>
        <vertAlign val="subscript"/>
        <sz val="11"/>
        <color rgb="FFFF9900"/>
        <rFont val="Arial"/>
        <family val="2"/>
        <charset val="161"/>
      </rPr>
      <t>2</t>
    </r>
    <r>
      <rPr>
        <b/>
        <sz val="11"/>
        <color rgb="FFFF9900"/>
        <rFont val="Arial"/>
        <family val="2"/>
        <charset val="161"/>
      </rPr>
      <t>O</t>
    </r>
    <r>
      <rPr>
        <b/>
        <vertAlign val="subscript"/>
        <sz val="11"/>
        <color rgb="FFFF9900"/>
        <rFont val="Arial"/>
        <family val="2"/>
        <charset val="161"/>
      </rPr>
      <t>7</t>
    </r>
    <r>
      <rPr>
        <b/>
        <sz val="11"/>
        <color rgb="FFFF9900"/>
        <rFont val="Arial"/>
        <family val="2"/>
        <charset val="161"/>
      </rPr>
      <t>/H</t>
    </r>
    <r>
      <rPr>
        <b/>
        <vertAlign val="subscript"/>
        <sz val="11"/>
        <color rgb="FFFF9900"/>
        <rFont val="Arial"/>
        <family val="2"/>
        <charset val="161"/>
      </rPr>
      <t>2</t>
    </r>
    <r>
      <rPr>
        <b/>
        <sz val="11"/>
        <color rgb="FFFF9900"/>
        <rFont val="Arial"/>
        <family val="2"/>
        <charset val="161"/>
      </rPr>
      <t>SO</t>
    </r>
    <r>
      <rPr>
        <b/>
        <vertAlign val="subscript"/>
        <sz val="11"/>
        <color rgb="FFFF9900"/>
        <rFont val="Arial"/>
        <family val="2"/>
        <charset val="161"/>
      </rPr>
      <t>4</t>
    </r>
    <r>
      <rPr>
        <sz val="11"/>
        <color rgb="FFFFFF99"/>
        <rFont val="Arial"/>
        <family val="2"/>
        <charset val="161"/>
      </rPr>
      <t xml:space="preserve"> δίνει την ένωση </t>
    </r>
    <r>
      <rPr>
        <b/>
        <sz val="11"/>
        <color rgb="FFFF9900"/>
        <rFont val="Arial"/>
        <family val="2"/>
        <charset val="161"/>
      </rPr>
      <t>Δ.</t>
    </r>
  </si>
  <si>
    <r>
      <t xml:space="preserve">Με βάση το παρακάτω λογικό διάγραμμα, να γίνει αντιστοίχιση κά-θε ενός από τα γράμματα </t>
    </r>
    <r>
      <rPr>
        <b/>
        <sz val="11"/>
        <color rgb="FFFF9900"/>
        <rFont val="Arial"/>
        <family val="2"/>
        <charset val="161"/>
      </rPr>
      <t>Α</t>
    </r>
    <r>
      <rPr>
        <sz val="11"/>
        <color indexed="43"/>
        <rFont val="Arial"/>
        <family val="2"/>
        <charset val="161"/>
      </rPr>
      <t xml:space="preserve"> έως </t>
    </r>
    <r>
      <rPr>
        <b/>
        <sz val="11"/>
        <color rgb="FFFF9900"/>
        <rFont val="Arial"/>
        <family val="2"/>
        <charset val="161"/>
      </rPr>
      <t>Ε</t>
    </r>
    <r>
      <rPr>
        <sz val="11"/>
        <color indexed="43"/>
        <rFont val="Arial"/>
        <family val="2"/>
        <charset val="161"/>
      </rPr>
      <t xml:space="preserve"> με τις αναφερθείσες ενώσεις.</t>
    </r>
  </si>
  <si>
    <r>
      <t xml:space="preserve">Διευκρινίζεται ότι το σύμβολο </t>
    </r>
    <r>
      <rPr>
        <b/>
        <sz val="11"/>
        <color rgb="FFFF6600"/>
        <rFont val="Arial"/>
        <family val="2"/>
        <charset val="161"/>
      </rPr>
      <t>"+"</t>
    </r>
    <r>
      <rPr>
        <sz val="11"/>
        <color indexed="43"/>
        <rFont val="Arial"/>
        <family val="2"/>
        <charset val="161"/>
      </rPr>
      <t xml:space="preserve"> δείχνει θετικό αποτέλεσμα όσον αφορά στην πραγματοποίηση κάποιας αντίδρασης, (δηλαδή δεί-χνει ότι η αντίδραση γίνεται). Το αντίθετο ισχύει στην περίπτωση που εμφανίζεται για κάποια αντίδραση το σύμβολο </t>
    </r>
    <r>
      <rPr>
        <b/>
        <sz val="11"/>
        <color rgb="FFFF6600"/>
        <rFont val="Arial"/>
        <family val="2"/>
        <charset val="161"/>
      </rPr>
      <t>"–".</t>
    </r>
  </si>
  <si>
    <t>Από τα αποτελέσματα των τριών δοκιμασιών που πραγματοποιή-θηκαν, σύμφωνα με το παραπάνω σχήμα, συμπεραίνεται ότι…</t>
  </si>
  <si>
    <t>Σε ποιες παρατηρήσεις στηριχθήκατε για την πραγματοποίηση των παραπάνω ταυτοποιήσεων;</t>
  </si>
  <si>
    <r>
      <t xml:space="preserve">Στο αποτέλεσμα της 1ης δοκιμασίας μας οδηγεί το </t>
    </r>
    <r>
      <rPr>
        <sz val="12"/>
        <color rgb="FF800000"/>
        <rFont val="Arial"/>
        <family val="2"/>
        <charset val="161"/>
      </rPr>
      <t>κόκκινο</t>
    </r>
    <r>
      <rPr>
        <sz val="12"/>
        <color indexed="43"/>
        <rFont val="Arial"/>
        <family val="2"/>
        <charset val="161"/>
      </rPr>
      <t xml:space="preserve"> βέλος, της 2ης το</t>
    </r>
    <r>
      <rPr>
        <sz val="12"/>
        <color theme="4" tint="-0.249977111117893"/>
        <rFont val="Arial"/>
        <family val="2"/>
        <charset val="161"/>
      </rPr>
      <t xml:space="preserve"> </t>
    </r>
    <r>
      <rPr>
        <sz val="12"/>
        <color rgb="FF3366FF"/>
        <rFont val="Arial"/>
        <family val="2"/>
        <charset val="161"/>
      </rPr>
      <t>γαλάζιο</t>
    </r>
    <r>
      <rPr>
        <sz val="12"/>
        <color indexed="43"/>
        <rFont val="Arial"/>
        <family val="2"/>
        <charset val="161"/>
      </rPr>
      <t xml:space="preserve"> βέλος και της 3ης το </t>
    </r>
    <r>
      <rPr>
        <sz val="12"/>
        <color rgb="FF008000"/>
        <rFont val="Arial"/>
        <family val="2"/>
        <charset val="161"/>
      </rPr>
      <t>πράσινο</t>
    </r>
    <r>
      <rPr>
        <sz val="12"/>
        <color indexed="43"/>
        <rFont val="Arial"/>
        <family val="2"/>
        <charset val="161"/>
      </rPr>
      <t xml:space="preserve"> βέλος.</t>
    </r>
  </si>
  <si>
    <r>
      <t xml:space="preserve">Η αδυναμία της </t>
    </r>
    <r>
      <rPr>
        <b/>
        <sz val="12"/>
        <color indexed="8"/>
        <rFont val="Arial"/>
        <family val="2"/>
        <charset val="161"/>
      </rPr>
      <t>θεωρίας δεσμού σθένους (VBT)</t>
    </r>
    <r>
      <rPr>
        <sz val="12"/>
        <color indexed="8"/>
        <rFont val="Arial"/>
        <family val="2"/>
        <charset val="161"/>
      </rPr>
      <t xml:space="preserve"> να ερμηνεύ-σει με επιτυχία τη δομή κάποιων μορίων, ανάγκασε τον </t>
    </r>
    <r>
      <rPr>
        <b/>
        <sz val="12"/>
        <color indexed="8"/>
        <rFont val="Arial"/>
        <family val="2"/>
        <charset val="161"/>
      </rPr>
      <t>Linus Pauling</t>
    </r>
    <r>
      <rPr>
        <sz val="12"/>
        <color indexed="8"/>
        <rFont val="Arial"/>
        <family val="2"/>
        <charset val="161"/>
      </rPr>
      <t xml:space="preserve"> να εισάγει το </t>
    </r>
    <r>
      <rPr>
        <b/>
        <sz val="12"/>
        <color indexed="8"/>
        <rFont val="Arial"/>
        <family val="2"/>
        <charset val="161"/>
      </rPr>
      <t>1931,</t>
    </r>
    <r>
      <rPr>
        <sz val="12"/>
        <color indexed="8"/>
        <rFont val="Arial"/>
        <family val="2"/>
        <charset val="161"/>
      </rPr>
      <t xml:space="preserve"> στο χώρο των δεσμικών θεωριών, την έννοια του </t>
    </r>
    <r>
      <rPr>
        <b/>
        <sz val="12"/>
        <color indexed="8"/>
        <rFont val="Arial"/>
        <family val="2"/>
        <charset val="161"/>
      </rPr>
      <t>υβριδισμού των ατομικών τροχιακών.</t>
    </r>
    <r>
      <rPr>
        <sz val="12"/>
        <color indexed="8"/>
        <rFont val="Arial"/>
        <family val="2"/>
        <charset val="161"/>
      </rPr>
      <t xml:space="preserve">
Η έννοια αυτή προέρχεται μάλλον από το χώρο της Βιολογίας και σημαίνει την ανάμιξη διαφορετικών χαρακτηριστικών, που επι-τυγχάνεται με τη διασταύρωση μεταξύ ατόμων διαφορετικών ποικιλιών του ίδιου είδους, ή ακόμη και διαφορετικών ειδών.</t>
    </r>
  </si>
  <si>
    <r>
      <t xml:space="preserve">Στην πραγματικότητα, ο υβριδισμός των ατομικών τροχιακών δεν είναι τίποτ' άλλο από μια μαθηματική διεργασία, που γίνεται με "πρωταγωνιστές" τις κυματοσυναρτήσεις </t>
    </r>
    <r>
      <rPr>
        <b/>
        <sz val="12"/>
        <color indexed="8"/>
        <rFont val="Arial"/>
        <family val="2"/>
        <charset val="161"/>
      </rPr>
      <t>"ψ"</t>
    </r>
    <r>
      <rPr>
        <sz val="12"/>
        <color indexed="8"/>
        <rFont val="Arial"/>
        <family val="2"/>
        <charset val="161"/>
      </rPr>
      <t xml:space="preserve"> των προς "ανάμι-ξη" τροχιακών. Συγκεκριμένα η κυματοσυνάρτηση κάθε υβριδι-κού τροχιακού προκύπτει ως γραμμικός συνδυασμός (δηλαδή από την πρόσθεση ή αφαίρεση), των κυματοσυναρτήσεων των ατομικών τροχιακών που υβριδοποιούνται.</t>
    </r>
  </si>
  <si>
    <t>Το πόσο καθοριστική υπήρξε η εισαγωγή της έννοιας του υβριδισμού των ατομικών τροχιακών, στην ερμηνεία της δομής κάποιων μορίων, φαίνεται στα παραδείγματα που ακολουθούν, όπου περιγράφονται οι τρεις απλούστερες περιπτώσεις υβριδισμού.</t>
  </si>
  <si>
    <r>
      <t xml:space="preserve">Τέτοιο είδος υβριδισμού θεωρούμε ότι λαμβάνει χώρα στην περίπτωση σχη-ματισμού του μορίου του φθοριούχου βηρυλλίου </t>
    </r>
    <r>
      <rPr>
        <b/>
        <sz val="11"/>
        <color indexed="52"/>
        <rFont val="Arial"/>
        <family val="2"/>
        <charset val="161"/>
      </rPr>
      <t>(BeF</t>
    </r>
    <r>
      <rPr>
        <b/>
        <vertAlign val="subscript"/>
        <sz val="11"/>
        <color indexed="52"/>
        <rFont val="Arial"/>
        <family val="2"/>
        <charset val="161"/>
      </rPr>
      <t>2</t>
    </r>
    <r>
      <rPr>
        <b/>
        <sz val="11"/>
        <color indexed="52"/>
        <rFont val="Arial"/>
        <family val="2"/>
        <charset val="161"/>
      </rPr>
      <t xml:space="preserve">), </t>
    </r>
    <r>
      <rPr>
        <sz val="11"/>
        <color indexed="43"/>
        <rFont val="Arial"/>
        <family val="2"/>
        <charset val="161"/>
      </rPr>
      <t xml:space="preserve">για το οποίο έχει διαπιστωθεί πειραματικά, ότι έχει γραμμική μορφή, δηλαδή η γωνία των δε-σμών, που συνδέουν το άτομο του </t>
    </r>
    <r>
      <rPr>
        <b/>
        <sz val="11"/>
        <color indexed="52"/>
        <rFont val="Arial"/>
        <family val="2"/>
        <charset val="161"/>
      </rPr>
      <t>Be</t>
    </r>
    <r>
      <rPr>
        <sz val="11"/>
        <color indexed="43"/>
        <rFont val="Arial"/>
        <family val="2"/>
        <charset val="161"/>
      </rPr>
      <t xml:space="preserve"> με τα άτομα του </t>
    </r>
    <r>
      <rPr>
        <b/>
        <sz val="11"/>
        <color indexed="52"/>
        <rFont val="Arial"/>
        <family val="2"/>
        <charset val="161"/>
      </rPr>
      <t>F</t>
    </r>
    <r>
      <rPr>
        <sz val="11"/>
        <color indexed="43"/>
        <rFont val="Arial"/>
        <family val="2"/>
        <charset val="161"/>
      </rPr>
      <t xml:space="preserve"> είναι ίση με </t>
    </r>
    <r>
      <rPr>
        <b/>
        <sz val="11"/>
        <color indexed="52"/>
        <rFont val="Arial"/>
        <family val="2"/>
        <charset val="161"/>
      </rPr>
      <t>180°.</t>
    </r>
    <r>
      <rPr>
        <sz val="11"/>
        <color indexed="43"/>
        <rFont val="Arial"/>
        <family val="2"/>
        <charset val="161"/>
      </rPr>
      <t xml:space="preserve"> Ακόμη βρέθηκε, ότι αυτοί οι δύο δεσμοί είναι ισότιμοι μεταξύ τους.</t>
    </r>
  </si>
  <si>
    <r>
      <t xml:space="preserve">Βλέπουμε ότι το άτομο του </t>
    </r>
    <r>
      <rPr>
        <b/>
        <sz val="11"/>
        <color indexed="52"/>
        <rFont val="Arial"/>
        <family val="2"/>
        <charset val="161"/>
      </rPr>
      <t>Be</t>
    </r>
    <r>
      <rPr>
        <sz val="11"/>
        <color indexed="43"/>
        <rFont val="Arial"/>
        <family val="2"/>
        <charset val="161"/>
      </rPr>
      <t xml:space="preserve"> δε διαθέτει ασύζευκτα ηλεκτρόνια, ώστε να εί-ναι δυνατό να συνάψει ομοιοπολικούς δεσμούς, ενώ η πραγματικότητα φαί-νεται να υπαγορεύει το αντίθετο, αφού υπάρχει το </t>
    </r>
    <r>
      <rPr>
        <b/>
        <sz val="11"/>
        <color indexed="52"/>
        <rFont val="Arial"/>
        <family val="2"/>
        <charset val="161"/>
      </rPr>
      <t>BeF</t>
    </r>
    <r>
      <rPr>
        <b/>
        <vertAlign val="subscript"/>
        <sz val="11"/>
        <color indexed="52"/>
        <rFont val="Arial"/>
        <family val="2"/>
        <charset val="161"/>
      </rPr>
      <t>2</t>
    </r>
    <r>
      <rPr>
        <b/>
        <sz val="11"/>
        <color indexed="52"/>
        <rFont val="Arial"/>
        <family val="2"/>
        <charset val="161"/>
      </rPr>
      <t>.</t>
    </r>
    <r>
      <rPr>
        <sz val="11"/>
        <color indexed="43"/>
        <rFont val="Arial"/>
        <family val="2"/>
        <charset val="161"/>
      </rPr>
      <t xml:space="preserve"> 
Αναγκαζόμαστε λοιπόν να δεχθούμε ότι τα δύο ηλεκτρόνια που καταλαμβά-νουν το </t>
    </r>
    <r>
      <rPr>
        <b/>
        <sz val="11"/>
        <color indexed="52"/>
        <rFont val="Arial"/>
        <family val="2"/>
        <charset val="161"/>
      </rPr>
      <t>2s</t>
    </r>
    <r>
      <rPr>
        <sz val="11"/>
        <color indexed="43"/>
        <rFont val="Arial"/>
        <family val="2"/>
        <charset val="161"/>
      </rPr>
      <t xml:space="preserve"> ατομικό τροχιακό στο άτομο του </t>
    </r>
    <r>
      <rPr>
        <b/>
        <sz val="11"/>
        <color indexed="52"/>
        <rFont val="Arial"/>
        <family val="2"/>
        <charset val="161"/>
      </rPr>
      <t>Be,</t>
    </r>
    <r>
      <rPr>
        <sz val="11"/>
        <color indexed="43"/>
        <rFont val="Arial"/>
        <family val="2"/>
        <charset val="161"/>
      </rPr>
      <t xml:space="preserve"> αποσυζεύγνυνται και το ένα από αυτά </t>
    </r>
    <r>
      <rPr>
        <b/>
        <sz val="11"/>
        <color indexed="52"/>
        <rFont val="Arial"/>
        <family val="2"/>
        <charset val="161"/>
      </rPr>
      <t>"προ-ωθείται"</t>
    </r>
    <r>
      <rPr>
        <sz val="11"/>
        <color indexed="43"/>
        <rFont val="Arial"/>
        <family val="2"/>
        <charset val="161"/>
      </rPr>
      <t xml:space="preserve"> στην υποστιβάδα </t>
    </r>
    <r>
      <rPr>
        <b/>
        <sz val="11"/>
        <color indexed="52"/>
        <rFont val="Arial"/>
        <family val="2"/>
        <charset val="161"/>
      </rPr>
      <t xml:space="preserve">2p, </t>
    </r>
    <r>
      <rPr>
        <sz val="11"/>
        <color indexed="43"/>
        <rFont val="Arial"/>
        <family val="2"/>
        <charset val="161"/>
      </rPr>
      <t xml:space="preserve">όπου καταλαμβάνει ένα από τα τρία κενά ατομικά τροχιακά, έστω το </t>
    </r>
    <r>
      <rPr>
        <b/>
        <sz val="11"/>
        <color indexed="52"/>
        <rFont val="Arial"/>
        <family val="2"/>
        <charset val="161"/>
      </rPr>
      <t>2p</t>
    </r>
    <r>
      <rPr>
        <b/>
        <vertAlign val="subscript"/>
        <sz val="11"/>
        <color indexed="52"/>
        <rFont val="Arial"/>
        <family val="2"/>
        <charset val="161"/>
      </rPr>
      <t>x</t>
    </r>
    <r>
      <rPr>
        <b/>
        <sz val="11"/>
        <color indexed="52"/>
        <rFont val="Arial"/>
        <family val="2"/>
        <charset val="161"/>
      </rPr>
      <t>.</t>
    </r>
    <r>
      <rPr>
        <sz val="11"/>
        <color indexed="43"/>
        <rFont val="Arial"/>
        <family val="2"/>
        <charset val="161"/>
      </rPr>
      <t xml:space="preserve"> Έτσι η ηλεκτρονιακή κατανομή στο άτομο του </t>
    </r>
    <r>
      <rPr>
        <b/>
        <sz val="11"/>
        <color indexed="52"/>
        <rFont val="Arial"/>
        <family val="2"/>
        <charset val="161"/>
      </rPr>
      <t>Be</t>
    </r>
    <r>
      <rPr>
        <sz val="11"/>
        <color indexed="43"/>
        <rFont val="Arial"/>
        <family val="2"/>
        <charset val="161"/>
      </rPr>
      <t xml:space="preserve"> γίνεται...</t>
    </r>
  </si>
  <si>
    <r>
      <t xml:space="preserve">Με αυτή την ηλεκτρονιακή διαμόρφωση, για το άτομο του </t>
    </r>
    <r>
      <rPr>
        <b/>
        <sz val="11"/>
        <color indexed="52"/>
        <rFont val="Arial"/>
        <family val="2"/>
        <charset val="161"/>
      </rPr>
      <t>Be</t>
    </r>
    <r>
      <rPr>
        <sz val="11"/>
        <color indexed="43"/>
        <rFont val="Arial"/>
        <family val="2"/>
        <charset val="161"/>
      </rPr>
      <t xml:space="preserve"> γίνεται κατανοη-τός ο σχηματισμός του μορίου του </t>
    </r>
    <r>
      <rPr>
        <b/>
        <sz val="11"/>
        <color indexed="52"/>
        <rFont val="Arial"/>
        <family val="2"/>
        <charset val="161"/>
      </rPr>
      <t>BeF</t>
    </r>
    <r>
      <rPr>
        <b/>
        <vertAlign val="subscript"/>
        <sz val="11"/>
        <color indexed="52"/>
        <rFont val="Arial"/>
        <family val="2"/>
        <charset val="161"/>
      </rPr>
      <t>2</t>
    </r>
    <r>
      <rPr>
        <b/>
        <sz val="11"/>
        <color indexed="52"/>
        <rFont val="Arial"/>
        <family val="2"/>
        <charset val="161"/>
      </rPr>
      <t>,</t>
    </r>
    <r>
      <rPr>
        <sz val="11"/>
        <color indexed="43"/>
        <rFont val="Arial"/>
        <family val="2"/>
        <charset val="161"/>
      </rPr>
      <t xml:space="preserve"> όμως δε μπορεί να εξηγηθεί το γε-γονός, ότι οι δεσμοί του ατόμου του </t>
    </r>
    <r>
      <rPr>
        <b/>
        <sz val="11"/>
        <color indexed="52"/>
        <rFont val="Arial"/>
        <family val="2"/>
        <charset val="161"/>
      </rPr>
      <t>Be</t>
    </r>
    <r>
      <rPr>
        <sz val="11"/>
        <color indexed="43"/>
        <rFont val="Arial"/>
        <family val="2"/>
        <charset val="161"/>
      </rPr>
      <t xml:space="preserve"> με τα δύο άτομα </t>
    </r>
    <r>
      <rPr>
        <b/>
        <sz val="11"/>
        <color indexed="52"/>
        <rFont val="Arial"/>
        <family val="2"/>
        <charset val="161"/>
      </rPr>
      <t>F</t>
    </r>
    <r>
      <rPr>
        <sz val="11"/>
        <color indexed="43"/>
        <rFont val="Arial"/>
        <family val="2"/>
        <charset val="161"/>
      </rPr>
      <t xml:space="preserve"> είναι, όπως ανα-φέρθηκε παραπάνω, ισότιμοι. 
Πράγματι, είναι λογικό να περιμένει κάποιος, στηριζόμενος στην παραπάνω ηλεκτρονιακή διαμόρφωση, ότι ο ένας από τους δύο αυτούς δεσμούς, θα είναι </t>
    </r>
    <r>
      <rPr>
        <b/>
        <sz val="11"/>
        <color indexed="52"/>
        <rFont val="Arial"/>
        <family val="2"/>
        <charset val="161"/>
      </rPr>
      <t>σ</t>
    </r>
    <r>
      <rPr>
        <b/>
        <vertAlign val="subscript"/>
        <sz val="11"/>
        <color indexed="52"/>
        <rFont val="Arial"/>
        <family val="2"/>
        <charset val="161"/>
      </rPr>
      <t>s–p</t>
    </r>
    <r>
      <rPr>
        <sz val="11"/>
        <color indexed="43"/>
        <rFont val="Arial"/>
        <family val="2"/>
        <charset val="161"/>
      </rPr>
      <t xml:space="preserve"> δεσμός και ο άλλος </t>
    </r>
    <r>
      <rPr>
        <b/>
        <sz val="11"/>
        <color indexed="52"/>
        <rFont val="Arial"/>
        <family val="2"/>
        <charset val="161"/>
      </rPr>
      <t>σ</t>
    </r>
    <r>
      <rPr>
        <b/>
        <vertAlign val="subscript"/>
        <sz val="11"/>
        <color indexed="52"/>
        <rFont val="Arial"/>
        <family val="2"/>
        <charset val="161"/>
      </rPr>
      <t>p–p</t>
    </r>
    <r>
      <rPr>
        <sz val="11"/>
        <color indexed="43"/>
        <rFont val="Arial"/>
        <family val="2"/>
        <charset val="161"/>
      </rPr>
      <t xml:space="preserve"> δεσμός.</t>
    </r>
  </si>
  <si>
    <r>
      <t xml:space="preserve">Η ισοτιμία των δεσμών, που συνάπτει με τα δύο άτομα </t>
    </r>
    <r>
      <rPr>
        <b/>
        <sz val="11"/>
        <color indexed="52"/>
        <rFont val="Arial"/>
        <family val="2"/>
        <charset val="161"/>
      </rPr>
      <t>F</t>
    </r>
    <r>
      <rPr>
        <sz val="11"/>
        <color indexed="43"/>
        <rFont val="Arial"/>
        <family val="2"/>
        <charset val="161"/>
      </rPr>
      <t xml:space="preserve"> το άτομο του </t>
    </r>
    <r>
      <rPr>
        <b/>
        <sz val="11"/>
        <color indexed="52"/>
        <rFont val="Arial"/>
        <family val="2"/>
        <charset val="161"/>
      </rPr>
      <t>Be,</t>
    </r>
    <r>
      <rPr>
        <sz val="11"/>
        <color indexed="43"/>
        <rFont val="Arial"/>
        <family val="2"/>
        <charset val="161"/>
      </rPr>
      <t xml:space="preserve"> δείχνει ότι τα τροχιακά που χρησιμοποιούνται από το άτομο του </t>
    </r>
    <r>
      <rPr>
        <b/>
        <sz val="11"/>
        <color indexed="52"/>
        <rFont val="Arial"/>
        <family val="2"/>
        <charset val="161"/>
      </rPr>
      <t>Be</t>
    </r>
    <r>
      <rPr>
        <sz val="11"/>
        <color indexed="43"/>
        <rFont val="Arial"/>
        <family val="2"/>
        <charset val="161"/>
      </rPr>
      <t xml:space="preserve"> για το σχηματισμό του μορίου του </t>
    </r>
    <r>
      <rPr>
        <b/>
        <sz val="11"/>
        <color indexed="52"/>
        <rFont val="Arial"/>
        <family val="2"/>
        <charset val="161"/>
      </rPr>
      <t>BeF</t>
    </r>
    <r>
      <rPr>
        <b/>
        <vertAlign val="subscript"/>
        <sz val="11"/>
        <color indexed="52"/>
        <rFont val="Arial"/>
        <family val="2"/>
        <charset val="161"/>
      </rPr>
      <t>2</t>
    </r>
    <r>
      <rPr>
        <b/>
        <sz val="11"/>
        <color indexed="52"/>
        <rFont val="Arial"/>
        <family val="2"/>
        <charset val="161"/>
      </rPr>
      <t>,</t>
    </r>
    <r>
      <rPr>
        <sz val="11"/>
        <color indexed="43"/>
        <rFont val="Arial"/>
        <family val="2"/>
        <charset val="161"/>
      </rPr>
      <t xml:space="preserve"> δε μπορεί παρά να είναι και αυτά απολύ-τως ισότιμα. Αυτό είναι κάτι που εξασφαλίζεται, αν αποδεχθούμε ότι στο άτο-μο του </t>
    </r>
    <r>
      <rPr>
        <b/>
        <sz val="11"/>
        <color indexed="52"/>
        <rFont val="Arial"/>
        <family val="2"/>
        <charset val="161"/>
      </rPr>
      <t>Be,</t>
    </r>
    <r>
      <rPr>
        <sz val="11"/>
        <color indexed="43"/>
        <rFont val="Arial"/>
        <family val="2"/>
        <charset val="161"/>
      </rPr>
      <t xml:space="preserve"> λαμβάνει χώρα υβριδισμός του τροχιακού </t>
    </r>
    <r>
      <rPr>
        <b/>
        <sz val="11"/>
        <color indexed="52"/>
        <rFont val="Arial"/>
        <family val="2"/>
        <charset val="161"/>
      </rPr>
      <t>2s</t>
    </r>
    <r>
      <rPr>
        <sz val="11"/>
        <color indexed="43"/>
        <rFont val="Arial"/>
        <family val="2"/>
        <charset val="161"/>
      </rPr>
      <t xml:space="preserve"> με το τροχιακό </t>
    </r>
    <r>
      <rPr>
        <b/>
        <sz val="11"/>
        <color indexed="52"/>
        <rFont val="Arial"/>
        <family val="2"/>
        <charset val="161"/>
      </rPr>
      <t>2p</t>
    </r>
    <r>
      <rPr>
        <b/>
        <vertAlign val="subscript"/>
        <sz val="11"/>
        <color indexed="52"/>
        <rFont val="Arial"/>
        <family val="2"/>
        <charset val="161"/>
      </rPr>
      <t>x</t>
    </r>
    <r>
      <rPr>
        <b/>
        <sz val="11"/>
        <color indexed="52"/>
        <rFont val="Arial"/>
        <family val="2"/>
        <charset val="161"/>
      </rPr>
      <t>.</t>
    </r>
  </si>
  <si>
    <r>
      <t xml:space="preserve">Ο υβριδισμός αυτός, όπως φαίνεται και στο </t>
    </r>
    <r>
      <rPr>
        <sz val="11"/>
        <color indexed="48"/>
        <rFont val="Arial"/>
        <family val="2"/>
        <charset val="161"/>
      </rPr>
      <t>διπλανό σχήμα,</t>
    </r>
    <r>
      <rPr>
        <sz val="11"/>
        <color indexed="43"/>
        <rFont val="Arial"/>
        <family val="2"/>
        <charset val="161"/>
      </rPr>
      <t xml:space="preserve"> οδηγεί στο σχη-ματισμό δύο νέων τροχιακών, που ονομάζονται </t>
    </r>
    <r>
      <rPr>
        <b/>
        <sz val="11"/>
        <color indexed="52"/>
        <rFont val="Arial"/>
        <family val="2"/>
        <charset val="161"/>
      </rPr>
      <t>sp υβριδικά τροχιακά</t>
    </r>
    <r>
      <rPr>
        <sz val="11"/>
        <color indexed="43"/>
        <rFont val="Arial"/>
        <family val="2"/>
        <charset val="161"/>
      </rPr>
      <t xml:space="preserve"> και είναι απολύτως ισότιμα μεταξύ τους και ως προς την ενέργειά τους, αλλά και ως προς τη μορφή που παρουσιάζουν.
Καθώς στη γένεσή τους συμμετείχε ένα </t>
    </r>
    <r>
      <rPr>
        <b/>
        <sz val="11"/>
        <color indexed="52"/>
        <rFont val="Arial"/>
        <family val="2"/>
        <charset val="161"/>
      </rPr>
      <t>p</t>
    </r>
    <r>
      <rPr>
        <sz val="11"/>
        <color indexed="43"/>
        <rFont val="Arial"/>
        <family val="2"/>
        <charset val="161"/>
      </rPr>
      <t xml:space="preserve"> τροχιακό, το σχήμα τους έχει τη μορφή ζεύγους ομοαξονικών λοβών, από τους οποίους όμως ο ένας είναι μεγαλύτερος του άλλου. Έτσι το υβριδικό τροχιακό απο τη μεριά αυτού του μεγαλύτερου λοβού, θυμίζει τον άλλο "γονέα" του, δηλαδή το </t>
    </r>
    <r>
      <rPr>
        <b/>
        <sz val="11"/>
        <color indexed="52"/>
        <rFont val="Arial"/>
        <family val="2"/>
        <charset val="161"/>
      </rPr>
      <t>s</t>
    </r>
    <r>
      <rPr>
        <sz val="11"/>
        <color indexed="43"/>
        <rFont val="Arial"/>
        <family val="2"/>
        <charset val="161"/>
      </rPr>
      <t xml:space="preserve"> ατομικό τρο-χιακό.</t>
    </r>
  </si>
  <si>
    <r>
      <t xml:space="preserve">Ο προσανατολισμός των δύο </t>
    </r>
    <r>
      <rPr>
        <b/>
        <sz val="11"/>
        <color indexed="52"/>
        <rFont val="Arial"/>
        <family val="2"/>
        <charset val="161"/>
      </rPr>
      <t>sp</t>
    </r>
    <r>
      <rPr>
        <sz val="11"/>
        <color indexed="43"/>
        <rFont val="Arial"/>
        <family val="2"/>
        <charset val="161"/>
      </rPr>
      <t xml:space="preserve"> υβριδικών τροχιακών στο χώρο, είναι τέ-τοιος ώστε να εξασφαλίζει για το σχηματιζόμενο μόριο τη μέγιστη σταθερότη-τα. Αυτό επιτυγχάνεται όταν οι άξονες συμμετρίας των υβριδικών τροχιακών διευθετούνται στο χώρο κατά τέτοιο τρόπο, ώστε η γωνία που σχηματίζουν μεταξύ τους να είναι όσο το δυνατό μεγαλύτερη. Τότε οι απώσεις μεταξύ των ηλεκτρονίων που "εγκαθίστανται" στα υβριδικά τροχιακά ελαχιστοποιούνται, με αποτέλεσμα τη σταθεροποίηση του συστήματος.
Προφανώς στην περίπτωση του </t>
    </r>
    <r>
      <rPr>
        <b/>
        <sz val="11"/>
        <color indexed="52"/>
        <rFont val="Arial"/>
        <family val="2"/>
        <charset val="161"/>
      </rPr>
      <t>sp</t>
    </r>
    <r>
      <rPr>
        <sz val="11"/>
        <color indexed="43"/>
        <rFont val="Arial"/>
        <family val="2"/>
        <charset val="161"/>
      </rPr>
      <t xml:space="preserve"> υβριδισμού, η μέγιστη γωνία που είναι δυνατό να σχηματίσουν οι άξονες συμμετρίας των δύο υβριδικών τροχιακών είναι ίση με </t>
    </r>
    <r>
      <rPr>
        <b/>
        <sz val="11"/>
        <color indexed="52"/>
        <rFont val="Arial"/>
        <family val="2"/>
        <charset val="161"/>
      </rPr>
      <t>180°,</t>
    </r>
    <r>
      <rPr>
        <sz val="11"/>
        <color indexed="43"/>
        <rFont val="Arial"/>
        <family val="2"/>
        <charset val="161"/>
      </rPr>
      <t xml:space="preserve"> δηλαδή τα δύο </t>
    </r>
    <r>
      <rPr>
        <b/>
        <sz val="11"/>
        <color indexed="52"/>
        <rFont val="Arial"/>
        <family val="2"/>
        <charset val="161"/>
      </rPr>
      <t>sp</t>
    </r>
    <r>
      <rPr>
        <sz val="11"/>
        <color indexed="43"/>
        <rFont val="Arial"/>
        <family val="2"/>
        <charset val="161"/>
      </rPr>
      <t xml:space="preserve"> υβριδικά τροχιακά αναπτύσσονται επά-νω στην ίδια ευθεία με αντίθετο όμως προσανατολισμό. Αυτή η ευθεία στο παράδειγμα που εξετάσαμε δε μπορεί παρά να είναι ο άξονας </t>
    </r>
    <r>
      <rPr>
        <b/>
        <sz val="11"/>
        <color indexed="52"/>
        <rFont val="Arial"/>
        <family val="2"/>
        <charset val="161"/>
      </rPr>
      <t>xx΄,</t>
    </r>
    <r>
      <rPr>
        <sz val="11"/>
        <color indexed="43"/>
        <rFont val="Arial"/>
        <family val="2"/>
        <charset val="161"/>
      </rPr>
      <t xml:space="preserve"> αφού το τροχιακό της υποστιβάδας </t>
    </r>
    <r>
      <rPr>
        <b/>
        <sz val="11"/>
        <color indexed="52"/>
        <rFont val="Arial"/>
        <family val="2"/>
        <charset val="161"/>
      </rPr>
      <t>2p,</t>
    </r>
    <r>
      <rPr>
        <sz val="11"/>
        <color indexed="43"/>
        <rFont val="Arial"/>
        <family val="2"/>
        <charset val="161"/>
      </rPr>
      <t xml:space="preserve"> που συμμετείχε στον υβριδισμό, ήταν το </t>
    </r>
    <r>
      <rPr>
        <b/>
        <sz val="11"/>
        <color indexed="52"/>
        <rFont val="Arial"/>
        <family val="2"/>
        <charset val="161"/>
      </rPr>
      <t>2p</t>
    </r>
    <r>
      <rPr>
        <b/>
        <vertAlign val="subscript"/>
        <sz val="11"/>
        <color indexed="52"/>
        <rFont val="Arial"/>
        <family val="2"/>
        <charset val="161"/>
      </rPr>
      <t>x</t>
    </r>
    <r>
      <rPr>
        <b/>
        <sz val="11"/>
        <color indexed="52"/>
        <rFont val="Arial"/>
        <family val="2"/>
        <charset val="161"/>
      </rPr>
      <t>.</t>
    </r>
  </si>
  <si>
    <r>
      <t xml:space="preserve">Επί αυτής της ευθείας, δηλαδή επί του άξονα </t>
    </r>
    <r>
      <rPr>
        <b/>
        <sz val="11"/>
        <color indexed="52"/>
        <rFont val="Arial"/>
        <family val="2"/>
        <charset val="161"/>
      </rPr>
      <t>xx΄</t>
    </r>
    <r>
      <rPr>
        <sz val="11"/>
        <color indexed="43"/>
        <rFont val="Arial"/>
        <family val="2"/>
        <charset val="161"/>
      </rPr>
      <t xml:space="preserve"> θεωρούμε ότι πραγματο-ποιείται η προσέγγιση του ατόμου του </t>
    </r>
    <r>
      <rPr>
        <b/>
        <sz val="11"/>
        <color indexed="52"/>
        <rFont val="Arial"/>
        <family val="2"/>
        <charset val="161"/>
      </rPr>
      <t>Be</t>
    </r>
    <r>
      <rPr>
        <sz val="11"/>
        <color indexed="43"/>
        <rFont val="Arial"/>
        <family val="2"/>
        <charset val="161"/>
      </rPr>
      <t xml:space="preserve"> από τα δύο άτομα του </t>
    </r>
    <r>
      <rPr>
        <b/>
        <sz val="11"/>
        <color indexed="52"/>
        <rFont val="Arial"/>
        <family val="2"/>
        <charset val="161"/>
      </rPr>
      <t>F,</t>
    </r>
    <r>
      <rPr>
        <sz val="11"/>
        <color indexed="43"/>
        <rFont val="Arial"/>
        <family val="2"/>
        <charset val="161"/>
      </rPr>
      <t xml:space="preserve"> για τα οποία επιπλέον δεχόμαστε ότι το τροχιακό που διαθέτουν στην υποστιβάδα </t>
    </r>
    <r>
      <rPr>
        <b/>
        <sz val="11"/>
        <color indexed="52"/>
        <rFont val="Arial"/>
        <family val="2"/>
        <charset val="161"/>
      </rPr>
      <t>2p</t>
    </r>
    <r>
      <rPr>
        <sz val="11"/>
        <color indexed="43"/>
        <rFont val="Arial"/>
        <family val="2"/>
        <charset val="161"/>
      </rPr>
      <t xml:space="preserve"> και είναι ημισυμπληρωμένο, είναι το </t>
    </r>
    <r>
      <rPr>
        <b/>
        <sz val="11"/>
        <color indexed="52"/>
        <rFont val="Arial"/>
        <family val="2"/>
        <charset val="161"/>
      </rPr>
      <t>2p</t>
    </r>
    <r>
      <rPr>
        <b/>
        <vertAlign val="subscript"/>
        <sz val="11"/>
        <color indexed="52"/>
        <rFont val="Arial"/>
        <family val="2"/>
        <charset val="161"/>
      </rPr>
      <t>x</t>
    </r>
    <r>
      <rPr>
        <b/>
        <sz val="11"/>
        <color indexed="52"/>
        <rFont val="Arial"/>
        <family val="2"/>
        <charset val="161"/>
      </rPr>
      <t>.</t>
    </r>
    <r>
      <rPr>
        <sz val="11"/>
        <color indexed="43"/>
        <rFont val="Arial"/>
        <family val="2"/>
        <charset val="161"/>
      </rPr>
      <t xml:space="preserve"> 
Στο </t>
    </r>
    <r>
      <rPr>
        <sz val="11"/>
        <color indexed="48"/>
        <rFont val="Arial"/>
        <family val="2"/>
        <charset val="161"/>
      </rPr>
      <t>διπλανό σχήμα</t>
    </r>
    <r>
      <rPr>
        <sz val="11"/>
        <color indexed="43"/>
        <rFont val="Arial"/>
        <family val="2"/>
        <charset val="161"/>
      </rPr>
      <t xml:space="preserve"> εικονίζεται ο σχηματισμός του μορίου του </t>
    </r>
    <r>
      <rPr>
        <b/>
        <sz val="11"/>
        <color indexed="52"/>
        <rFont val="Arial"/>
        <family val="2"/>
        <charset val="161"/>
      </rPr>
      <t>BeF</t>
    </r>
    <r>
      <rPr>
        <b/>
        <vertAlign val="subscript"/>
        <sz val="11"/>
        <color indexed="52"/>
        <rFont val="Arial"/>
        <family val="2"/>
        <charset val="161"/>
      </rPr>
      <t>2</t>
    </r>
    <r>
      <rPr>
        <sz val="11"/>
        <color indexed="43"/>
        <rFont val="Arial"/>
        <family val="2"/>
        <charset val="161"/>
      </rPr>
      <t xml:space="preserve"> από την επικάλυψη των δύο </t>
    </r>
    <r>
      <rPr>
        <b/>
        <sz val="11"/>
        <color indexed="52"/>
        <rFont val="Arial"/>
        <family val="2"/>
        <charset val="161"/>
      </rPr>
      <t>sp</t>
    </r>
    <r>
      <rPr>
        <sz val="11"/>
        <color indexed="43"/>
        <rFont val="Arial"/>
        <family val="2"/>
        <charset val="161"/>
      </rPr>
      <t xml:space="preserve"> υβριδικών τροχιακών, του ατόμου του </t>
    </r>
    <r>
      <rPr>
        <b/>
        <sz val="11"/>
        <color indexed="52"/>
        <rFont val="Arial"/>
        <family val="2"/>
        <charset val="161"/>
      </rPr>
      <t>Be,</t>
    </r>
    <r>
      <rPr>
        <sz val="11"/>
        <color indexed="43"/>
        <rFont val="Arial"/>
        <family val="2"/>
        <charset val="161"/>
      </rPr>
      <t xml:space="preserve"> με τα τρο-χιακά </t>
    </r>
    <r>
      <rPr>
        <b/>
        <sz val="11"/>
        <color indexed="52"/>
        <rFont val="Arial"/>
        <family val="2"/>
        <charset val="161"/>
      </rPr>
      <t>2p</t>
    </r>
    <r>
      <rPr>
        <b/>
        <vertAlign val="subscript"/>
        <sz val="11"/>
        <color indexed="52"/>
        <rFont val="Arial"/>
        <family val="2"/>
        <charset val="161"/>
      </rPr>
      <t>x</t>
    </r>
    <r>
      <rPr>
        <sz val="11"/>
        <color indexed="43"/>
        <rFont val="Arial"/>
        <family val="2"/>
        <charset val="161"/>
      </rPr>
      <t xml:space="preserve"> από δύο άτομα </t>
    </r>
    <r>
      <rPr>
        <b/>
        <sz val="11"/>
        <color indexed="52"/>
        <rFont val="Arial"/>
        <family val="2"/>
        <charset val="161"/>
      </rPr>
      <t>F.</t>
    </r>
    <r>
      <rPr>
        <sz val="11"/>
        <color indexed="43"/>
        <rFont val="Arial"/>
        <family val="2"/>
        <charset val="161"/>
      </rPr>
      <t xml:space="preserve">
Να σημειωθεί ότι λόγω του μεγαλύτερου μεγέθους του ενός λοβού στα </t>
    </r>
    <r>
      <rPr>
        <b/>
        <sz val="11"/>
        <color indexed="52"/>
        <rFont val="Arial"/>
        <family val="2"/>
        <charset val="161"/>
      </rPr>
      <t>sp</t>
    </r>
    <r>
      <rPr>
        <sz val="11"/>
        <color indexed="43"/>
        <rFont val="Arial"/>
        <family val="2"/>
        <charset val="161"/>
      </rPr>
      <t xml:space="preserve"> υ-βριδικά τροχιακά, αυτά μπορούν και επικαλύπτονται σε μεγαλύτερο βαθμό α-πό ότι τα "κοινά" τροχιακά, με τα τροχιακά του ατόμου του </t>
    </r>
    <r>
      <rPr>
        <b/>
        <sz val="11"/>
        <color indexed="52"/>
        <rFont val="Arial"/>
        <family val="2"/>
        <charset val="161"/>
      </rPr>
      <t>F,</t>
    </r>
    <r>
      <rPr>
        <sz val="11"/>
        <color indexed="43"/>
        <rFont val="Arial"/>
        <family val="2"/>
        <charset val="161"/>
      </rPr>
      <t xml:space="preserve"> με αποτέλεσμα οι δεσμοί που σχηματίζονται, να είναι σταθερότεροι.</t>
    </r>
  </si>
  <si>
    <r>
      <t xml:space="preserve">Τέτοιο είδος υβριδισμού θεωρούμε ότι λαμβάνει χώρα στην περίπτωση σχη-ματισμού του μορίου του φθοριούχου βορίου </t>
    </r>
    <r>
      <rPr>
        <b/>
        <sz val="11"/>
        <color indexed="52"/>
        <rFont val="Arial"/>
        <family val="2"/>
        <charset val="161"/>
      </rPr>
      <t>(BF</t>
    </r>
    <r>
      <rPr>
        <b/>
        <vertAlign val="subscript"/>
        <sz val="11"/>
        <color indexed="52"/>
        <rFont val="Arial"/>
        <family val="2"/>
        <charset val="161"/>
      </rPr>
      <t>3</t>
    </r>
    <r>
      <rPr>
        <b/>
        <sz val="11"/>
        <color indexed="52"/>
        <rFont val="Arial"/>
        <family val="2"/>
        <charset val="161"/>
      </rPr>
      <t xml:space="preserve">), </t>
    </r>
    <r>
      <rPr>
        <sz val="11"/>
        <color indexed="43"/>
        <rFont val="Arial"/>
        <family val="2"/>
        <charset val="161"/>
      </rPr>
      <t xml:space="preserve">για το οποίο έχει διαπι-στωθεί πειραματικά, ότι έχει επίπεδη τριγωνική μορφή, με τους τρεις δε-σμούς που συνδέουν το άτομο του </t>
    </r>
    <r>
      <rPr>
        <b/>
        <sz val="11"/>
        <color indexed="52"/>
        <rFont val="Arial"/>
        <family val="2"/>
        <charset val="161"/>
      </rPr>
      <t>B</t>
    </r>
    <r>
      <rPr>
        <sz val="11"/>
        <color indexed="43"/>
        <rFont val="Arial"/>
        <family val="2"/>
        <charset val="161"/>
      </rPr>
      <t xml:space="preserve"> με τα άτομα του </t>
    </r>
    <r>
      <rPr>
        <b/>
        <sz val="11"/>
        <color indexed="52"/>
        <rFont val="Arial"/>
        <family val="2"/>
        <charset val="161"/>
      </rPr>
      <t>F,</t>
    </r>
    <r>
      <rPr>
        <sz val="11"/>
        <color indexed="43"/>
        <rFont val="Arial"/>
        <family val="2"/>
        <charset val="161"/>
      </rPr>
      <t xml:space="preserve"> να σχηματίζουν ανά δύο γωνία ίση με </t>
    </r>
    <r>
      <rPr>
        <b/>
        <sz val="11"/>
        <color indexed="52"/>
        <rFont val="Arial"/>
        <family val="2"/>
        <charset val="161"/>
      </rPr>
      <t xml:space="preserve">120° </t>
    </r>
    <r>
      <rPr>
        <sz val="11"/>
        <color indexed="43"/>
        <rFont val="Arial"/>
        <family val="2"/>
        <charset val="161"/>
      </rPr>
      <t xml:space="preserve">και να είναι απολύτως ισότιμοι μεταξύ τους.
Η ανάγκη να θεωρήσουμε και για το άτομο του βορίου, όπως έγινε παραπά-νω για το βηρύλλιο, ότι κάποια από τα τροχιακά της εξωτερικής στιβάδας του υβριδοποιούνται, ώστε να ενωθεί με το φθόριο, φαίνεται αμέσως μόλις κά-νουμε την κατανομή των ηλεκτρονίων του, σε τροχιακά, λαμβάνοντας υπόψη ότι ο ατομικός αριθμός του είναι ίσος με </t>
    </r>
    <r>
      <rPr>
        <b/>
        <sz val="11"/>
        <color indexed="52"/>
        <rFont val="Arial"/>
        <family val="2"/>
        <charset val="161"/>
      </rPr>
      <t>5.</t>
    </r>
  </si>
  <si>
    <r>
      <t xml:space="preserve">Παρατηρούμε ότι στη θεμελιώδη κατάσταση, το άτομο του </t>
    </r>
    <r>
      <rPr>
        <b/>
        <sz val="11"/>
        <color indexed="52"/>
        <rFont val="Arial"/>
        <family val="2"/>
        <charset val="161"/>
      </rPr>
      <t>B</t>
    </r>
    <r>
      <rPr>
        <sz val="11"/>
        <color indexed="43"/>
        <rFont val="Arial"/>
        <family val="2"/>
        <charset val="161"/>
      </rPr>
      <t xml:space="preserve"> διαθέτει μόνο έ-να ασύζευκτο ηλεκτρόνιο, με το οποίο φυσικά δεν είναι δυνατό, να σχηματί-σει τρεις ομοιοπολικούς δεσμούς. Όπως έγινε λοιπόν και στην περίπτωση του </t>
    </r>
    <r>
      <rPr>
        <b/>
        <sz val="11"/>
        <color indexed="52"/>
        <rFont val="Arial"/>
        <family val="2"/>
        <charset val="161"/>
      </rPr>
      <t>BeF</t>
    </r>
    <r>
      <rPr>
        <b/>
        <vertAlign val="subscript"/>
        <sz val="11"/>
        <color indexed="52"/>
        <rFont val="Arial"/>
        <family val="2"/>
        <charset val="161"/>
      </rPr>
      <t>2,</t>
    </r>
    <r>
      <rPr>
        <sz val="11"/>
        <color indexed="43"/>
        <rFont val="Arial"/>
        <family val="2"/>
        <charset val="161"/>
      </rPr>
      <t xml:space="preserve"> αναγκαζόμαστε και πάλι να δεχθούμε ότι τα δύο ηλεκτρόνια που καταλαμβάνουν το </t>
    </r>
    <r>
      <rPr>
        <b/>
        <sz val="11"/>
        <color indexed="52"/>
        <rFont val="Arial"/>
        <family val="2"/>
        <charset val="161"/>
      </rPr>
      <t>2s</t>
    </r>
    <r>
      <rPr>
        <sz val="11"/>
        <color indexed="43"/>
        <rFont val="Arial"/>
        <family val="2"/>
        <charset val="161"/>
      </rPr>
      <t xml:space="preserve"> ατομικό τροχιακό στο άτομο του </t>
    </r>
    <r>
      <rPr>
        <b/>
        <sz val="11"/>
        <color indexed="52"/>
        <rFont val="Arial"/>
        <family val="2"/>
        <charset val="161"/>
      </rPr>
      <t>B,</t>
    </r>
    <r>
      <rPr>
        <sz val="11"/>
        <color indexed="43"/>
        <rFont val="Arial"/>
        <family val="2"/>
        <charset val="161"/>
      </rPr>
      <t xml:space="preserve"> αποσυζεύγνυνται και το ένα από αυτά </t>
    </r>
    <r>
      <rPr>
        <b/>
        <sz val="11"/>
        <color indexed="52"/>
        <rFont val="Arial"/>
        <family val="2"/>
        <charset val="161"/>
      </rPr>
      <t>"προωθείται"</t>
    </r>
    <r>
      <rPr>
        <sz val="11"/>
        <color indexed="43"/>
        <rFont val="Arial"/>
        <family val="2"/>
        <charset val="161"/>
      </rPr>
      <t xml:space="preserve"> στην υποστιβάδα </t>
    </r>
    <r>
      <rPr>
        <b/>
        <sz val="11"/>
        <color indexed="52"/>
        <rFont val="Arial"/>
        <family val="2"/>
        <charset val="161"/>
      </rPr>
      <t xml:space="preserve">2p, </t>
    </r>
    <r>
      <rPr>
        <sz val="11"/>
        <color indexed="43"/>
        <rFont val="Arial"/>
        <family val="2"/>
        <charset val="161"/>
      </rPr>
      <t xml:space="preserve">όπου καταλαμβά-νει ένα από τα δύο κενά ατομικά τροχιακά, έστω το </t>
    </r>
    <r>
      <rPr>
        <b/>
        <sz val="11"/>
        <color indexed="52"/>
        <rFont val="Arial"/>
        <family val="2"/>
        <charset val="161"/>
      </rPr>
      <t>2p</t>
    </r>
    <r>
      <rPr>
        <b/>
        <vertAlign val="subscript"/>
        <sz val="11"/>
        <color indexed="52"/>
        <rFont val="Arial"/>
        <family val="2"/>
        <charset val="161"/>
      </rPr>
      <t>y</t>
    </r>
    <r>
      <rPr>
        <b/>
        <sz val="11"/>
        <color indexed="52"/>
        <rFont val="Arial"/>
        <family val="2"/>
        <charset val="161"/>
      </rPr>
      <t>.</t>
    </r>
    <r>
      <rPr>
        <sz val="11"/>
        <color indexed="43"/>
        <rFont val="Arial"/>
        <family val="2"/>
        <charset val="161"/>
      </rPr>
      <t xml:space="preserve"> Έτσι η ηλεκτρονιακή κατανομή στο άτομο του </t>
    </r>
    <r>
      <rPr>
        <b/>
        <sz val="11"/>
        <color indexed="52"/>
        <rFont val="Arial"/>
        <family val="2"/>
        <charset val="161"/>
      </rPr>
      <t>B</t>
    </r>
    <r>
      <rPr>
        <sz val="11"/>
        <color indexed="43"/>
        <rFont val="Arial"/>
        <family val="2"/>
        <charset val="161"/>
      </rPr>
      <t xml:space="preserve"> γίνεται...</t>
    </r>
  </si>
  <si>
    <r>
      <t xml:space="preserve">Αυτή η ηλεκτρονιακή διαμόρφωση, για το άτομο του </t>
    </r>
    <r>
      <rPr>
        <b/>
        <sz val="11"/>
        <color indexed="52"/>
        <rFont val="Arial"/>
        <family val="2"/>
        <charset val="161"/>
      </rPr>
      <t>B,</t>
    </r>
    <r>
      <rPr>
        <sz val="11"/>
        <color indexed="43"/>
        <rFont val="Arial"/>
        <family val="2"/>
        <charset val="161"/>
      </rPr>
      <t xml:space="preserve"> αιτιολογεί το σχηματι-σμό ενός μορίου με τύπο </t>
    </r>
    <r>
      <rPr>
        <b/>
        <sz val="11"/>
        <color indexed="52"/>
        <rFont val="Arial"/>
        <family val="2"/>
        <charset val="161"/>
      </rPr>
      <t>BF</t>
    </r>
    <r>
      <rPr>
        <b/>
        <vertAlign val="subscript"/>
        <sz val="11"/>
        <color indexed="52"/>
        <rFont val="Arial"/>
        <family val="2"/>
        <charset val="161"/>
      </rPr>
      <t>3</t>
    </r>
    <r>
      <rPr>
        <b/>
        <sz val="11"/>
        <color indexed="52"/>
        <rFont val="Arial"/>
        <family val="2"/>
        <charset val="161"/>
      </rPr>
      <t>,</t>
    </r>
    <r>
      <rPr>
        <sz val="11"/>
        <color indexed="43"/>
        <rFont val="Arial"/>
        <family val="2"/>
        <charset val="161"/>
      </rPr>
      <t xml:space="preserve"> δε δύναται όμως να εξηγήσει το γεγονός, ότι οι δεσμοί του ατόμου του </t>
    </r>
    <r>
      <rPr>
        <b/>
        <sz val="11"/>
        <color indexed="52"/>
        <rFont val="Arial"/>
        <family val="2"/>
        <charset val="161"/>
      </rPr>
      <t>B</t>
    </r>
    <r>
      <rPr>
        <sz val="11"/>
        <color indexed="43"/>
        <rFont val="Arial"/>
        <family val="2"/>
        <charset val="161"/>
      </rPr>
      <t xml:space="preserve"> με τα τρία άτομα </t>
    </r>
    <r>
      <rPr>
        <b/>
        <sz val="11"/>
        <color indexed="52"/>
        <rFont val="Arial"/>
        <family val="2"/>
        <charset val="161"/>
      </rPr>
      <t>F,</t>
    </r>
    <r>
      <rPr>
        <sz val="11"/>
        <color indexed="43"/>
        <rFont val="Arial"/>
        <family val="2"/>
        <charset val="161"/>
      </rPr>
      <t xml:space="preserve"> σ' αυτό το μόριο, είναι, όπως αναφέρθηκε παραπάνω, απολύτως ισότιμοι. 
Πράγματι, με την παραπάνω ηλεκτρονιακή διαμόρφωση, αναμένεται ο ένας εκ των τριών δεσμών να είναι </t>
    </r>
    <r>
      <rPr>
        <b/>
        <sz val="11"/>
        <color indexed="52"/>
        <rFont val="Arial"/>
        <family val="2"/>
        <charset val="161"/>
      </rPr>
      <t>σ</t>
    </r>
    <r>
      <rPr>
        <b/>
        <vertAlign val="subscript"/>
        <sz val="11"/>
        <color indexed="52"/>
        <rFont val="Arial"/>
        <family val="2"/>
        <charset val="161"/>
      </rPr>
      <t>s–p</t>
    </r>
    <r>
      <rPr>
        <sz val="11"/>
        <color indexed="43"/>
        <rFont val="Arial"/>
        <family val="2"/>
        <charset val="161"/>
      </rPr>
      <t xml:space="preserve"> δεσμός και οι άλλοι δύο </t>
    </r>
    <r>
      <rPr>
        <b/>
        <sz val="11"/>
        <color indexed="52"/>
        <rFont val="Arial"/>
        <family val="2"/>
        <charset val="161"/>
      </rPr>
      <t>σ</t>
    </r>
    <r>
      <rPr>
        <b/>
        <vertAlign val="subscript"/>
        <sz val="11"/>
        <color indexed="52"/>
        <rFont val="Arial"/>
        <family val="2"/>
        <charset val="161"/>
      </rPr>
      <t>p–p</t>
    </r>
    <r>
      <rPr>
        <sz val="11"/>
        <color indexed="43"/>
        <rFont val="Arial"/>
        <family val="2"/>
        <charset val="161"/>
      </rPr>
      <t xml:space="preserve"> δεσμοί.</t>
    </r>
  </si>
  <si>
    <r>
      <t xml:space="preserve">Η ισοτιμία των δεσμών που συνάπτει με τα τρία άτομα </t>
    </r>
    <r>
      <rPr>
        <b/>
        <sz val="11"/>
        <color indexed="52"/>
        <rFont val="Arial"/>
        <family val="2"/>
        <charset val="161"/>
      </rPr>
      <t>F</t>
    </r>
    <r>
      <rPr>
        <sz val="11"/>
        <color indexed="43"/>
        <rFont val="Arial"/>
        <family val="2"/>
        <charset val="161"/>
      </rPr>
      <t xml:space="preserve"> το άτομο του </t>
    </r>
    <r>
      <rPr>
        <b/>
        <sz val="11"/>
        <color indexed="52"/>
        <rFont val="Arial"/>
        <family val="2"/>
        <charset val="161"/>
      </rPr>
      <t>B,</t>
    </r>
    <r>
      <rPr>
        <sz val="11"/>
        <color indexed="43"/>
        <rFont val="Arial"/>
        <family val="2"/>
        <charset val="161"/>
      </rPr>
      <t xml:space="preserve"> φα-νερώνει ότι τα τροχιακά που χρησιμοποιούνται από το άτομο του </t>
    </r>
    <r>
      <rPr>
        <b/>
        <sz val="11"/>
        <color indexed="52"/>
        <rFont val="Arial"/>
        <family val="2"/>
        <charset val="161"/>
      </rPr>
      <t>B</t>
    </r>
    <r>
      <rPr>
        <sz val="11"/>
        <color indexed="43"/>
        <rFont val="Arial"/>
        <family val="2"/>
        <charset val="161"/>
      </rPr>
      <t xml:space="preserve"> για το σχηματισμό του μορίου του </t>
    </r>
    <r>
      <rPr>
        <b/>
        <sz val="11"/>
        <color indexed="52"/>
        <rFont val="Arial"/>
        <family val="2"/>
        <charset val="161"/>
      </rPr>
      <t>BF</t>
    </r>
    <r>
      <rPr>
        <b/>
        <vertAlign val="subscript"/>
        <sz val="11"/>
        <color indexed="52"/>
        <rFont val="Arial"/>
        <family val="2"/>
        <charset val="161"/>
      </rPr>
      <t>3</t>
    </r>
    <r>
      <rPr>
        <b/>
        <sz val="11"/>
        <color indexed="52"/>
        <rFont val="Arial"/>
        <family val="2"/>
        <charset val="161"/>
      </rPr>
      <t>,</t>
    </r>
    <r>
      <rPr>
        <sz val="11"/>
        <color indexed="43"/>
        <rFont val="Arial"/>
        <family val="2"/>
        <charset val="161"/>
      </rPr>
      <t xml:space="preserve"> δε μπορεί παρά να είναι και αυτά απολύτως ισότιμα. Αυτό είναι κάτι που εξασφαλίζεται, αν αποδεχθούμε, όπως κάναμε στο προηγούμενο παράδειγμα για το βηρύλλιο, ότι και στο άτομο του </t>
    </r>
    <r>
      <rPr>
        <b/>
        <sz val="11"/>
        <color indexed="52"/>
        <rFont val="Arial"/>
        <family val="2"/>
        <charset val="161"/>
      </rPr>
      <t>B,</t>
    </r>
    <r>
      <rPr>
        <sz val="11"/>
        <color indexed="43"/>
        <rFont val="Arial"/>
        <family val="2"/>
        <charset val="161"/>
      </rPr>
      <t xml:space="preserve"> λαμ-βάνει χώρα υβριδισμός του τροχιακού </t>
    </r>
    <r>
      <rPr>
        <b/>
        <sz val="11"/>
        <color indexed="52"/>
        <rFont val="Arial"/>
        <family val="2"/>
        <charset val="161"/>
      </rPr>
      <t>2s,</t>
    </r>
    <r>
      <rPr>
        <sz val="11"/>
        <color indexed="43"/>
        <rFont val="Arial"/>
        <family val="2"/>
        <charset val="161"/>
      </rPr>
      <t xml:space="preserve"> αυτή τη φορά όμως με δύο από τα τροχιακά της </t>
    </r>
    <r>
      <rPr>
        <b/>
        <sz val="11"/>
        <color indexed="52"/>
        <rFont val="Arial"/>
        <family val="2"/>
        <charset val="161"/>
      </rPr>
      <t>2p</t>
    </r>
    <r>
      <rPr>
        <sz val="11"/>
        <color indexed="43"/>
        <rFont val="Arial"/>
        <family val="2"/>
        <charset val="161"/>
      </rPr>
      <t xml:space="preserve"> υποστιβάδας, για τα οποία ας δεχθούμε ότι είναι, τα τροχια-κά </t>
    </r>
    <r>
      <rPr>
        <b/>
        <sz val="11"/>
        <color indexed="52"/>
        <rFont val="Arial"/>
        <family val="2"/>
        <charset val="161"/>
      </rPr>
      <t>2p</t>
    </r>
    <r>
      <rPr>
        <b/>
        <vertAlign val="subscript"/>
        <sz val="11"/>
        <color indexed="52"/>
        <rFont val="Arial"/>
        <family val="2"/>
        <charset val="161"/>
      </rPr>
      <t>x</t>
    </r>
    <r>
      <rPr>
        <b/>
        <sz val="11"/>
        <color indexed="52"/>
        <rFont val="Arial"/>
        <family val="2"/>
        <charset val="161"/>
      </rPr>
      <t xml:space="preserve"> </t>
    </r>
    <r>
      <rPr>
        <sz val="11"/>
        <color indexed="43"/>
        <rFont val="Arial"/>
        <family val="2"/>
        <charset val="161"/>
      </rPr>
      <t>και</t>
    </r>
    <r>
      <rPr>
        <b/>
        <sz val="11"/>
        <color indexed="52"/>
        <rFont val="Arial"/>
        <family val="2"/>
        <charset val="161"/>
      </rPr>
      <t xml:space="preserve"> 2p</t>
    </r>
    <r>
      <rPr>
        <b/>
        <vertAlign val="subscript"/>
        <sz val="11"/>
        <color indexed="52"/>
        <rFont val="Arial"/>
        <family val="2"/>
        <charset val="161"/>
      </rPr>
      <t>y</t>
    </r>
    <r>
      <rPr>
        <b/>
        <sz val="11"/>
        <color indexed="52"/>
        <rFont val="Arial"/>
        <family val="2"/>
        <charset val="161"/>
      </rPr>
      <t>.</t>
    </r>
  </si>
  <si>
    <r>
      <t xml:space="preserve">Ο υβριδισμός αυτός, όπως φαίνεται και στο </t>
    </r>
    <r>
      <rPr>
        <sz val="11"/>
        <color indexed="48"/>
        <rFont val="Arial"/>
        <family val="2"/>
        <charset val="161"/>
      </rPr>
      <t>διπλανό σχήμα,</t>
    </r>
    <r>
      <rPr>
        <sz val="11"/>
        <color indexed="43"/>
        <rFont val="Arial"/>
        <family val="2"/>
        <charset val="161"/>
      </rPr>
      <t xml:space="preserve"> οδηγεί στο σχη-ματισμό τριών νέων τροχιακών, τα οποία είναι λογικό αυτή τη φορά να ονομά-ζονται </t>
    </r>
    <r>
      <rPr>
        <b/>
        <sz val="11"/>
        <color indexed="52"/>
        <rFont val="Arial"/>
        <family val="2"/>
        <charset val="161"/>
      </rPr>
      <t>sp</t>
    </r>
    <r>
      <rPr>
        <b/>
        <vertAlign val="superscript"/>
        <sz val="11"/>
        <color indexed="52"/>
        <rFont val="Arial"/>
        <family val="2"/>
        <charset val="161"/>
      </rPr>
      <t>2</t>
    </r>
    <r>
      <rPr>
        <b/>
        <sz val="11"/>
        <color indexed="52"/>
        <rFont val="Arial"/>
        <family val="2"/>
        <charset val="161"/>
      </rPr>
      <t xml:space="preserve"> υβριδικά τροχιακά.</t>
    </r>
    <r>
      <rPr>
        <sz val="11"/>
        <color indexed="43"/>
        <rFont val="Arial"/>
        <family val="2"/>
        <charset val="161"/>
      </rPr>
      <t xml:space="preserve"> Όπως συμβαίνει κάθε φορά με τα υβριδικά τροχιακά, είναι απολύτως ισότιμα μεταξύ τους και ως προς την ενέργειά τους, αλλά και ως προς τη μορφή που παρουσιάζουν.
Όπως και τα </t>
    </r>
    <r>
      <rPr>
        <b/>
        <sz val="11"/>
        <color indexed="52"/>
        <rFont val="Arial"/>
        <family val="2"/>
        <charset val="161"/>
      </rPr>
      <t>sp</t>
    </r>
    <r>
      <rPr>
        <sz val="11"/>
        <color indexed="43"/>
        <rFont val="Arial"/>
        <family val="2"/>
        <charset val="161"/>
      </rPr>
      <t xml:space="preserve"> υβριδικά τροχιακά, έτσι και τα </t>
    </r>
    <r>
      <rPr>
        <b/>
        <sz val="11"/>
        <color indexed="52"/>
        <rFont val="Arial"/>
        <family val="2"/>
        <charset val="161"/>
      </rPr>
      <t>sp</t>
    </r>
    <r>
      <rPr>
        <b/>
        <vertAlign val="superscript"/>
        <sz val="11"/>
        <color indexed="52"/>
        <rFont val="Arial"/>
        <family val="2"/>
        <charset val="161"/>
      </rPr>
      <t>2</t>
    </r>
    <r>
      <rPr>
        <sz val="11"/>
        <color indexed="43"/>
        <rFont val="Arial"/>
        <family val="2"/>
        <charset val="161"/>
      </rPr>
      <t xml:space="preserve"> υβριδικά τροχιακά παρου-σιάζουν  τη μορφή ζεύγους ομοαξονικών λοβών, από τους οποίους και πάλι ο ένας είναι μεγαλύτερος του άλλου, όχι όμως τόσο πολύ όπως συνέβαινε στα </t>
    </r>
    <r>
      <rPr>
        <b/>
        <sz val="11"/>
        <color indexed="52"/>
        <rFont val="Arial"/>
        <family val="2"/>
        <charset val="161"/>
      </rPr>
      <t>sp</t>
    </r>
    <r>
      <rPr>
        <sz val="11"/>
        <color indexed="43"/>
        <rFont val="Arial"/>
        <family val="2"/>
        <charset val="161"/>
      </rPr>
      <t xml:space="preserve"> τροχιακά, αφού τώρα η συμμετοχή του τροχιακού τύπου </t>
    </r>
    <r>
      <rPr>
        <b/>
        <sz val="11"/>
        <color indexed="52"/>
        <rFont val="Arial"/>
        <family val="2"/>
        <charset val="161"/>
      </rPr>
      <t>s,</t>
    </r>
    <r>
      <rPr>
        <sz val="11"/>
        <color indexed="43"/>
        <rFont val="Arial"/>
        <family val="2"/>
        <charset val="161"/>
      </rPr>
      <t xml:space="preserve"> στο σχη-ματισμό των υβριδικών τροχιακών είναι μικρότερη.</t>
    </r>
  </si>
  <si>
    <r>
      <t xml:space="preserve">Είναι φανερό ότι και τα τρία </t>
    </r>
    <r>
      <rPr>
        <b/>
        <sz val="11"/>
        <color indexed="52"/>
        <rFont val="Arial"/>
        <family val="2"/>
        <charset val="161"/>
      </rPr>
      <t>sp</t>
    </r>
    <r>
      <rPr>
        <b/>
        <vertAlign val="superscript"/>
        <sz val="11"/>
        <color indexed="52"/>
        <rFont val="Arial"/>
        <family val="2"/>
        <charset val="161"/>
      </rPr>
      <t>2</t>
    </r>
    <r>
      <rPr>
        <sz val="11"/>
        <color indexed="43"/>
        <rFont val="Arial"/>
        <family val="2"/>
        <charset val="161"/>
      </rPr>
      <t xml:space="preserve"> υβριδικά τροχιακά θα διατάσσονται στο επί-πεδο που ορίζουν οι άξονες </t>
    </r>
    <r>
      <rPr>
        <b/>
        <sz val="11"/>
        <color indexed="52"/>
        <rFont val="Arial"/>
        <family val="2"/>
        <charset val="161"/>
      </rPr>
      <t>xx΄</t>
    </r>
    <r>
      <rPr>
        <sz val="11"/>
        <color indexed="43"/>
        <rFont val="Arial"/>
        <family val="2"/>
        <charset val="161"/>
      </rPr>
      <t xml:space="preserve"> και </t>
    </r>
    <r>
      <rPr>
        <b/>
        <sz val="11"/>
        <color indexed="52"/>
        <rFont val="Arial"/>
        <family val="2"/>
        <charset val="161"/>
      </rPr>
      <t>yy΄,</t>
    </r>
    <r>
      <rPr>
        <sz val="11"/>
        <color indexed="43"/>
        <rFont val="Arial"/>
        <family val="2"/>
        <charset val="161"/>
      </rPr>
      <t xml:space="preserve"> δηλαδή το επίπεδο </t>
    </r>
    <r>
      <rPr>
        <b/>
        <sz val="11"/>
        <color indexed="52"/>
        <rFont val="Arial"/>
        <family val="2"/>
        <charset val="161"/>
      </rPr>
      <t>xy,</t>
    </r>
    <r>
      <rPr>
        <sz val="11"/>
        <color indexed="43"/>
        <rFont val="Arial"/>
        <family val="2"/>
        <charset val="161"/>
      </rPr>
      <t xml:space="preserve"> αφού όλα τα τροχιακά, από τον υβριδισμό των οποίων προέκυψαν τα </t>
    </r>
    <r>
      <rPr>
        <b/>
        <sz val="11"/>
        <color indexed="52"/>
        <rFont val="Arial"/>
        <family val="2"/>
        <charset val="161"/>
      </rPr>
      <t>sp</t>
    </r>
    <r>
      <rPr>
        <b/>
        <vertAlign val="superscript"/>
        <sz val="11"/>
        <color indexed="52"/>
        <rFont val="Arial"/>
        <family val="2"/>
        <charset val="161"/>
      </rPr>
      <t>2</t>
    </r>
    <r>
      <rPr>
        <sz val="11"/>
        <color indexed="43"/>
        <rFont val="Arial"/>
        <family val="2"/>
        <charset val="161"/>
      </rPr>
      <t xml:space="preserve"> υβριδικά τροχια-κά, ήταν τροχιακά αυτού του επιπέδου. Εννοείται φυσικά, ότι αυτό το επίπε-δο θα μπορούσε να είναι και το </t>
    </r>
    <r>
      <rPr>
        <b/>
        <sz val="11"/>
        <color indexed="52"/>
        <rFont val="Arial"/>
        <family val="2"/>
        <charset val="161"/>
      </rPr>
      <t>xz</t>
    </r>
    <r>
      <rPr>
        <sz val="11"/>
        <color indexed="43"/>
        <rFont val="Arial"/>
        <family val="2"/>
        <charset val="161"/>
      </rPr>
      <t xml:space="preserve"> ή το </t>
    </r>
    <r>
      <rPr>
        <b/>
        <sz val="11"/>
        <color indexed="52"/>
        <rFont val="Arial"/>
        <family val="2"/>
        <charset val="161"/>
      </rPr>
      <t>yz,</t>
    </r>
    <r>
      <rPr>
        <sz val="11"/>
        <color indexed="43"/>
        <rFont val="Arial"/>
        <family val="2"/>
        <charset val="161"/>
      </rPr>
      <t xml:space="preserve"> αν με το τροχιακό </t>
    </r>
    <r>
      <rPr>
        <b/>
        <sz val="11"/>
        <color indexed="52"/>
        <rFont val="Arial"/>
        <family val="2"/>
        <charset val="161"/>
      </rPr>
      <t>2s</t>
    </r>
    <r>
      <rPr>
        <sz val="11"/>
        <color indexed="43"/>
        <rFont val="Arial"/>
        <family val="2"/>
        <charset val="161"/>
      </rPr>
      <t xml:space="preserve"> υβριδοποι-ούνταν τα τροχιακά </t>
    </r>
    <r>
      <rPr>
        <b/>
        <sz val="11"/>
        <color indexed="52"/>
        <rFont val="Arial"/>
        <family val="2"/>
        <charset val="161"/>
      </rPr>
      <t>2p</t>
    </r>
    <r>
      <rPr>
        <b/>
        <vertAlign val="subscript"/>
        <sz val="11"/>
        <color indexed="52"/>
        <rFont val="Arial"/>
        <family val="2"/>
        <charset val="161"/>
      </rPr>
      <t>x</t>
    </r>
    <r>
      <rPr>
        <sz val="11"/>
        <color indexed="43"/>
        <rFont val="Arial"/>
        <family val="2"/>
        <charset val="161"/>
      </rPr>
      <t xml:space="preserve"> και </t>
    </r>
    <r>
      <rPr>
        <b/>
        <sz val="11"/>
        <color indexed="52"/>
        <rFont val="Arial"/>
        <family val="2"/>
        <charset val="161"/>
      </rPr>
      <t>2p</t>
    </r>
    <r>
      <rPr>
        <b/>
        <vertAlign val="subscript"/>
        <sz val="11"/>
        <color indexed="52"/>
        <rFont val="Arial"/>
        <family val="2"/>
        <charset val="161"/>
      </rPr>
      <t>z</t>
    </r>
    <r>
      <rPr>
        <b/>
        <sz val="11"/>
        <color indexed="52"/>
        <rFont val="Arial"/>
        <family val="2"/>
        <charset val="161"/>
      </rPr>
      <t>,</t>
    </r>
    <r>
      <rPr>
        <sz val="11"/>
        <color indexed="43"/>
        <rFont val="Arial"/>
        <family val="2"/>
        <charset val="161"/>
      </rPr>
      <t xml:space="preserve"> ή τα τροαχιακά </t>
    </r>
    <r>
      <rPr>
        <b/>
        <sz val="11"/>
        <color indexed="52"/>
        <rFont val="Arial"/>
        <family val="2"/>
        <charset val="161"/>
      </rPr>
      <t>2p</t>
    </r>
    <r>
      <rPr>
        <b/>
        <vertAlign val="subscript"/>
        <sz val="11"/>
        <color indexed="52"/>
        <rFont val="Arial"/>
        <family val="2"/>
        <charset val="161"/>
      </rPr>
      <t>y</t>
    </r>
    <r>
      <rPr>
        <sz val="11"/>
        <color indexed="43"/>
        <rFont val="Arial"/>
        <family val="2"/>
        <charset val="161"/>
      </rPr>
      <t xml:space="preserve"> και </t>
    </r>
    <r>
      <rPr>
        <b/>
        <sz val="11"/>
        <color indexed="52"/>
        <rFont val="Arial"/>
        <family val="2"/>
        <charset val="161"/>
      </rPr>
      <t>2p</t>
    </r>
    <r>
      <rPr>
        <b/>
        <vertAlign val="subscript"/>
        <sz val="11"/>
        <color indexed="52"/>
        <rFont val="Arial"/>
        <family val="2"/>
        <charset val="161"/>
      </rPr>
      <t>z</t>
    </r>
    <r>
      <rPr>
        <sz val="11"/>
        <color indexed="43"/>
        <rFont val="Arial"/>
        <family val="2"/>
        <charset val="161"/>
      </rPr>
      <t xml:space="preserve"> αντίστοιχα.
Στο επίπεδο αυτό το κάθε ένα από τα τρία </t>
    </r>
    <r>
      <rPr>
        <b/>
        <sz val="11"/>
        <color indexed="52"/>
        <rFont val="Arial"/>
        <family val="2"/>
        <charset val="161"/>
      </rPr>
      <t>sp</t>
    </r>
    <r>
      <rPr>
        <b/>
        <vertAlign val="superscript"/>
        <sz val="11"/>
        <color indexed="52"/>
        <rFont val="Arial"/>
        <family val="2"/>
        <charset val="161"/>
      </rPr>
      <t>2</t>
    </r>
    <r>
      <rPr>
        <sz val="11"/>
        <color indexed="43"/>
        <rFont val="Arial"/>
        <family val="2"/>
        <charset val="161"/>
      </rPr>
      <t xml:space="preserve"> υβριδικά τροχιακά θα κατα-λαμβάνει τέτοια θέση ώστε σ' αυτήν να ισορροπεί, δεχόμενο προφανώς ίσες απώσεις από τα άλλα δύο "αδελφά" υβριδικά τροχιακά. Όμως οι ίσες απώ-σεις συνεπάγονται ίσες αποστάσεις (με την προϋπόθεση ότι σε όλα τα τρο-χιακά έχει "εγκατασταθεί" ο ίδιος αριθμός ηλεκτρονίων), άρα τα τρία </t>
    </r>
    <r>
      <rPr>
        <b/>
        <sz val="11"/>
        <color indexed="52"/>
        <rFont val="Arial"/>
        <family val="2"/>
        <charset val="161"/>
      </rPr>
      <t>sp</t>
    </r>
    <r>
      <rPr>
        <b/>
        <vertAlign val="superscript"/>
        <sz val="11"/>
        <color indexed="52"/>
        <rFont val="Arial"/>
        <family val="2"/>
        <charset val="161"/>
      </rPr>
      <t>2</t>
    </r>
    <r>
      <rPr>
        <sz val="11"/>
        <color indexed="43"/>
        <rFont val="Arial"/>
        <family val="2"/>
        <charset val="161"/>
      </rPr>
      <t xml:space="preserve"> υβρι-δικά τροχιακά διατάσσονται στο επίπεδο </t>
    </r>
    <r>
      <rPr>
        <b/>
        <sz val="11"/>
        <color indexed="52"/>
        <rFont val="Arial"/>
        <family val="2"/>
        <charset val="161"/>
      </rPr>
      <t>xy,</t>
    </r>
    <r>
      <rPr>
        <sz val="11"/>
        <color indexed="43"/>
        <rFont val="Arial"/>
        <family val="2"/>
        <charset val="161"/>
      </rPr>
      <t xml:space="preserve"> με τους άξονες συμμετρίας τους να σχηματίζουν ανά δύο ίσες γωνίες, εκάστη των οποίων ισούται με... </t>
    </r>
    <r>
      <rPr>
        <b/>
        <sz val="11"/>
        <color indexed="52"/>
        <rFont val="Arial"/>
        <family val="2"/>
        <charset val="161"/>
      </rPr>
      <t>360°:3=120°.</t>
    </r>
  </si>
  <si>
    <r>
      <t xml:space="preserve">Επί αυτού του επιπέδου, δηλαδή του επιπέδου </t>
    </r>
    <r>
      <rPr>
        <b/>
        <sz val="11"/>
        <color indexed="52"/>
        <rFont val="Arial"/>
        <family val="2"/>
        <charset val="161"/>
      </rPr>
      <t>xy</t>
    </r>
    <r>
      <rPr>
        <sz val="11"/>
        <color indexed="43"/>
        <rFont val="Arial"/>
        <family val="2"/>
        <charset val="161"/>
      </rPr>
      <t xml:space="preserve"> θεωρούμε, ότι προσεγγί-ζεται το άτομο του </t>
    </r>
    <r>
      <rPr>
        <b/>
        <sz val="11"/>
        <color indexed="52"/>
        <rFont val="Arial"/>
        <family val="2"/>
        <charset val="161"/>
      </rPr>
      <t>B</t>
    </r>
    <r>
      <rPr>
        <sz val="11"/>
        <color indexed="43"/>
        <rFont val="Arial"/>
        <family val="2"/>
        <charset val="161"/>
      </rPr>
      <t xml:space="preserve"> από τα τρία άτομα του </t>
    </r>
    <r>
      <rPr>
        <b/>
        <sz val="11"/>
        <color indexed="52"/>
        <rFont val="Arial"/>
        <family val="2"/>
        <charset val="161"/>
      </rPr>
      <t>F,</t>
    </r>
    <r>
      <rPr>
        <sz val="11"/>
        <color indexed="43"/>
        <rFont val="Arial"/>
        <family val="2"/>
        <charset val="161"/>
      </rPr>
      <t xml:space="preserve"> για τα οποία επιπλέον δεχόμα-στε, ότι το τροχιακό που διαθέτουν στην υποστιβάδα </t>
    </r>
    <r>
      <rPr>
        <b/>
        <sz val="11"/>
        <color indexed="52"/>
        <rFont val="Arial"/>
        <family val="2"/>
        <charset val="161"/>
      </rPr>
      <t>2p</t>
    </r>
    <r>
      <rPr>
        <sz val="11"/>
        <color indexed="43"/>
        <rFont val="Arial"/>
        <family val="2"/>
        <charset val="161"/>
      </rPr>
      <t xml:space="preserve"> και είναι ημισυμπλη-ρωμένο, έχει άξονα συμμετρίας που ταυτίζεται με τον άξονα συμμετρίας του </t>
    </r>
    <r>
      <rPr>
        <b/>
        <sz val="11"/>
        <color indexed="52"/>
        <rFont val="Arial"/>
        <family val="2"/>
        <charset val="161"/>
      </rPr>
      <t>sp</t>
    </r>
    <r>
      <rPr>
        <b/>
        <vertAlign val="superscript"/>
        <sz val="11"/>
        <color indexed="52"/>
        <rFont val="Arial"/>
        <family val="2"/>
        <charset val="161"/>
      </rPr>
      <t>2</t>
    </r>
    <r>
      <rPr>
        <sz val="11"/>
        <color indexed="43"/>
        <rFont val="Arial"/>
        <family val="2"/>
        <charset val="161"/>
      </rPr>
      <t xml:space="preserve"> υβριδικού τροχιακού με το οποίο επικαλύπτεται. Στο </t>
    </r>
    <r>
      <rPr>
        <sz val="11"/>
        <color indexed="48"/>
        <rFont val="Arial"/>
        <family val="2"/>
        <charset val="161"/>
      </rPr>
      <t>διπλανό σχήμα</t>
    </r>
    <r>
      <rPr>
        <sz val="11"/>
        <color indexed="43"/>
        <rFont val="Arial"/>
        <family val="2"/>
        <charset val="161"/>
      </rPr>
      <t xml:space="preserve"> ει-κονίζεται ο σχηματισμός του μορίου του </t>
    </r>
    <r>
      <rPr>
        <b/>
        <sz val="11"/>
        <color indexed="52"/>
        <rFont val="Arial"/>
        <family val="2"/>
        <charset val="161"/>
      </rPr>
      <t>BF</t>
    </r>
    <r>
      <rPr>
        <b/>
        <vertAlign val="subscript"/>
        <sz val="11"/>
        <color indexed="52"/>
        <rFont val="Arial"/>
        <family val="2"/>
        <charset val="161"/>
      </rPr>
      <t>3</t>
    </r>
    <r>
      <rPr>
        <sz val="11"/>
        <color indexed="43"/>
        <rFont val="Arial"/>
        <family val="2"/>
        <charset val="161"/>
      </rPr>
      <t xml:space="preserve"> από την επικάλυψη των τριών  υβριδικών τροχιακών, τύπου </t>
    </r>
    <r>
      <rPr>
        <b/>
        <sz val="11"/>
        <color rgb="FFFF9900"/>
        <rFont val="Arial"/>
        <family val="2"/>
        <charset val="161"/>
      </rPr>
      <t>sp</t>
    </r>
    <r>
      <rPr>
        <b/>
        <vertAlign val="superscript"/>
        <sz val="11"/>
        <color rgb="FFFF9900"/>
        <rFont val="Arial"/>
        <family val="2"/>
        <charset val="161"/>
      </rPr>
      <t>2</t>
    </r>
    <r>
      <rPr>
        <sz val="11"/>
        <color indexed="43"/>
        <rFont val="Arial"/>
        <family val="2"/>
        <charset val="161"/>
      </rPr>
      <t xml:space="preserve"> του ατόμου του </t>
    </r>
    <r>
      <rPr>
        <b/>
        <sz val="11"/>
        <color indexed="52"/>
        <rFont val="Arial"/>
        <family val="2"/>
        <charset val="161"/>
      </rPr>
      <t>B,</t>
    </r>
    <r>
      <rPr>
        <sz val="11"/>
        <color indexed="43"/>
        <rFont val="Arial"/>
        <family val="2"/>
        <charset val="161"/>
      </rPr>
      <t xml:space="preserve"> με τα ημισυμπληρωμένα τροχιακά </t>
    </r>
    <r>
      <rPr>
        <b/>
        <sz val="11"/>
        <color indexed="52"/>
        <rFont val="Arial"/>
        <family val="2"/>
        <charset val="161"/>
      </rPr>
      <t>2p</t>
    </r>
    <r>
      <rPr>
        <sz val="11"/>
        <color indexed="43"/>
        <rFont val="Arial"/>
        <family val="2"/>
        <charset val="161"/>
      </rPr>
      <t xml:space="preserve"> από τρία άτομα </t>
    </r>
    <r>
      <rPr>
        <b/>
        <sz val="11"/>
        <color indexed="52"/>
        <rFont val="Arial"/>
        <family val="2"/>
        <charset val="161"/>
      </rPr>
      <t>F.</t>
    </r>
    <r>
      <rPr>
        <sz val="11"/>
        <color indexed="43"/>
        <rFont val="Arial"/>
        <family val="2"/>
        <charset val="161"/>
      </rPr>
      <t xml:space="preserve">
Να σημειωθεί ότι και πάλι, λόγω του μεγαλύτερου μεγέθους του ενός λοβού στα </t>
    </r>
    <r>
      <rPr>
        <b/>
        <sz val="11"/>
        <color indexed="52"/>
        <rFont val="Arial"/>
        <family val="2"/>
        <charset val="161"/>
      </rPr>
      <t>sp</t>
    </r>
    <r>
      <rPr>
        <b/>
        <vertAlign val="superscript"/>
        <sz val="11"/>
        <color indexed="52"/>
        <rFont val="Arial"/>
        <family val="2"/>
        <charset val="161"/>
      </rPr>
      <t>2</t>
    </r>
    <r>
      <rPr>
        <sz val="11"/>
        <color indexed="43"/>
        <rFont val="Arial"/>
        <family val="2"/>
        <charset val="161"/>
      </rPr>
      <t xml:space="preserve"> υβριδικά τροχιακά, αυτά μπορούν και επικαλύπτονται σε μεγαλύτερο βαθμό από ότι τα "κοινά" τροχιακά, με τα τροχιακά του ατόμου του </t>
    </r>
    <r>
      <rPr>
        <b/>
        <sz val="11"/>
        <color indexed="52"/>
        <rFont val="Arial"/>
        <family val="2"/>
        <charset val="161"/>
      </rPr>
      <t>F,</t>
    </r>
    <r>
      <rPr>
        <sz val="11"/>
        <color indexed="43"/>
        <rFont val="Arial"/>
        <family val="2"/>
        <charset val="161"/>
      </rPr>
      <t xml:space="preserve"> με απο-τέλεσμα οι δεσμοί που σχηματίζονται, να είναι σταθερότεροι.</t>
    </r>
  </si>
  <si>
    <r>
      <t xml:space="preserve">Τέτοιο είδος υβριδισμού θεωρούμε ότι λαμβάνει χώρα στην περίπτωση σχη-ματισμού του μορίου του μεθανίου </t>
    </r>
    <r>
      <rPr>
        <b/>
        <sz val="11"/>
        <color indexed="52"/>
        <rFont val="Arial"/>
        <family val="2"/>
        <charset val="161"/>
      </rPr>
      <t>(CH</t>
    </r>
    <r>
      <rPr>
        <b/>
        <vertAlign val="subscript"/>
        <sz val="11"/>
        <color indexed="52"/>
        <rFont val="Arial"/>
        <family val="2"/>
        <charset val="161"/>
      </rPr>
      <t>4</t>
    </r>
    <r>
      <rPr>
        <b/>
        <sz val="11"/>
        <color indexed="52"/>
        <rFont val="Arial"/>
        <family val="2"/>
        <charset val="161"/>
      </rPr>
      <t xml:space="preserve">), </t>
    </r>
    <r>
      <rPr>
        <sz val="11"/>
        <color indexed="43"/>
        <rFont val="Arial"/>
        <family val="2"/>
        <charset val="161"/>
      </rPr>
      <t xml:space="preserve">το οποίο εικονίζεται στο </t>
    </r>
    <r>
      <rPr>
        <sz val="11"/>
        <color indexed="48"/>
        <rFont val="Arial"/>
        <family val="2"/>
        <charset val="161"/>
      </rPr>
      <t>διπλανό σχήμα.</t>
    </r>
    <r>
      <rPr>
        <sz val="11"/>
        <color indexed="43"/>
        <rFont val="Arial"/>
        <family val="2"/>
        <charset val="161"/>
      </rPr>
      <t xml:space="preserve"> 
Έχει διαπιστωθεί πειραματικά, ότι στο μόριο αυτό όλοι οι δεσμοί που σχη-ματίζει το άτομο του </t>
    </r>
    <r>
      <rPr>
        <b/>
        <sz val="11"/>
        <color indexed="52"/>
        <rFont val="Arial"/>
        <family val="2"/>
        <charset val="161"/>
      </rPr>
      <t>C</t>
    </r>
    <r>
      <rPr>
        <sz val="11"/>
        <color indexed="43"/>
        <rFont val="Arial"/>
        <family val="2"/>
        <charset val="161"/>
      </rPr>
      <t xml:space="preserve"> με τα τέσσερα άτομα του </t>
    </r>
    <r>
      <rPr>
        <b/>
        <sz val="11"/>
        <color indexed="52"/>
        <rFont val="Arial"/>
        <family val="2"/>
        <charset val="161"/>
      </rPr>
      <t>H,</t>
    </r>
    <r>
      <rPr>
        <sz val="11"/>
        <color indexed="43"/>
        <rFont val="Arial"/>
        <family val="2"/>
        <charset val="161"/>
      </rPr>
      <t xml:space="preserve"> είναι απολύτως ισότιμοι μεταξύ τους, οπότε είναι αναμενόμενο να σχηματίζουν ανά δύο ίσες γωνίες. 
Προφανώς τα κοινά ηλεκτρονιακά ζεύγη, τα οποία συνιστούν αυτούς τους δεσμούς, απωθούμενα μεταξύ τους, καταλαμβάνουν τέτοιες θέσεις στο χώ-ρο, ώστε οι γωνίες μεταξύ των δεσμών να είναι όσο το δυνατό μεγαλύτερες. Έτσι εξασφαλίζεται η ελαχιστοποίηση των μεταξύ των κοινών ηλεκτρονιακών ζευγών απώσεων, με αποτέλεσμα τη σταθεροποίηση του μορίου.</t>
    </r>
  </si>
  <si>
    <r>
      <t xml:space="preserve">Η διάταξη των τεσσάρων δεσμών, που εξασφαλίζει όλα τα παραπάνω, δηλα-δή μέγιστη απόσταση μεταξύ των δεσμικών ηλεκτρονίων και άρα ελαχιστο-ποίηση των μεταξύ τους απώσεων και κατά συνέπεια μέγιστη σταθεροποί-ηση του μορίου, είναι η </t>
    </r>
    <r>
      <rPr>
        <b/>
        <sz val="11"/>
        <color indexed="52"/>
        <rFont val="Arial"/>
        <family val="2"/>
        <charset val="161"/>
      </rPr>
      <t>τετραεδρική</t>
    </r>
    <r>
      <rPr>
        <sz val="11"/>
        <color indexed="43"/>
        <rFont val="Arial"/>
        <family val="2"/>
        <charset val="161"/>
      </rPr>
      <t xml:space="preserve"> διάταξη, κατά την οποία οι τέσσερις δεσμοί κατευθύνονται προς τις κορυφές ενός τετραέδρου, δηλαδή μιας τριγωνικής πυραμίδας, σχηματίζοντας μεταξύ τους ανά δύο, γωνία </t>
    </r>
    <r>
      <rPr>
        <b/>
        <sz val="11"/>
        <color indexed="52"/>
        <rFont val="Arial"/>
        <family val="2"/>
        <charset val="161"/>
      </rPr>
      <t>109,5°.</t>
    </r>
  </si>
  <si>
    <r>
      <t xml:space="preserve">Φυσικά τίποτε από τα παραπάνω δε στηρίζεται - αιτιολογείται από την κατά-νομή των ηλεκτρονίων του ατόμου του άνθρακα </t>
    </r>
    <r>
      <rPr>
        <b/>
        <sz val="11"/>
        <color indexed="52"/>
        <rFont val="Arial"/>
        <family val="2"/>
        <charset val="161"/>
      </rPr>
      <t>(Ζ</t>
    </r>
    <r>
      <rPr>
        <b/>
        <vertAlign val="subscript"/>
        <sz val="11"/>
        <color indexed="52"/>
        <rFont val="Arial"/>
        <family val="2"/>
        <charset val="161"/>
      </rPr>
      <t>C</t>
    </r>
    <r>
      <rPr>
        <b/>
        <sz val="11"/>
        <color indexed="52"/>
        <rFont val="Arial"/>
        <family val="2"/>
        <charset val="161"/>
      </rPr>
      <t>=6)</t>
    </r>
    <r>
      <rPr>
        <sz val="11"/>
        <color indexed="43"/>
        <rFont val="Arial"/>
        <family val="2"/>
        <charset val="161"/>
      </rPr>
      <t xml:space="preserve"> σε τροχιακά, στη θε-μελιώδη κατάσταση, που είναι...</t>
    </r>
  </si>
  <si>
    <r>
      <t xml:space="preserve">Διαθέτοντας μόνο δύο μονήρη ηλεκτρόνια, το άτομο του </t>
    </r>
    <r>
      <rPr>
        <b/>
        <sz val="11"/>
        <color indexed="52"/>
        <rFont val="Arial"/>
        <family val="2"/>
        <charset val="161"/>
      </rPr>
      <t>C,</t>
    </r>
    <r>
      <rPr>
        <sz val="11"/>
        <color indexed="43"/>
        <rFont val="Arial"/>
        <family val="2"/>
        <charset val="161"/>
      </rPr>
      <t xml:space="preserve"> στη θεμελιώδη κατάσταση, σε καμιά περίπτωση δε μπορεί να σχηματίσει τέσσερις ομοιο-πολικούς δεσμούς. Αναγκαζόμαστε λοιπόν και πάλι, όπως έγινε και παρα-πάνω στην περίπτωση του </t>
    </r>
    <r>
      <rPr>
        <b/>
        <sz val="11"/>
        <color indexed="52"/>
        <rFont val="Arial"/>
        <family val="2"/>
        <charset val="161"/>
      </rPr>
      <t>BeF</t>
    </r>
    <r>
      <rPr>
        <b/>
        <vertAlign val="subscript"/>
        <sz val="11"/>
        <color indexed="52"/>
        <rFont val="Arial"/>
        <family val="2"/>
        <charset val="161"/>
      </rPr>
      <t>2</t>
    </r>
    <r>
      <rPr>
        <sz val="11"/>
        <color indexed="43"/>
        <rFont val="Arial"/>
        <family val="2"/>
        <charset val="161"/>
      </rPr>
      <t xml:space="preserve"> και του </t>
    </r>
    <r>
      <rPr>
        <b/>
        <sz val="11"/>
        <color indexed="52"/>
        <rFont val="Arial"/>
        <family val="2"/>
        <charset val="161"/>
      </rPr>
      <t>BF</t>
    </r>
    <r>
      <rPr>
        <b/>
        <vertAlign val="subscript"/>
        <sz val="11"/>
        <color indexed="52"/>
        <rFont val="Arial"/>
        <family val="2"/>
        <charset val="161"/>
      </rPr>
      <t>3</t>
    </r>
    <r>
      <rPr>
        <b/>
        <sz val="11"/>
        <color indexed="52"/>
        <rFont val="Arial"/>
        <family val="2"/>
        <charset val="161"/>
      </rPr>
      <t>,</t>
    </r>
    <r>
      <rPr>
        <sz val="11"/>
        <color indexed="43"/>
        <rFont val="Arial"/>
        <family val="2"/>
        <charset val="161"/>
      </rPr>
      <t xml:space="preserve"> να δεχθούμε, ότι τα δύο ηλεκ-τρόνια που καταλαμβάνουν το </t>
    </r>
    <r>
      <rPr>
        <b/>
        <sz val="11"/>
        <color indexed="52"/>
        <rFont val="Arial"/>
        <family val="2"/>
        <charset val="161"/>
      </rPr>
      <t>2s</t>
    </r>
    <r>
      <rPr>
        <sz val="11"/>
        <color indexed="43"/>
        <rFont val="Arial"/>
        <family val="2"/>
        <charset val="161"/>
      </rPr>
      <t xml:space="preserve"> ατομικό τροχιακό στο άτομο του </t>
    </r>
    <r>
      <rPr>
        <b/>
        <sz val="11"/>
        <color indexed="52"/>
        <rFont val="Arial"/>
        <family val="2"/>
        <charset val="161"/>
      </rPr>
      <t>C,</t>
    </r>
    <r>
      <rPr>
        <sz val="11"/>
        <color indexed="43"/>
        <rFont val="Arial"/>
        <family val="2"/>
        <charset val="161"/>
      </rPr>
      <t xml:space="preserve"> αποσυ-ζεύγνυνται και το ένα από αυτά </t>
    </r>
    <r>
      <rPr>
        <b/>
        <sz val="11"/>
        <color indexed="52"/>
        <rFont val="Arial"/>
        <family val="2"/>
        <charset val="161"/>
      </rPr>
      <t>"προωθείται"</t>
    </r>
    <r>
      <rPr>
        <sz val="11"/>
        <color indexed="43"/>
        <rFont val="Arial"/>
        <family val="2"/>
        <charset val="161"/>
      </rPr>
      <t xml:space="preserve"> στην υποστιβάδα </t>
    </r>
    <r>
      <rPr>
        <b/>
        <sz val="11"/>
        <color indexed="52"/>
        <rFont val="Arial"/>
        <family val="2"/>
        <charset val="161"/>
      </rPr>
      <t xml:space="preserve">2p, </t>
    </r>
    <r>
      <rPr>
        <sz val="11"/>
        <color indexed="43"/>
        <rFont val="Arial"/>
        <family val="2"/>
        <charset val="161"/>
      </rPr>
      <t xml:space="preserve">όπου καταλαμβάνει το κενό </t>
    </r>
    <r>
      <rPr>
        <b/>
        <sz val="11"/>
        <color indexed="52"/>
        <rFont val="Arial"/>
        <family val="2"/>
        <charset val="161"/>
      </rPr>
      <t>2p</t>
    </r>
    <r>
      <rPr>
        <b/>
        <vertAlign val="subscript"/>
        <sz val="11"/>
        <color indexed="52"/>
        <rFont val="Arial"/>
        <family val="2"/>
        <charset val="161"/>
      </rPr>
      <t>z</t>
    </r>
    <r>
      <rPr>
        <sz val="11"/>
        <color indexed="43"/>
        <rFont val="Arial"/>
        <family val="2"/>
        <charset val="161"/>
      </rPr>
      <t xml:space="preserve"> ατομικό τροχιακό. Έτσι η κατανομή των ηλεκτρο-νίων στα τροχιακά του ατόμου του </t>
    </r>
    <r>
      <rPr>
        <b/>
        <sz val="11"/>
        <color indexed="52"/>
        <rFont val="Arial"/>
        <family val="2"/>
        <charset val="161"/>
      </rPr>
      <t>C,</t>
    </r>
    <r>
      <rPr>
        <sz val="11"/>
        <color indexed="43"/>
        <rFont val="Arial"/>
        <family val="2"/>
        <charset val="161"/>
      </rPr>
      <t xml:space="preserve"> γίνεται...</t>
    </r>
  </si>
  <si>
    <r>
      <t xml:space="preserve">Αυτή η ηλεκτρονιακή κατανομή γίνεται ευρύτερα αποδεκτή για το άτομο του </t>
    </r>
    <r>
      <rPr>
        <b/>
        <sz val="10"/>
        <color indexed="52"/>
        <rFont val="Arial"/>
        <family val="2"/>
        <charset val="161"/>
      </rPr>
      <t>C,</t>
    </r>
    <r>
      <rPr>
        <sz val="10"/>
        <color indexed="43"/>
        <rFont val="Arial"/>
        <family val="2"/>
        <charset val="161"/>
      </rPr>
      <t xml:space="preserve"> όταν ενώνεται με άλλα άτομα για να σχηματίσει διάφορες ενώσεις, καθόσον το εμφανίζει να μπορεί να σχηματίσει τέσσερις ομοιοπολικούς δεσμούς με το περιβάλλον του και να αποκτήσει έτσι, δομή ευγενούς αερίου.</t>
    </r>
  </si>
  <si>
    <r>
      <t xml:space="preserve">Το γεγονός, ότι οι δεσμοί που συνδέουν το ατόμο του </t>
    </r>
    <r>
      <rPr>
        <b/>
        <sz val="11"/>
        <color indexed="52"/>
        <rFont val="Arial"/>
        <family val="2"/>
        <charset val="161"/>
      </rPr>
      <t>C</t>
    </r>
    <r>
      <rPr>
        <sz val="11"/>
        <color indexed="43"/>
        <rFont val="Arial"/>
        <family val="2"/>
        <charset val="161"/>
      </rPr>
      <t xml:space="preserve"> με τα τέσσερα άτο-μα </t>
    </r>
    <r>
      <rPr>
        <b/>
        <sz val="11"/>
        <color indexed="52"/>
        <rFont val="Arial"/>
        <family val="2"/>
        <charset val="161"/>
      </rPr>
      <t>H</t>
    </r>
    <r>
      <rPr>
        <sz val="11"/>
        <color indexed="43"/>
        <rFont val="Arial"/>
        <family val="2"/>
        <charset val="161"/>
      </rPr>
      <t xml:space="preserve"> είναι ισότιμοι, δείχνει ότι τα τροχιακά που χρησιμοποιούνται από το ά-τομο του </t>
    </r>
    <r>
      <rPr>
        <b/>
        <sz val="11"/>
        <color indexed="52"/>
        <rFont val="Arial"/>
        <family val="2"/>
        <charset val="161"/>
      </rPr>
      <t>C,</t>
    </r>
    <r>
      <rPr>
        <sz val="11"/>
        <color indexed="43"/>
        <rFont val="Arial"/>
        <family val="2"/>
        <charset val="161"/>
      </rPr>
      <t xml:space="preserve"> για το σχηματισμό του μορίου του </t>
    </r>
    <r>
      <rPr>
        <b/>
        <sz val="11"/>
        <color indexed="52"/>
        <rFont val="Arial"/>
        <family val="2"/>
        <charset val="161"/>
      </rPr>
      <t>CH</t>
    </r>
    <r>
      <rPr>
        <b/>
        <vertAlign val="subscript"/>
        <sz val="11"/>
        <color indexed="52"/>
        <rFont val="Arial"/>
        <family val="2"/>
        <charset val="161"/>
      </rPr>
      <t>4</t>
    </r>
    <r>
      <rPr>
        <b/>
        <sz val="11"/>
        <color indexed="52"/>
        <rFont val="Arial"/>
        <family val="2"/>
        <charset val="161"/>
      </rPr>
      <t>,</t>
    </r>
    <r>
      <rPr>
        <sz val="11"/>
        <color indexed="43"/>
        <rFont val="Arial"/>
        <family val="2"/>
        <charset val="161"/>
      </rPr>
      <t xml:space="preserve"> δε μπορεί παρά να είναι και αυτά απολύτως ισότιμα. Αυτή την ισοτιμία μπορεί να εξασφαλίσει, μόνο ο υβριδισμός όλων αυτών των τροχιακών, δηλαδή του τροχιακού </t>
    </r>
    <r>
      <rPr>
        <b/>
        <sz val="11"/>
        <color indexed="52"/>
        <rFont val="Arial"/>
        <family val="2"/>
        <charset val="161"/>
      </rPr>
      <t>2s</t>
    </r>
    <r>
      <rPr>
        <sz val="11"/>
        <color indexed="43"/>
        <rFont val="Arial"/>
        <family val="2"/>
        <charset val="161"/>
      </rPr>
      <t xml:space="preserve"> με όλα τα τροχιακά, αυτή τη φορά, της υποστιβάδας </t>
    </r>
    <r>
      <rPr>
        <b/>
        <sz val="11"/>
        <color indexed="52"/>
        <rFont val="Arial"/>
        <family val="2"/>
        <charset val="161"/>
      </rPr>
      <t>2p.</t>
    </r>
    <r>
      <rPr>
        <sz val="11"/>
        <color indexed="43"/>
        <rFont val="Arial"/>
        <family val="2"/>
        <charset val="161"/>
      </rPr>
      <t xml:space="preserve"> Προκύπτουν και πάλι, όπως φαίνεται στο </t>
    </r>
    <r>
      <rPr>
        <sz val="11"/>
        <color indexed="48"/>
        <rFont val="Arial"/>
        <family val="2"/>
        <charset val="161"/>
      </rPr>
      <t>διπλανό σχήμα,</t>
    </r>
    <r>
      <rPr>
        <sz val="11"/>
        <color indexed="43"/>
        <rFont val="Arial"/>
        <family val="2"/>
        <charset val="161"/>
      </rPr>
      <t xml:space="preserve"> ισάριθμα υβριδικά τροχιακά με αυτά που υβρι-δοποιήθηκαν, δηλαδή τέσσερα τροχιακά, τα οποία χαρακτηρίζονται ως </t>
    </r>
    <r>
      <rPr>
        <b/>
        <sz val="11"/>
        <color indexed="52"/>
        <rFont val="Arial"/>
        <family val="2"/>
        <charset val="161"/>
      </rPr>
      <t>sp</t>
    </r>
    <r>
      <rPr>
        <b/>
        <vertAlign val="superscript"/>
        <sz val="11"/>
        <color indexed="52"/>
        <rFont val="Arial"/>
        <family val="2"/>
        <charset val="161"/>
      </rPr>
      <t>3</t>
    </r>
    <r>
      <rPr>
        <b/>
        <sz val="11"/>
        <color indexed="52"/>
        <rFont val="Arial"/>
        <family val="2"/>
        <charset val="161"/>
      </rPr>
      <t xml:space="preserve"> υβριδικά τροχιακά.</t>
    </r>
  </si>
  <si>
    <r>
      <t xml:space="preserve">Τα </t>
    </r>
    <r>
      <rPr>
        <b/>
        <sz val="11"/>
        <color indexed="52"/>
        <rFont val="Arial"/>
        <family val="2"/>
        <charset val="161"/>
      </rPr>
      <t>sp</t>
    </r>
    <r>
      <rPr>
        <b/>
        <vertAlign val="superscript"/>
        <sz val="11"/>
        <color indexed="52"/>
        <rFont val="Arial"/>
        <family val="2"/>
        <charset val="161"/>
      </rPr>
      <t>3</t>
    </r>
    <r>
      <rPr>
        <sz val="11"/>
        <color indexed="43"/>
        <rFont val="Arial"/>
        <family val="2"/>
        <charset val="161"/>
      </rPr>
      <t xml:space="preserve"> υβριδικά τροχιακά, παρουσιάζουν και αυτά τη μορφή ζεύγους ομοα-ξονικών λοβών, από τους οποίους και πάλι ο ένας είναι περισσότερο διο-γκωμένος του άλλου, όμως αυτή η διόγκωση έχει υποχωρήσει ακόμη πε-ρισσότερο απ' ότι είχε συμβεί με τα </t>
    </r>
    <r>
      <rPr>
        <b/>
        <sz val="11"/>
        <color indexed="52"/>
        <rFont val="Arial"/>
        <family val="2"/>
        <charset val="161"/>
      </rPr>
      <t>sp</t>
    </r>
    <r>
      <rPr>
        <b/>
        <vertAlign val="superscript"/>
        <sz val="11"/>
        <color indexed="52"/>
        <rFont val="Arial"/>
        <family val="2"/>
        <charset val="161"/>
      </rPr>
      <t>2</t>
    </r>
    <r>
      <rPr>
        <sz val="11"/>
        <color indexed="43"/>
        <rFont val="Arial"/>
        <family val="2"/>
        <charset val="161"/>
      </rPr>
      <t xml:space="preserve"> υβριδικά τροχιακά, σε σχέση πάντα με τα τροχιακά </t>
    </r>
    <r>
      <rPr>
        <b/>
        <sz val="11"/>
        <color rgb="FFFF9900"/>
        <rFont val="Arial"/>
        <family val="2"/>
        <charset val="161"/>
      </rPr>
      <t>sp.</t>
    </r>
    <r>
      <rPr>
        <sz val="11"/>
        <color indexed="43"/>
        <rFont val="Arial"/>
        <family val="2"/>
        <charset val="161"/>
      </rPr>
      <t xml:space="preserve"> Αυτό το γεγονός αιτιολογείται από την ακόμη μικρότερη συμμετοχή του τροχιακού τύπου </t>
    </r>
    <r>
      <rPr>
        <b/>
        <sz val="11"/>
        <color indexed="52"/>
        <rFont val="Arial"/>
        <family val="2"/>
        <charset val="161"/>
      </rPr>
      <t>s</t>
    </r>
    <r>
      <rPr>
        <sz val="11"/>
        <color indexed="43"/>
        <rFont val="Arial"/>
        <family val="2"/>
        <charset val="161"/>
      </rPr>
      <t xml:space="preserve"> στη διαμόρφωση των </t>
    </r>
    <r>
      <rPr>
        <b/>
        <sz val="11"/>
        <color indexed="52"/>
        <rFont val="Arial"/>
        <family val="2"/>
        <charset val="161"/>
      </rPr>
      <t>sp</t>
    </r>
    <r>
      <rPr>
        <b/>
        <vertAlign val="superscript"/>
        <sz val="11"/>
        <color indexed="52"/>
        <rFont val="Arial"/>
        <family val="2"/>
        <charset val="161"/>
      </rPr>
      <t>3</t>
    </r>
    <r>
      <rPr>
        <sz val="11"/>
        <color indexed="43"/>
        <rFont val="Arial"/>
        <family val="2"/>
        <charset val="161"/>
      </rPr>
      <t xml:space="preserve"> υβριδικών τρο-χιακών.</t>
    </r>
  </si>
  <si>
    <r>
      <t xml:space="preserve">Εφόσον το σύνολο των μητρικών τροχιακών από τα οποία προήλθαν τα τέσ-σερα </t>
    </r>
    <r>
      <rPr>
        <b/>
        <sz val="11"/>
        <color indexed="52"/>
        <rFont val="Arial"/>
        <family val="2"/>
        <charset val="161"/>
      </rPr>
      <t>sp</t>
    </r>
    <r>
      <rPr>
        <b/>
        <vertAlign val="superscript"/>
        <sz val="11"/>
        <color indexed="52"/>
        <rFont val="Arial"/>
        <family val="2"/>
        <charset val="161"/>
      </rPr>
      <t>3</t>
    </r>
    <r>
      <rPr>
        <sz val="11"/>
        <color indexed="43"/>
        <rFont val="Arial"/>
        <family val="2"/>
        <charset val="161"/>
      </rPr>
      <t xml:space="preserve"> υβριδικά τροχιακά, ήταν ανεπτυγμένα στις τρεις διαστάσεις του χώ-ρου, επόμενο είναι και τα θυγατρικά αυτών </t>
    </r>
    <r>
      <rPr>
        <b/>
        <sz val="11"/>
        <color indexed="52"/>
        <rFont val="Arial"/>
        <family val="2"/>
        <charset val="161"/>
      </rPr>
      <t>sp</t>
    </r>
    <r>
      <rPr>
        <b/>
        <vertAlign val="superscript"/>
        <sz val="11"/>
        <color indexed="52"/>
        <rFont val="Arial"/>
        <family val="2"/>
        <charset val="161"/>
      </rPr>
      <t>3</t>
    </r>
    <r>
      <rPr>
        <sz val="11"/>
        <color indexed="43"/>
        <rFont val="Arial"/>
        <family val="2"/>
        <charset val="161"/>
      </rPr>
      <t xml:space="preserve"> υβριδικά τροχιακά, να ανα-πτύσσονται ομοίως τρισδιάστατα. Πιο συγκεκριμένα, όπως αναφέρθηκε και παραπάνω, οι άξονες συμμετρίας των </t>
    </r>
    <r>
      <rPr>
        <b/>
        <sz val="11"/>
        <color indexed="52"/>
        <rFont val="Arial"/>
        <family val="2"/>
        <charset val="161"/>
      </rPr>
      <t>sp</t>
    </r>
    <r>
      <rPr>
        <b/>
        <vertAlign val="superscript"/>
        <sz val="11"/>
        <color indexed="52"/>
        <rFont val="Arial"/>
        <family val="2"/>
        <charset val="161"/>
      </rPr>
      <t>3</t>
    </r>
    <r>
      <rPr>
        <sz val="11"/>
        <color indexed="43"/>
        <rFont val="Arial"/>
        <family val="2"/>
        <charset val="161"/>
      </rPr>
      <t xml:space="preserve"> υβριδικών τροχιακών διατάσσο-νται τετραεδρικά στο χώρο γύρω από τον πυρήνα του ατόμου του </t>
    </r>
    <r>
      <rPr>
        <b/>
        <sz val="11"/>
        <color indexed="52"/>
        <rFont val="Arial"/>
        <family val="2"/>
        <charset val="161"/>
      </rPr>
      <t>C,</t>
    </r>
    <r>
      <rPr>
        <sz val="11"/>
        <color indexed="43"/>
        <rFont val="Arial"/>
        <family val="2"/>
        <charset val="161"/>
      </rPr>
      <t xml:space="preserve"> με α-ποτέλεσμα τα τροχιακά να απέχουν μεταξύ τους όσο γίνεται περισσότερο. Έτσι, τα εγκατεστημένα σε αυτά ηλεκτρόνια, απωθούνται κατά το δυνατό λι-γότερο, με επακόλουθο τη σταθεροποίηση του συστήματος. </t>
    </r>
  </si>
  <si>
    <r>
      <t xml:space="preserve">Η </t>
    </r>
    <r>
      <rPr>
        <b/>
        <sz val="11"/>
        <color indexed="52"/>
        <rFont val="Arial"/>
        <family val="2"/>
        <charset val="161"/>
      </rPr>
      <t>VBT</t>
    </r>
    <r>
      <rPr>
        <sz val="11"/>
        <color indexed="43"/>
        <rFont val="Arial"/>
        <family val="2"/>
        <charset val="161"/>
      </rPr>
      <t xml:space="preserve"> χρησιμοποιεί τη θεωρία του υβριδισμού για να περιγράψει το σχημα-τισμό πολλαπλού δεσμού σε μόρια όπως αυτό του </t>
    </r>
    <r>
      <rPr>
        <b/>
        <sz val="11"/>
        <color indexed="52"/>
        <rFont val="Arial"/>
        <family val="2"/>
        <charset val="161"/>
      </rPr>
      <t>αιθενίου</t>
    </r>
    <r>
      <rPr>
        <sz val="11"/>
        <color indexed="43"/>
        <rFont val="Arial"/>
        <family val="2"/>
        <charset val="161"/>
      </rPr>
      <t xml:space="preserve"> </t>
    </r>
    <r>
      <rPr>
        <b/>
        <sz val="11"/>
        <color indexed="52"/>
        <rFont val="Arial"/>
        <family val="2"/>
        <charset val="161"/>
      </rPr>
      <t>(C</t>
    </r>
    <r>
      <rPr>
        <b/>
        <vertAlign val="subscript"/>
        <sz val="11"/>
        <color indexed="52"/>
        <rFont val="Arial"/>
        <family val="2"/>
        <charset val="161"/>
      </rPr>
      <t>2</t>
    </r>
    <r>
      <rPr>
        <b/>
        <sz val="11"/>
        <color indexed="52"/>
        <rFont val="Arial"/>
        <family val="2"/>
        <charset val="161"/>
      </rPr>
      <t>H</t>
    </r>
    <r>
      <rPr>
        <b/>
        <vertAlign val="subscript"/>
        <sz val="11"/>
        <color indexed="52"/>
        <rFont val="Arial"/>
        <family val="2"/>
        <charset val="161"/>
      </rPr>
      <t>4</t>
    </r>
    <r>
      <rPr>
        <b/>
        <sz val="11"/>
        <color indexed="52"/>
        <rFont val="Arial"/>
        <family val="2"/>
        <charset val="161"/>
      </rPr>
      <t>)</t>
    </r>
    <r>
      <rPr>
        <sz val="11"/>
        <color indexed="43"/>
        <rFont val="Arial"/>
        <family val="2"/>
        <charset val="161"/>
      </rPr>
      <t xml:space="preserve"> και του </t>
    </r>
    <r>
      <rPr>
        <b/>
        <sz val="11"/>
        <color indexed="52"/>
        <rFont val="Arial"/>
        <family val="2"/>
        <charset val="161"/>
      </rPr>
      <t>αιθινίου (C</t>
    </r>
    <r>
      <rPr>
        <b/>
        <vertAlign val="subscript"/>
        <sz val="11"/>
        <color indexed="52"/>
        <rFont val="Arial"/>
        <family val="2"/>
        <charset val="161"/>
      </rPr>
      <t>2</t>
    </r>
    <r>
      <rPr>
        <b/>
        <sz val="11"/>
        <color indexed="52"/>
        <rFont val="Arial"/>
        <family val="2"/>
        <charset val="161"/>
      </rPr>
      <t>H</t>
    </r>
    <r>
      <rPr>
        <b/>
        <vertAlign val="subscript"/>
        <sz val="11"/>
        <color indexed="52"/>
        <rFont val="Arial"/>
        <family val="2"/>
        <charset val="161"/>
      </rPr>
      <t>2</t>
    </r>
    <r>
      <rPr>
        <b/>
        <sz val="11"/>
        <color indexed="52"/>
        <rFont val="Arial"/>
        <family val="2"/>
        <charset val="161"/>
      </rPr>
      <t>).</t>
    </r>
  </si>
  <si>
    <r>
      <t xml:space="preserve">Η διάταξη που εξασφαλίζει κάτι τέτοιο είναι, όπως έχει ήδη αναφερθεί παρα-πάνω, η επίπεδη τριγωνική. Έτσι λοιπόν, οι δύο δεσμοί που σχηματίζει το άτομο του </t>
    </r>
    <r>
      <rPr>
        <b/>
        <sz val="11"/>
        <color indexed="52"/>
        <rFont val="Arial"/>
        <family val="2"/>
        <charset val="161"/>
      </rPr>
      <t>C,</t>
    </r>
    <r>
      <rPr>
        <sz val="11"/>
        <color indexed="43"/>
        <rFont val="Arial"/>
        <family val="2"/>
        <charset val="161"/>
      </rPr>
      <t xml:space="preserve"> με τα δύο άτομα </t>
    </r>
    <r>
      <rPr>
        <b/>
        <sz val="11"/>
        <color indexed="52"/>
        <rFont val="Arial"/>
        <family val="2"/>
        <charset val="161"/>
      </rPr>
      <t>H</t>
    </r>
    <r>
      <rPr>
        <sz val="11"/>
        <color indexed="43"/>
        <rFont val="Arial"/>
        <family val="2"/>
        <charset val="161"/>
      </rPr>
      <t xml:space="preserve"> καθώς και ο δεσμός του με το άλλο άτομο </t>
    </r>
    <r>
      <rPr>
        <b/>
        <sz val="11"/>
        <color indexed="52"/>
        <rFont val="Arial"/>
        <family val="2"/>
        <charset val="161"/>
      </rPr>
      <t>C,</t>
    </r>
    <r>
      <rPr>
        <sz val="11"/>
        <color indexed="43"/>
        <rFont val="Arial"/>
        <family val="2"/>
        <charset val="161"/>
      </rPr>
      <t xml:space="preserve"> διατάσσονται όλοι στο ίδιο επίπεδο σχηματίζοντας μεταξύ τους ανά δύο γω-νία περίπου ίση με </t>
    </r>
    <r>
      <rPr>
        <b/>
        <sz val="11"/>
        <color indexed="52"/>
        <rFont val="Arial"/>
        <family val="2"/>
        <charset val="161"/>
      </rPr>
      <t>120°.</t>
    </r>
  </si>
  <si>
    <r>
      <t xml:space="preserve">Είναι φανερό ότι η τιμή αυτής της γωνίας δείχνει ότι στο μόριο του αιθενίου τα άτομα του </t>
    </r>
    <r>
      <rPr>
        <b/>
        <sz val="11"/>
        <color indexed="52"/>
        <rFont val="Arial"/>
        <family val="2"/>
        <charset val="161"/>
      </rPr>
      <t>C</t>
    </r>
    <r>
      <rPr>
        <sz val="11"/>
        <color indexed="43"/>
        <rFont val="Arial"/>
        <family val="2"/>
        <charset val="161"/>
      </rPr>
      <t xml:space="preserve"> έχουν υποστεί </t>
    </r>
    <r>
      <rPr>
        <b/>
        <sz val="11"/>
        <color indexed="52"/>
        <rFont val="Arial"/>
        <family val="2"/>
        <charset val="161"/>
      </rPr>
      <t>sp</t>
    </r>
    <r>
      <rPr>
        <b/>
        <vertAlign val="superscript"/>
        <sz val="11"/>
        <color indexed="52"/>
        <rFont val="Arial"/>
        <family val="2"/>
        <charset val="161"/>
      </rPr>
      <t>2</t>
    </r>
    <r>
      <rPr>
        <sz val="11"/>
        <color indexed="43"/>
        <rFont val="Arial"/>
        <family val="2"/>
        <charset val="161"/>
      </rPr>
      <t xml:space="preserve"> υβριδισμό, από τον οποίο τα τρία προκύπτο-ντα υβριδικά τροχιακά συμμετέχουν στο σχηματισμό ισάριθμων </t>
    </r>
    <r>
      <rPr>
        <b/>
        <sz val="11"/>
        <color indexed="52"/>
        <rFont val="Arial"/>
        <family val="2"/>
        <charset val="161"/>
      </rPr>
      <t>σ</t>
    </r>
    <r>
      <rPr>
        <sz val="11"/>
        <color indexed="43"/>
        <rFont val="Arial"/>
        <family val="2"/>
        <charset val="161"/>
      </rPr>
      <t xml:space="preserve"> δεσμών, ε-νώ το απομένον εκτός υβριδισμού </t>
    </r>
    <r>
      <rPr>
        <b/>
        <sz val="11"/>
        <color indexed="52"/>
        <rFont val="Arial"/>
        <family val="2"/>
        <charset val="161"/>
      </rPr>
      <t>2p</t>
    </r>
    <r>
      <rPr>
        <sz val="11"/>
        <color indexed="43"/>
        <rFont val="Arial"/>
        <family val="2"/>
        <charset val="161"/>
      </rPr>
      <t xml:space="preserve"> ατομικό τροχιακό του ατόμου του </t>
    </r>
    <r>
      <rPr>
        <b/>
        <sz val="11"/>
        <color indexed="52"/>
        <rFont val="Arial"/>
        <family val="2"/>
        <charset val="161"/>
      </rPr>
      <t>C,</t>
    </r>
    <r>
      <rPr>
        <sz val="11"/>
        <color indexed="43"/>
        <rFont val="Arial"/>
        <family val="2"/>
        <charset val="161"/>
      </rPr>
      <t xml:space="preserve"> (έστω ότι αυτό είναι το </t>
    </r>
    <r>
      <rPr>
        <b/>
        <sz val="11"/>
        <color indexed="52"/>
        <rFont val="Arial"/>
        <family val="2"/>
        <charset val="161"/>
      </rPr>
      <t>2p</t>
    </r>
    <r>
      <rPr>
        <b/>
        <vertAlign val="subscript"/>
        <sz val="11"/>
        <color indexed="52"/>
        <rFont val="Arial"/>
        <family val="2"/>
        <charset val="161"/>
      </rPr>
      <t>z</t>
    </r>
    <r>
      <rPr>
        <sz val="11"/>
        <color indexed="43"/>
        <rFont val="Arial"/>
        <family val="2"/>
        <charset val="161"/>
      </rPr>
      <t xml:space="preserve"> ατομικό τροχιακό του), συμμετέχει στο σχηματι-σμό ενός </t>
    </r>
    <r>
      <rPr>
        <b/>
        <sz val="11"/>
        <color indexed="52"/>
        <rFont val="Arial"/>
        <family val="2"/>
        <charset val="161"/>
      </rPr>
      <t>π</t>
    </r>
    <r>
      <rPr>
        <sz val="11"/>
        <color indexed="43"/>
        <rFont val="Arial"/>
        <family val="2"/>
        <charset val="161"/>
      </rPr>
      <t xml:space="preserve"> δεσμού, επικαλυπτόμενο πλευρικά με το "ομόλογό" του ατομικό τροχιακό, από το γειτονικό άτομο </t>
    </r>
    <r>
      <rPr>
        <b/>
        <sz val="11"/>
        <color indexed="52"/>
        <rFont val="Arial"/>
        <family val="2"/>
        <charset val="161"/>
      </rPr>
      <t>C.</t>
    </r>
    <r>
      <rPr>
        <sz val="11"/>
        <color indexed="43"/>
        <rFont val="Arial"/>
        <family val="2"/>
        <charset val="161"/>
      </rPr>
      <t xml:space="preserve"> </t>
    </r>
  </si>
  <si>
    <r>
      <t xml:space="preserve">Στο </t>
    </r>
    <r>
      <rPr>
        <sz val="11"/>
        <color indexed="48"/>
        <rFont val="Arial"/>
        <family val="2"/>
        <charset val="161"/>
      </rPr>
      <t>διπλανό σχήμα</t>
    </r>
    <r>
      <rPr>
        <sz val="11"/>
        <color indexed="43"/>
        <rFont val="Arial"/>
        <family val="2"/>
        <charset val="161"/>
      </rPr>
      <t xml:space="preserve"> απεικονίζονται οι </t>
    </r>
    <r>
      <rPr>
        <b/>
        <sz val="11"/>
        <color indexed="52"/>
        <rFont val="Arial"/>
        <family val="2"/>
        <charset val="161"/>
      </rPr>
      <t>σ</t>
    </r>
    <r>
      <rPr>
        <sz val="11"/>
        <color indexed="43"/>
        <rFont val="Arial"/>
        <family val="2"/>
        <charset val="161"/>
      </rPr>
      <t xml:space="preserve"> δεσμοί, τους οποίους σχηματίζουν τα </t>
    </r>
    <r>
      <rPr>
        <b/>
        <sz val="11"/>
        <color indexed="52"/>
        <rFont val="Arial"/>
        <family val="2"/>
        <charset val="161"/>
      </rPr>
      <t>sp</t>
    </r>
    <r>
      <rPr>
        <b/>
        <vertAlign val="superscript"/>
        <sz val="11"/>
        <color indexed="52"/>
        <rFont val="Arial"/>
        <family val="2"/>
        <charset val="161"/>
      </rPr>
      <t>2</t>
    </r>
    <r>
      <rPr>
        <sz val="11"/>
        <color indexed="43"/>
        <rFont val="Arial"/>
        <family val="2"/>
        <charset val="161"/>
      </rPr>
      <t xml:space="preserve"> υβριδικά τροχιακά των δύο ατόμων </t>
    </r>
    <r>
      <rPr>
        <b/>
        <sz val="11"/>
        <color indexed="52"/>
        <rFont val="Arial"/>
        <family val="2"/>
        <charset val="161"/>
      </rPr>
      <t>C,</t>
    </r>
    <r>
      <rPr>
        <sz val="11"/>
        <color indexed="43"/>
        <rFont val="Arial"/>
        <family val="2"/>
        <charset val="161"/>
      </rPr>
      <t xml:space="preserve"> επικαλυπτόμενα με τα </t>
    </r>
    <r>
      <rPr>
        <b/>
        <sz val="11"/>
        <color indexed="52"/>
        <rFont val="Arial"/>
        <family val="2"/>
        <charset val="161"/>
      </rPr>
      <t>1s</t>
    </r>
    <r>
      <rPr>
        <sz val="11"/>
        <color indexed="43"/>
        <rFont val="Arial"/>
        <family val="2"/>
        <charset val="161"/>
      </rPr>
      <t xml:space="preserve"> ατομικά τροχιακά των ατόμων </t>
    </r>
    <r>
      <rPr>
        <b/>
        <sz val="11"/>
        <color indexed="52"/>
        <rFont val="Arial"/>
        <family val="2"/>
        <charset val="161"/>
      </rPr>
      <t>H,</t>
    </r>
    <r>
      <rPr>
        <sz val="11"/>
        <color indexed="43"/>
        <rFont val="Arial"/>
        <family val="2"/>
        <charset val="161"/>
      </rPr>
      <t xml:space="preserve"> αλλά και μεταξύ τους. Όλοι αυτοί οι δεσμοί είναι ο-μοεπίπεδοι, ευρισκόμενοι στο επίπεδο </t>
    </r>
    <r>
      <rPr>
        <b/>
        <sz val="11"/>
        <color indexed="52"/>
        <rFont val="Arial"/>
        <family val="2"/>
        <charset val="161"/>
      </rPr>
      <t>xy</t>
    </r>
    <r>
      <rPr>
        <sz val="11"/>
        <color indexed="43"/>
        <rFont val="Arial"/>
        <family val="2"/>
        <charset val="161"/>
      </rPr>
      <t xml:space="preserve"> και σχηματίζοντας μεταξύ τους γωνία περίπου ίση με </t>
    </r>
    <r>
      <rPr>
        <b/>
        <sz val="11"/>
        <color indexed="52"/>
        <rFont val="Arial"/>
        <family val="2"/>
        <charset val="161"/>
      </rPr>
      <t>120°.</t>
    </r>
  </si>
  <si>
    <r>
      <t xml:space="preserve">Γενικότερα σε κάθε περίπτωση που ένα άτομο </t>
    </r>
    <r>
      <rPr>
        <b/>
        <sz val="11"/>
        <color indexed="52"/>
        <rFont val="Arial"/>
        <family val="2"/>
        <charset val="161"/>
      </rPr>
      <t>C,</t>
    </r>
    <r>
      <rPr>
        <sz val="11"/>
        <color indexed="43"/>
        <rFont val="Arial"/>
        <family val="2"/>
        <charset val="161"/>
      </rPr>
      <t xml:space="preserve"> βρίσκεται ενωμένο σε μια ένωση με τρία άτομα του περιβάλλοντός του, θεωρούμε ότι έχει υποστεί, στα τροχιακά της εξωτερικής στιβάδας του, </t>
    </r>
    <r>
      <rPr>
        <b/>
        <sz val="11"/>
        <color indexed="52"/>
        <rFont val="Arial"/>
        <family val="2"/>
        <charset val="161"/>
      </rPr>
      <t>sp</t>
    </r>
    <r>
      <rPr>
        <b/>
        <vertAlign val="superscript"/>
        <sz val="11"/>
        <color indexed="52"/>
        <rFont val="Arial"/>
        <family val="2"/>
        <charset val="161"/>
      </rPr>
      <t>2</t>
    </r>
    <r>
      <rPr>
        <sz val="11"/>
        <color indexed="43"/>
        <rFont val="Arial"/>
        <family val="2"/>
        <charset val="161"/>
      </rPr>
      <t xml:space="preserve"> υβριδισμό. Με τα τρία </t>
    </r>
    <r>
      <rPr>
        <b/>
        <sz val="11"/>
        <color indexed="52"/>
        <rFont val="Arial"/>
        <family val="2"/>
        <charset val="161"/>
      </rPr>
      <t>sp</t>
    </r>
    <r>
      <rPr>
        <b/>
        <vertAlign val="superscript"/>
        <sz val="11"/>
        <color indexed="52"/>
        <rFont val="Arial"/>
        <family val="2"/>
        <charset val="161"/>
      </rPr>
      <t>2</t>
    </r>
    <r>
      <rPr>
        <sz val="11"/>
        <color indexed="43"/>
        <rFont val="Arial"/>
        <family val="2"/>
        <charset val="161"/>
      </rPr>
      <t xml:space="preserve"> υβριδι-κά τροχιακά σχηματίζει </t>
    </r>
    <r>
      <rPr>
        <b/>
        <sz val="11"/>
        <color indexed="52"/>
        <rFont val="Arial"/>
        <family val="2"/>
        <charset val="161"/>
      </rPr>
      <t>σ</t>
    </r>
    <r>
      <rPr>
        <sz val="11"/>
        <color indexed="43"/>
        <rFont val="Arial"/>
        <family val="2"/>
        <charset val="161"/>
      </rPr>
      <t xml:space="preserve"> δεσμούς, έναν με κάθε ένα από τα τρία παραπάνω άτομα και ένα </t>
    </r>
    <r>
      <rPr>
        <b/>
        <sz val="11"/>
        <color indexed="52"/>
        <rFont val="Arial"/>
        <family val="2"/>
        <charset val="161"/>
      </rPr>
      <t>π</t>
    </r>
    <r>
      <rPr>
        <sz val="11"/>
        <color indexed="43"/>
        <rFont val="Arial"/>
        <family val="2"/>
        <charset val="161"/>
      </rPr>
      <t xml:space="preserve"> δεσμό με το ένα από αυτά, χρησιμοποιώντας γι' αυτό το σκοπό, το </t>
    </r>
    <r>
      <rPr>
        <b/>
        <sz val="11"/>
        <color indexed="52"/>
        <rFont val="Arial"/>
        <family val="2"/>
        <charset val="161"/>
      </rPr>
      <t>2p</t>
    </r>
    <r>
      <rPr>
        <sz val="11"/>
        <color indexed="43"/>
        <rFont val="Arial"/>
        <family val="2"/>
        <charset val="161"/>
      </rPr>
      <t xml:space="preserve"> ατομικό τροχιακό του, που δε συμμετείχε στον υβριδισμό. Τα τέσσερα άτομα που είναι ενωμένα με τα δύο άτομα </t>
    </r>
    <r>
      <rPr>
        <b/>
        <sz val="11"/>
        <color indexed="52"/>
        <rFont val="Arial"/>
        <family val="2"/>
        <charset val="161"/>
      </rPr>
      <t>C,</t>
    </r>
    <r>
      <rPr>
        <sz val="11"/>
        <color indexed="43"/>
        <rFont val="Arial"/>
        <family val="2"/>
        <charset val="161"/>
      </rPr>
      <t xml:space="preserve"> τα οποία συνδέονται μεταξύ τους με διπλό δεσμό, μαζί με αυτά τα άτομα, δηλαδή τα δύο ανθρα-κοάτομα, βρίσκονται όλα, λόγω του </t>
    </r>
    <r>
      <rPr>
        <b/>
        <sz val="11"/>
        <color indexed="52"/>
        <rFont val="Arial"/>
        <family val="2"/>
        <charset val="161"/>
      </rPr>
      <t>sp</t>
    </r>
    <r>
      <rPr>
        <b/>
        <vertAlign val="superscript"/>
        <sz val="11"/>
        <color indexed="52"/>
        <rFont val="Arial"/>
        <family val="2"/>
        <charset val="161"/>
      </rPr>
      <t>2</t>
    </r>
    <r>
      <rPr>
        <sz val="11"/>
        <color indexed="43"/>
        <rFont val="Arial"/>
        <family val="2"/>
        <charset val="161"/>
      </rPr>
      <t xml:space="preserve"> υβριδισμού των ατομικών τροχιακών αυτών των ανθρακοατόμων, στο ίδιο επίπεδο.</t>
    </r>
  </si>
  <si>
    <r>
      <t xml:space="preserve">Στο μόριο του αιθινίου, δε μπορεί παρά το κάθε άτομο </t>
    </r>
    <r>
      <rPr>
        <b/>
        <sz val="11"/>
        <color indexed="52"/>
        <rFont val="Arial"/>
        <family val="2"/>
        <charset val="161"/>
      </rPr>
      <t>C</t>
    </r>
    <r>
      <rPr>
        <sz val="11"/>
        <color indexed="43"/>
        <rFont val="Arial"/>
        <family val="2"/>
        <charset val="161"/>
      </rPr>
      <t xml:space="preserve"> να ενώνεται με ένα άτομο </t>
    </r>
    <r>
      <rPr>
        <b/>
        <sz val="11"/>
        <color indexed="52"/>
        <rFont val="Arial"/>
        <family val="2"/>
        <charset val="161"/>
      </rPr>
      <t>H,</t>
    </r>
    <r>
      <rPr>
        <sz val="11"/>
        <color indexed="43"/>
        <rFont val="Arial"/>
        <family val="2"/>
        <charset val="161"/>
      </rPr>
      <t xml:space="preserve"> καθώς και με το δεύτερο άτομο </t>
    </r>
    <r>
      <rPr>
        <b/>
        <sz val="11"/>
        <color indexed="52"/>
        <rFont val="Arial"/>
        <family val="2"/>
        <charset val="161"/>
      </rPr>
      <t>C.</t>
    </r>
    <r>
      <rPr>
        <sz val="11"/>
        <color indexed="43"/>
        <rFont val="Arial"/>
        <family val="2"/>
        <charset val="161"/>
      </rPr>
      <t xml:space="preserve"> Είναι αναμενόμενο τα δεσμικά ζεύγη ηλεκτρονίων που προκαλούν τη συνένωση του ατόμου του </t>
    </r>
    <r>
      <rPr>
        <b/>
        <sz val="11"/>
        <color indexed="52"/>
        <rFont val="Arial"/>
        <family val="2"/>
        <charset val="161"/>
      </rPr>
      <t>C,</t>
    </r>
    <r>
      <rPr>
        <sz val="11"/>
        <color indexed="43"/>
        <rFont val="Arial"/>
        <family val="2"/>
        <charset val="161"/>
      </rPr>
      <t xml:space="preserve"> με τα δύο γειτονικά του άτομα, απωθούμενα μεταξύ τους, να διατάσσονται στο χώ-ρο σε όσο γίνεται μεγαλύτερη απόσταση. Αυτό εξασφαλίζεται όταν η γωνία των δεσμών είναι ίση με </t>
    </r>
    <r>
      <rPr>
        <b/>
        <sz val="11"/>
        <color indexed="52"/>
        <rFont val="Arial"/>
        <family val="2"/>
        <charset val="161"/>
      </rPr>
      <t>180°.</t>
    </r>
    <r>
      <rPr>
        <sz val="11"/>
        <color indexed="43"/>
        <rFont val="Arial"/>
        <family val="2"/>
        <charset val="161"/>
      </rPr>
      <t xml:space="preserve"> Με άλλα λόγια στο μόριο του αιθινίου, το άτο-μο του </t>
    </r>
    <r>
      <rPr>
        <b/>
        <sz val="11"/>
        <color indexed="52"/>
        <rFont val="Arial"/>
        <family val="2"/>
        <charset val="161"/>
      </rPr>
      <t>C</t>
    </r>
    <r>
      <rPr>
        <sz val="11"/>
        <color indexed="43"/>
        <rFont val="Arial"/>
        <family val="2"/>
        <charset val="161"/>
      </rPr>
      <t xml:space="preserve"> με τα δύο άτομα με τα οποία ενώνεται, (δηλαδή το ένα άτομο </t>
    </r>
    <r>
      <rPr>
        <b/>
        <sz val="11"/>
        <color indexed="52"/>
        <rFont val="Arial"/>
        <family val="2"/>
        <charset val="161"/>
      </rPr>
      <t>H</t>
    </r>
    <r>
      <rPr>
        <sz val="11"/>
        <color indexed="43"/>
        <rFont val="Arial"/>
        <family val="2"/>
        <charset val="161"/>
      </rPr>
      <t xml:space="preserve"> και το δεύτερο άτομο </t>
    </r>
    <r>
      <rPr>
        <b/>
        <sz val="11"/>
        <color indexed="52"/>
        <rFont val="Arial"/>
        <family val="2"/>
        <charset val="161"/>
      </rPr>
      <t>C</t>
    </r>
    <r>
      <rPr>
        <sz val="11"/>
        <color indexed="43"/>
        <rFont val="Arial"/>
        <family val="2"/>
        <charset val="161"/>
      </rPr>
      <t>), βρίσκονται όλα στην ίδια ευθεία.</t>
    </r>
  </si>
  <si>
    <r>
      <t xml:space="preserve">Πράγματι έχει διαπιστωθεί πειραματικά, ότι το μόριο του αιθινίου είναι γραμ-μικό, θεωρούμε δε ότι αυτό επιτυγχάνεται με </t>
    </r>
    <r>
      <rPr>
        <b/>
        <sz val="11"/>
        <color indexed="52"/>
        <rFont val="Arial"/>
        <family val="2"/>
        <charset val="161"/>
      </rPr>
      <t>sp</t>
    </r>
    <r>
      <rPr>
        <sz val="11"/>
        <color indexed="43"/>
        <rFont val="Arial"/>
        <family val="2"/>
        <charset val="161"/>
      </rPr>
      <t xml:space="preserve"> υβριδισμό, που λαμβάνει χώρα στα δύο άτομα </t>
    </r>
    <r>
      <rPr>
        <b/>
        <sz val="11"/>
        <color indexed="52"/>
        <rFont val="Arial"/>
        <family val="2"/>
        <charset val="161"/>
      </rPr>
      <t xml:space="preserve">C </t>
    </r>
    <r>
      <rPr>
        <sz val="11"/>
        <color indexed="43"/>
        <rFont val="Arial"/>
        <family val="2"/>
        <charset val="161"/>
      </rPr>
      <t xml:space="preserve">και στον οποίο εμπλέκεται εκτός από το </t>
    </r>
    <r>
      <rPr>
        <b/>
        <sz val="11"/>
        <color indexed="52"/>
        <rFont val="Arial"/>
        <family val="2"/>
        <charset val="161"/>
      </rPr>
      <t>2s</t>
    </r>
    <r>
      <rPr>
        <sz val="11"/>
        <color indexed="43"/>
        <rFont val="Arial"/>
        <family val="2"/>
        <charset val="161"/>
      </rPr>
      <t xml:space="preserve"> ατομικό τροχιακό και ένα από τα τρία τροαχιακά της </t>
    </r>
    <r>
      <rPr>
        <b/>
        <sz val="11"/>
        <color indexed="52"/>
        <rFont val="Arial"/>
        <family val="2"/>
        <charset val="161"/>
      </rPr>
      <t>2p</t>
    </r>
    <r>
      <rPr>
        <sz val="11"/>
        <color indexed="43"/>
        <rFont val="Arial"/>
        <family val="2"/>
        <charset val="161"/>
      </rPr>
      <t xml:space="preserve"> υποστιβάδας, έστω το </t>
    </r>
    <r>
      <rPr>
        <b/>
        <sz val="11"/>
        <color indexed="52"/>
        <rFont val="Arial"/>
        <family val="2"/>
        <charset val="161"/>
      </rPr>
      <t>2p</t>
    </r>
    <r>
      <rPr>
        <b/>
        <vertAlign val="subscript"/>
        <sz val="11"/>
        <color indexed="52"/>
        <rFont val="Arial"/>
        <family val="2"/>
        <charset val="161"/>
      </rPr>
      <t>z</t>
    </r>
    <r>
      <rPr>
        <b/>
        <sz val="11"/>
        <color indexed="52"/>
        <rFont val="Arial"/>
        <family val="2"/>
        <charset val="161"/>
      </rPr>
      <t xml:space="preserve">.
</t>
    </r>
    <r>
      <rPr>
        <sz val="11"/>
        <color indexed="43"/>
        <rFont val="Arial"/>
        <family val="2"/>
        <charset val="161"/>
      </rPr>
      <t xml:space="preserve">Όπως φαίνεται και στο </t>
    </r>
    <r>
      <rPr>
        <sz val="11"/>
        <color indexed="48"/>
        <rFont val="Arial"/>
        <family val="2"/>
        <charset val="161"/>
      </rPr>
      <t>διπλανό σχήμα,</t>
    </r>
    <r>
      <rPr>
        <sz val="11"/>
        <color indexed="43"/>
        <rFont val="Arial"/>
        <family val="2"/>
        <charset val="161"/>
      </rPr>
      <t xml:space="preserve"> από τα δύο </t>
    </r>
    <r>
      <rPr>
        <b/>
        <sz val="11"/>
        <color indexed="52"/>
        <rFont val="Arial"/>
        <family val="2"/>
        <charset val="161"/>
      </rPr>
      <t>sp</t>
    </r>
    <r>
      <rPr>
        <sz val="11"/>
        <color indexed="43"/>
        <rFont val="Arial"/>
        <family val="2"/>
        <charset val="161"/>
      </rPr>
      <t xml:space="preserve"> υβριδικά τροχιακά, που προκύπτουν, το ένα χρησιμοποιείται από το άτομο του </t>
    </r>
    <r>
      <rPr>
        <b/>
        <sz val="11"/>
        <color indexed="52"/>
        <rFont val="Arial"/>
        <family val="2"/>
        <charset val="161"/>
      </rPr>
      <t>C,</t>
    </r>
    <r>
      <rPr>
        <sz val="11"/>
        <color indexed="43"/>
        <rFont val="Arial"/>
        <family val="2"/>
        <charset val="161"/>
      </rPr>
      <t xml:space="preserve"> για να ενωθεί με ένα άτομο </t>
    </r>
    <r>
      <rPr>
        <b/>
        <sz val="11"/>
        <color indexed="52"/>
        <rFont val="Arial"/>
        <family val="2"/>
        <charset val="161"/>
      </rPr>
      <t xml:space="preserve">H, </t>
    </r>
    <r>
      <rPr>
        <sz val="11"/>
        <color indexed="43"/>
        <rFont val="Arial"/>
        <family val="2"/>
        <charset val="161"/>
      </rPr>
      <t xml:space="preserve">ενώ το άλλο για να ενωθεί με το δεύτερο άτομο </t>
    </r>
    <r>
      <rPr>
        <b/>
        <sz val="11"/>
        <color indexed="52"/>
        <rFont val="Arial"/>
        <family val="2"/>
        <charset val="161"/>
      </rPr>
      <t>C.</t>
    </r>
    <r>
      <rPr>
        <sz val="11"/>
        <color indexed="43"/>
        <rFont val="Arial"/>
        <family val="2"/>
        <charset val="161"/>
      </rPr>
      <t xml:space="preserve"> Τα δύο </t>
    </r>
    <r>
      <rPr>
        <b/>
        <sz val="11"/>
        <color indexed="52"/>
        <rFont val="Arial"/>
        <family val="2"/>
        <charset val="161"/>
      </rPr>
      <t>p</t>
    </r>
    <r>
      <rPr>
        <sz val="11"/>
        <color indexed="43"/>
        <rFont val="Arial"/>
        <family val="2"/>
        <charset val="161"/>
      </rPr>
      <t xml:space="preserve"> ατομικά τροχιακά κάθε ενός από τα δύο άτομα </t>
    </r>
    <r>
      <rPr>
        <b/>
        <sz val="11"/>
        <color indexed="52"/>
        <rFont val="Arial"/>
        <family val="2"/>
        <charset val="161"/>
      </rPr>
      <t>C,</t>
    </r>
    <r>
      <rPr>
        <sz val="11"/>
        <color indexed="43"/>
        <rFont val="Arial"/>
        <family val="2"/>
        <charset val="161"/>
      </rPr>
      <t xml:space="preserve"> που δε συμμετείχαν στη διαδικασία του υβριδισμού, επικαλύπτονται πλευρικά μεταξύ τους, με απο-τέλεσμα τα δύο άτομα </t>
    </r>
    <r>
      <rPr>
        <b/>
        <sz val="11"/>
        <color indexed="52"/>
        <rFont val="Arial"/>
        <family val="2"/>
        <charset val="161"/>
      </rPr>
      <t>C,</t>
    </r>
    <r>
      <rPr>
        <sz val="11"/>
        <color indexed="43"/>
        <rFont val="Arial"/>
        <family val="2"/>
        <charset val="161"/>
      </rPr>
      <t xml:space="preserve"> να βρεθούν τελικά ενωμένα μεταξύ τους, με ένα </t>
    </r>
    <r>
      <rPr>
        <b/>
        <sz val="11"/>
        <color indexed="52"/>
        <rFont val="Arial"/>
        <family val="2"/>
        <charset val="161"/>
      </rPr>
      <t>σ</t>
    </r>
    <r>
      <rPr>
        <sz val="11"/>
        <color indexed="43"/>
        <rFont val="Arial"/>
        <family val="2"/>
        <charset val="161"/>
      </rPr>
      <t xml:space="preserve"> και δύο </t>
    </r>
    <r>
      <rPr>
        <b/>
        <sz val="11"/>
        <color indexed="52"/>
        <rFont val="Arial"/>
        <family val="2"/>
        <charset val="161"/>
      </rPr>
      <t>π</t>
    </r>
    <r>
      <rPr>
        <sz val="11"/>
        <color indexed="43"/>
        <rFont val="Arial"/>
        <family val="2"/>
        <charset val="161"/>
      </rPr>
      <t xml:space="preserve"> δεσμούς, δηλαδή με ένα τριπλό ομοιοπολικό δεσμό. </t>
    </r>
  </si>
  <si>
    <r>
      <t xml:space="preserve">Αξίζει στο σημείο αυτό, να αναφερθεί ότι ένα άτομο </t>
    </r>
    <r>
      <rPr>
        <b/>
        <sz val="11"/>
        <color indexed="52"/>
        <rFont val="Arial"/>
        <family val="2"/>
        <charset val="161"/>
      </rPr>
      <t>C,</t>
    </r>
    <r>
      <rPr>
        <sz val="11"/>
        <color indexed="43"/>
        <rFont val="Arial"/>
        <family val="2"/>
        <charset val="161"/>
      </rPr>
      <t xml:space="preserve"> "επιλέγει" τον </t>
    </r>
    <r>
      <rPr>
        <b/>
        <sz val="11"/>
        <color indexed="52"/>
        <rFont val="Arial"/>
        <family val="2"/>
        <charset val="161"/>
      </rPr>
      <t>sp</t>
    </r>
    <r>
      <rPr>
        <sz val="11"/>
        <color indexed="43"/>
        <rFont val="Arial"/>
        <family val="2"/>
        <charset val="161"/>
      </rPr>
      <t xml:space="preserve"> υ-βριδισμό και σε μια ακόμη περίπτωση. Αυτήν, όπου πάλι ενώνεται με δύο άτομα του γειτονικού περιβάλλοντός του. Πρόκειται για ενώσεις στις οποίες το άτομο </t>
    </r>
    <r>
      <rPr>
        <b/>
        <sz val="11"/>
        <color indexed="52"/>
        <rFont val="Arial"/>
        <family val="2"/>
        <charset val="161"/>
      </rPr>
      <t>C,</t>
    </r>
    <r>
      <rPr>
        <sz val="11"/>
        <color indexed="43"/>
        <rFont val="Arial"/>
        <family val="2"/>
        <charset val="161"/>
      </rPr>
      <t xml:space="preserve"> αναπτύσσει </t>
    </r>
    <r>
      <rPr>
        <b/>
        <sz val="11"/>
        <color indexed="52"/>
        <rFont val="Arial"/>
        <family val="2"/>
        <charset val="161"/>
      </rPr>
      <t>δύο διπλούς δεσμούς</t>
    </r>
    <r>
      <rPr>
        <sz val="11"/>
        <color indexed="43"/>
        <rFont val="Arial"/>
        <family val="2"/>
        <charset val="161"/>
      </rPr>
      <t xml:space="preserve"> με ισάριθμα γειτονικά άτομα. 
Αυτό για παράδειγμα συμβαίνει στο μόριο του </t>
    </r>
    <r>
      <rPr>
        <b/>
        <sz val="11"/>
        <color indexed="52"/>
        <rFont val="Arial"/>
        <family val="2"/>
        <charset val="161"/>
      </rPr>
      <t>προπαδιένιου,</t>
    </r>
    <r>
      <rPr>
        <sz val="11"/>
        <color indexed="43"/>
        <rFont val="Arial"/>
        <family val="2"/>
        <charset val="161"/>
      </rPr>
      <t xml:space="preserve"> που έχει μο-ριακό τύπο... </t>
    </r>
    <r>
      <rPr>
        <b/>
        <sz val="11"/>
        <color indexed="52"/>
        <rFont val="Arial"/>
        <family val="2"/>
        <charset val="161"/>
      </rPr>
      <t>C</t>
    </r>
    <r>
      <rPr>
        <b/>
        <vertAlign val="subscript"/>
        <sz val="11"/>
        <color indexed="52"/>
        <rFont val="Arial"/>
        <family val="2"/>
        <charset val="161"/>
      </rPr>
      <t>3</t>
    </r>
    <r>
      <rPr>
        <b/>
        <sz val="11"/>
        <color indexed="52"/>
        <rFont val="Arial"/>
        <family val="2"/>
        <charset val="161"/>
      </rPr>
      <t>H</t>
    </r>
    <r>
      <rPr>
        <b/>
        <vertAlign val="subscript"/>
        <sz val="11"/>
        <color indexed="52"/>
        <rFont val="Arial"/>
        <family val="2"/>
        <charset val="161"/>
      </rPr>
      <t>4</t>
    </r>
    <r>
      <rPr>
        <b/>
        <sz val="11"/>
        <color indexed="52"/>
        <rFont val="Arial"/>
        <family val="2"/>
        <charset val="161"/>
      </rPr>
      <t>,</t>
    </r>
    <r>
      <rPr>
        <sz val="11"/>
        <color indexed="43"/>
        <rFont val="Arial"/>
        <family val="2"/>
        <charset val="161"/>
      </rPr>
      <t xml:space="preserve"> ενώ ο συντακτικός τύπος του, ο οποίος είναι και περισ-σότερο διαφωτιστικός είναι... </t>
    </r>
    <r>
      <rPr>
        <b/>
        <sz val="11"/>
        <color indexed="52"/>
        <rFont val="Arial"/>
        <family val="2"/>
        <charset val="161"/>
      </rPr>
      <t>CH</t>
    </r>
    <r>
      <rPr>
        <b/>
        <vertAlign val="subscript"/>
        <sz val="11"/>
        <color indexed="52"/>
        <rFont val="Arial"/>
        <family val="2"/>
        <charset val="161"/>
      </rPr>
      <t>2</t>
    </r>
    <r>
      <rPr>
        <b/>
        <sz val="11"/>
        <color indexed="52"/>
        <rFont val="Arial"/>
        <family val="2"/>
        <charset val="161"/>
      </rPr>
      <t>=C=CH</t>
    </r>
    <r>
      <rPr>
        <b/>
        <vertAlign val="subscript"/>
        <sz val="11"/>
        <color indexed="52"/>
        <rFont val="Arial"/>
        <family val="2"/>
        <charset val="161"/>
      </rPr>
      <t>2</t>
    </r>
    <r>
      <rPr>
        <b/>
        <sz val="11"/>
        <color indexed="52"/>
        <rFont val="Arial"/>
        <family val="2"/>
        <charset val="161"/>
      </rPr>
      <t>.</t>
    </r>
  </si>
  <si>
    <r>
      <t xml:space="preserve">Όπως φαίνεται στο </t>
    </r>
    <r>
      <rPr>
        <sz val="11"/>
        <color indexed="48"/>
        <rFont val="Arial"/>
        <family val="2"/>
        <charset val="161"/>
      </rPr>
      <t>διπλανό σχήμα,</t>
    </r>
    <r>
      <rPr>
        <sz val="11"/>
        <color indexed="43"/>
        <rFont val="Arial"/>
        <family val="2"/>
        <charset val="161"/>
      </rPr>
      <t xml:space="preserve"> τα δύο άτομα </t>
    </r>
    <r>
      <rPr>
        <b/>
        <sz val="11"/>
        <color indexed="52"/>
        <rFont val="Arial"/>
        <family val="2"/>
        <charset val="161"/>
      </rPr>
      <t>C</t>
    </r>
    <r>
      <rPr>
        <sz val="11"/>
        <color indexed="43"/>
        <rFont val="Arial"/>
        <family val="2"/>
        <charset val="161"/>
      </rPr>
      <t xml:space="preserve"> που αποτελούν τα άκρα της ανθρακικής αλυσίδας, ενώνονται με τρία γειτονικά άτομα, (δύο άτομα </t>
    </r>
    <r>
      <rPr>
        <b/>
        <sz val="11"/>
        <color indexed="52"/>
        <rFont val="Arial"/>
        <family val="2"/>
        <charset val="161"/>
      </rPr>
      <t>Η</t>
    </r>
    <r>
      <rPr>
        <sz val="11"/>
        <color indexed="43"/>
        <rFont val="Arial"/>
        <family val="2"/>
        <charset val="161"/>
      </rPr>
      <t xml:space="preserve"> και ένα άτομο </t>
    </r>
    <r>
      <rPr>
        <b/>
        <sz val="11"/>
        <color indexed="52"/>
        <rFont val="Arial"/>
        <family val="2"/>
        <charset val="161"/>
      </rPr>
      <t>C,</t>
    </r>
    <r>
      <rPr>
        <sz val="11"/>
        <color indexed="43"/>
        <rFont val="Arial"/>
        <family val="2"/>
        <charset val="161"/>
      </rPr>
      <t xml:space="preserve"> το μεσαίο της ανθρακικής αλυσίδας), άρα σύμφωνα με όσα αναφέρθηκαν παραπάνω, υφίστανται </t>
    </r>
    <r>
      <rPr>
        <b/>
        <sz val="11"/>
        <color indexed="52"/>
        <rFont val="Arial"/>
        <family val="2"/>
        <charset val="161"/>
      </rPr>
      <t>sp</t>
    </r>
    <r>
      <rPr>
        <b/>
        <vertAlign val="superscript"/>
        <sz val="11"/>
        <color indexed="52"/>
        <rFont val="Arial"/>
        <family val="2"/>
        <charset val="161"/>
      </rPr>
      <t>2</t>
    </r>
    <r>
      <rPr>
        <sz val="11"/>
        <color indexed="43"/>
        <rFont val="Arial"/>
        <family val="2"/>
        <charset val="161"/>
      </rPr>
      <t xml:space="preserve"> υβριδισμό των ατομικών τροχια-κών της εξωτερικής στιβάδας τους. Στο μεσαίο άτομο </t>
    </r>
    <r>
      <rPr>
        <b/>
        <sz val="11"/>
        <color indexed="52"/>
        <rFont val="Arial"/>
        <family val="2"/>
        <charset val="161"/>
      </rPr>
      <t>C,</t>
    </r>
    <r>
      <rPr>
        <sz val="11"/>
        <color indexed="43"/>
        <rFont val="Arial"/>
        <family val="2"/>
        <charset val="161"/>
      </rPr>
      <t xml:space="preserve"> που ενώνεται με δύο μόνο άτομα (τα δύο άτομα </t>
    </r>
    <r>
      <rPr>
        <b/>
        <sz val="11"/>
        <color indexed="52"/>
        <rFont val="Arial"/>
        <family val="2"/>
        <charset val="161"/>
      </rPr>
      <t>C</t>
    </r>
    <r>
      <rPr>
        <sz val="11"/>
        <color indexed="43"/>
        <rFont val="Arial"/>
        <family val="2"/>
        <charset val="161"/>
      </rPr>
      <t xml:space="preserve"> που αποτελούν τα άκρα της ανθρακικής αλυσίδας), λαμβάνει χώρα </t>
    </r>
    <r>
      <rPr>
        <b/>
        <sz val="11"/>
        <color indexed="52"/>
        <rFont val="Arial"/>
        <family val="2"/>
        <charset val="161"/>
      </rPr>
      <t>sp</t>
    </r>
    <r>
      <rPr>
        <sz val="11"/>
        <color indexed="43"/>
        <rFont val="Arial"/>
        <family val="2"/>
        <charset val="161"/>
      </rPr>
      <t xml:space="preserve"> υβριδισμός στα τροχιακά της εξωτερικής στι-βάδας του.   </t>
    </r>
  </si>
  <si>
    <t>3ο Θέμα πανελλαδικών εξετάσεων 2017.</t>
  </si>
  <si>
    <t>20.</t>
  </si>
  <si>
    <r>
      <t>Μια οργανική ένωση έχει γενικό τύπο C</t>
    </r>
    <r>
      <rPr>
        <vertAlign val="subscript"/>
        <sz val="11"/>
        <color rgb="FFFFFF99"/>
        <rFont val="Arial"/>
        <family val="2"/>
        <charset val="161"/>
      </rPr>
      <t>v</t>
    </r>
    <r>
      <rPr>
        <sz val="11"/>
        <color rgb="FFFFFF99"/>
        <rFont val="Arial"/>
        <family val="2"/>
      </rPr>
      <t>H</t>
    </r>
    <r>
      <rPr>
        <vertAlign val="subscript"/>
        <sz val="11"/>
        <color rgb="FFFFFF99"/>
        <rFont val="Arial"/>
        <family val="2"/>
        <charset val="161"/>
      </rPr>
      <t>2v</t>
    </r>
    <r>
      <rPr>
        <sz val="11"/>
        <color rgb="FFFFFF99"/>
        <rFont val="Arial"/>
        <family val="2"/>
      </rPr>
      <t>O και σχε-τική μοριακή μάζα M</t>
    </r>
    <r>
      <rPr>
        <vertAlign val="subscript"/>
        <sz val="11"/>
        <color rgb="FFFFFF99"/>
        <rFont val="Arial"/>
        <family val="2"/>
        <charset val="161"/>
      </rPr>
      <t>r</t>
    </r>
    <r>
      <rPr>
        <sz val="11"/>
        <color rgb="FFFFFF99"/>
        <rFont val="Arial"/>
        <family val="2"/>
      </rPr>
      <t>=58. Η ένωση αντιδρά με διάλυμα AgNO</t>
    </r>
    <r>
      <rPr>
        <vertAlign val="subscript"/>
        <sz val="11"/>
        <color rgb="FFFFFF99"/>
        <rFont val="Arial"/>
        <family val="2"/>
        <charset val="161"/>
      </rPr>
      <t>3</t>
    </r>
    <r>
      <rPr>
        <sz val="11"/>
        <color rgb="FFFFFF99"/>
        <rFont val="Arial"/>
        <family val="2"/>
      </rPr>
      <t xml:space="preserve"> σε NH</t>
    </r>
    <r>
      <rPr>
        <vertAlign val="subscript"/>
        <sz val="11"/>
        <color rgb="FFFFFF99"/>
        <rFont val="Arial"/>
        <family val="2"/>
        <charset val="161"/>
      </rPr>
      <t>3</t>
    </r>
    <r>
      <rPr>
        <sz val="11"/>
        <color rgb="FFFFFF99"/>
        <rFont val="Arial"/>
        <family val="2"/>
      </rPr>
      <t xml:space="preserve"> και σχηματίζει κάτοπτρο αργύρου. Να βρείτε το συντακτικό τύπο της ένωσης (μονάδες 3) και να γράψετε την αντίδρασή της με το διάλυμα (μονάδες 2).  </t>
    </r>
    <r>
      <rPr>
        <sz val="11"/>
        <color rgb="FF800000"/>
        <rFont val="Arial"/>
        <family val="2"/>
        <charset val="161"/>
      </rPr>
      <t>(Μ5)</t>
    </r>
  </si>
  <si>
    <t>Ο πολυμεθακρυλικός μεθυλ-εστέρας είναι γνωστός με το εμπορικό όνομα πλεξιγκλάς και χρησιμοποιείται ως ανθεκτικό υποκατάστατο του γυαλιού. Η Παρασκευή του πραγματοποιείται με μια σειρά αντιδράσεων που περιγράφεται παρακάτω.</t>
  </si>
  <si>
    <r>
      <t xml:space="preserve">Να γράψετε τους συντακτικούς τύπους των ενώσεων Α, Β, Γ, Δ, Ε. </t>
    </r>
    <r>
      <rPr>
        <sz val="11"/>
        <color rgb="FF800000"/>
        <rFont val="Arial"/>
        <family val="2"/>
        <charset val="161"/>
      </rPr>
      <t xml:space="preserve"> (Μ5)</t>
    </r>
  </si>
  <si>
    <r>
      <t>Να υπολογιστεί η σύσταση του αρχικού μίγματος των προϊόντων σε mol.</t>
    </r>
    <r>
      <rPr>
        <sz val="11"/>
        <color rgb="FF800000"/>
        <rFont val="Arial"/>
        <family val="2"/>
        <charset val="161"/>
      </rPr>
      <t xml:space="preserve"> (Μ8)</t>
    </r>
  </si>
  <si>
    <r>
      <t xml:space="preserve">Να γραφούν όλες οι αναφερόμενες αντιδράσεις. </t>
    </r>
    <r>
      <rPr>
        <sz val="11"/>
        <color rgb="FF800000"/>
        <rFont val="Arial"/>
        <family val="2"/>
        <charset val="161"/>
      </rPr>
      <t xml:space="preserve"> (Μ4)</t>
    </r>
  </si>
  <si>
    <r>
      <t xml:space="preserve">Να υπολογιστεί το ποσοστό του προπενίου που μετα-τράπηκε σε προϊόντα. </t>
    </r>
    <r>
      <rPr>
        <sz val="11"/>
        <color rgb="FF800000"/>
        <rFont val="Arial"/>
        <family val="2"/>
        <charset val="161"/>
      </rPr>
      <t xml:space="preserve"> (Μ3)</t>
    </r>
  </si>
  <si>
    <r>
      <t>Δίνεται A</t>
    </r>
    <r>
      <rPr>
        <vertAlign val="subscript"/>
        <sz val="11"/>
        <color rgb="FFFFFF99"/>
        <rFont val="Arial"/>
        <family val="2"/>
        <charset val="161"/>
      </rPr>
      <t>r(H)</t>
    </r>
    <r>
      <rPr>
        <sz val="11"/>
        <color rgb="FFFFFF99"/>
        <rFont val="Arial"/>
        <family val="2"/>
      </rPr>
      <t>=1, A</t>
    </r>
    <r>
      <rPr>
        <vertAlign val="subscript"/>
        <sz val="11"/>
        <color rgb="FFFFFF99"/>
        <rFont val="Arial"/>
        <family val="2"/>
        <charset val="161"/>
      </rPr>
      <t>r(C)</t>
    </r>
    <r>
      <rPr>
        <sz val="11"/>
        <color rgb="FFFFFF99"/>
        <rFont val="Arial"/>
        <family val="2"/>
      </rPr>
      <t>=12, A</t>
    </r>
    <r>
      <rPr>
        <vertAlign val="subscript"/>
        <sz val="11"/>
        <color rgb="FFFFFF99"/>
        <rFont val="Arial"/>
        <family val="2"/>
        <charset val="161"/>
      </rPr>
      <t>r(O)</t>
    </r>
    <r>
      <rPr>
        <sz val="11"/>
        <color rgb="FFFFFF99"/>
        <rFont val="Arial"/>
        <family val="2"/>
      </rPr>
      <t>=16 και A</t>
    </r>
    <r>
      <rPr>
        <vertAlign val="subscript"/>
        <sz val="11"/>
        <color rgb="FFFFFF99"/>
        <rFont val="Arial"/>
        <family val="2"/>
        <charset val="161"/>
      </rPr>
      <t>r(I)</t>
    </r>
    <r>
      <rPr>
        <sz val="11"/>
        <color rgb="FFFFFF99"/>
        <rFont val="Arial"/>
        <family val="2"/>
      </rPr>
      <t>=127.</t>
    </r>
  </si>
  <si>
    <r>
      <t>Ποσότηα προπενίου 6,3g αντιδρά με νερό στις κατάλ-ληλες συνθήκες, οπότε σχηματίζεται μίγμα δύο ισο-μερών χημικών ενώσεων. Το μίγμα των προϊόντων απομονώνεται και χωρίζεται σε δύο ίσα μέρη.
Το πρώτο μέρος αποχρωματίζει πλήρως 2,8L διαλύ-ματος KMnO</t>
    </r>
    <r>
      <rPr>
        <vertAlign val="subscript"/>
        <sz val="11"/>
        <color rgb="FFFFFF99"/>
        <rFont val="Arial"/>
        <family val="2"/>
        <charset val="161"/>
      </rPr>
      <t>4</t>
    </r>
    <r>
      <rPr>
        <sz val="11"/>
        <color rgb="FFFFFF99"/>
        <rFont val="Arial"/>
        <family val="2"/>
      </rPr>
      <t xml:space="preserve"> 0,01M παρουσία H</t>
    </r>
    <r>
      <rPr>
        <vertAlign val="subscript"/>
        <sz val="11"/>
        <color rgb="FFFFFF99"/>
        <rFont val="Arial"/>
        <family val="2"/>
        <charset val="161"/>
      </rPr>
      <t>2</t>
    </r>
    <r>
      <rPr>
        <sz val="11"/>
        <color rgb="FFFFFF99"/>
        <rFont val="Arial"/>
        <family val="2"/>
      </rPr>
      <t>SO</t>
    </r>
    <r>
      <rPr>
        <vertAlign val="subscript"/>
        <sz val="11"/>
        <color rgb="FFFFFF99"/>
        <rFont val="Arial"/>
        <family val="2"/>
        <charset val="161"/>
      </rPr>
      <t>4</t>
    </r>
    <r>
      <rPr>
        <sz val="11"/>
        <color rgb="FFFFFF99"/>
        <rFont val="Arial"/>
        <family val="2"/>
      </rPr>
      <t>.
Το δεύτερο μέρος αντιδρά με διάλυμα I</t>
    </r>
    <r>
      <rPr>
        <vertAlign val="subscript"/>
        <sz val="11"/>
        <color rgb="FFFFFF99"/>
        <rFont val="Arial"/>
        <family val="2"/>
        <charset val="161"/>
      </rPr>
      <t>2</t>
    </r>
    <r>
      <rPr>
        <sz val="11"/>
        <color rgb="FFFFFF99"/>
        <rFont val="Arial"/>
        <family val="2"/>
      </rPr>
      <t xml:space="preserve"> παρουσία NaOH, οπότε σχηματίζονται 19,7g κίτρινου ιζήματος.</t>
    </r>
  </si>
  <si>
    <r>
      <t xml:space="preserve">Η λύση του προβλήματος </t>
    </r>
    <r>
      <rPr>
        <b/>
        <sz val="10"/>
        <color rgb="FFFF9900"/>
        <rFont val="Arial"/>
        <family val="2"/>
        <charset val="161"/>
      </rPr>
      <t>20</t>
    </r>
    <r>
      <rPr>
        <sz val="10"/>
        <color rgb="FFFFFF99"/>
        <rFont val="Arial"/>
        <family val="2"/>
      </rPr>
      <t xml:space="preserve"> με ένα κλικ…</t>
    </r>
  </si>
  <si>
    <t xml:space="preserve">3ο θέμα πανελλαδικών εξετάσεων 2017. </t>
  </si>
  <si>
    <r>
      <t xml:space="preserve">Για να επιστρέψεις στην εκ-φώνηση του </t>
    </r>
    <r>
      <rPr>
        <b/>
        <sz val="10"/>
        <color rgb="FFFF6600"/>
        <rFont val="Arial"/>
        <family val="2"/>
        <charset val="161"/>
      </rPr>
      <t>3ου θέματος του 2017,</t>
    </r>
    <r>
      <rPr>
        <sz val="10"/>
        <color rgb="FFFFFF99"/>
        <rFont val="Arial"/>
        <family val="2"/>
        <charset val="161"/>
      </rPr>
      <t xml:space="preserve"> κάνε αριστερό κλικ…</t>
    </r>
  </si>
  <si>
    <r>
      <t>Με βάση το γενικό τύπο και την τιμή M</t>
    </r>
    <r>
      <rPr>
        <vertAlign val="subscript"/>
        <sz val="11"/>
        <color rgb="FFFFFF99"/>
        <rFont val="Arial"/>
        <family val="2"/>
        <charset val="161"/>
      </rPr>
      <t>r</t>
    </r>
    <r>
      <rPr>
        <sz val="11"/>
        <color rgb="FFFFFF99"/>
        <rFont val="Arial"/>
        <family val="2"/>
      </rPr>
      <t xml:space="preserve"> της έ-νωσης, έχουμε…</t>
    </r>
  </si>
  <si>
    <r>
      <t>Άρα ο ΜΤ της ένωσης είναι… C</t>
    </r>
    <r>
      <rPr>
        <vertAlign val="subscript"/>
        <sz val="11"/>
        <color rgb="FFFFFF99"/>
        <rFont val="Arial"/>
        <family val="2"/>
        <charset val="161"/>
      </rPr>
      <t>3</t>
    </r>
    <r>
      <rPr>
        <sz val="11"/>
        <color rgb="FFFFFF99"/>
        <rFont val="Arial"/>
        <family val="2"/>
      </rPr>
      <t>H</t>
    </r>
    <r>
      <rPr>
        <vertAlign val="subscript"/>
        <sz val="11"/>
        <color rgb="FFFFFF99"/>
        <rFont val="Arial"/>
        <family val="2"/>
        <charset val="161"/>
      </rPr>
      <t>6</t>
    </r>
    <r>
      <rPr>
        <sz val="11"/>
        <color rgb="FFFFFF99"/>
        <rFont val="Arial"/>
        <family val="2"/>
      </rPr>
      <t>O και εφόσον αυτή αντιδρά με το αντιδραστήριο Tollens, δε μπορεί παρά να είναι η προπανάλη, με συντακτικό τύπο…</t>
    </r>
  </si>
  <si>
    <r>
      <t xml:space="preserve">… 12·ν+2·ν·1+16=58 </t>
    </r>
    <r>
      <rPr>
        <sz val="11"/>
        <color rgb="FFFFFF99"/>
        <rFont val="Symbol"/>
        <family val="1"/>
        <charset val="2"/>
      </rPr>
      <t>Þ</t>
    </r>
    <r>
      <rPr>
        <sz val="10.25"/>
        <color rgb="FFFFFF99"/>
        <rFont val="Arial"/>
        <family val="2"/>
      </rPr>
      <t xml:space="preserve">  14·ν=42 </t>
    </r>
    <r>
      <rPr>
        <sz val="10.25"/>
        <color rgb="FFFFFF99"/>
        <rFont val="Symbol"/>
        <family val="1"/>
        <charset val="2"/>
      </rPr>
      <t>Þ</t>
    </r>
    <r>
      <rPr>
        <sz val="9.5500000000000007"/>
        <color rgb="FFFFFF99"/>
        <rFont val="Arial"/>
        <family val="2"/>
      </rPr>
      <t xml:space="preserve">   ν=3.</t>
    </r>
  </si>
  <si>
    <t>Η αντίδραση της προπανάλης με το Tollens παράχεται από την παρακάτω χημική εξίσωση.</t>
  </si>
  <si>
    <r>
      <t>… CH</t>
    </r>
    <r>
      <rPr>
        <vertAlign val="subscript"/>
        <sz val="11"/>
        <color rgb="FFFFFF99"/>
        <rFont val="Arial"/>
        <family val="2"/>
        <charset val="161"/>
      </rPr>
      <t>3</t>
    </r>
    <r>
      <rPr>
        <sz val="11"/>
        <color rgb="FFFFFF99"/>
        <rFont val="Arial"/>
        <family val="2"/>
      </rPr>
      <t>–CH</t>
    </r>
    <r>
      <rPr>
        <vertAlign val="subscript"/>
        <sz val="11"/>
        <color rgb="FFFFFF99"/>
        <rFont val="Arial"/>
        <family val="2"/>
        <charset val="161"/>
      </rPr>
      <t>2</t>
    </r>
    <r>
      <rPr>
        <sz val="11"/>
        <color rgb="FFFFFF99"/>
        <rFont val="Arial"/>
        <family val="2"/>
      </rPr>
      <t>–CH=O.</t>
    </r>
  </si>
  <si>
    <r>
      <t>CH</t>
    </r>
    <r>
      <rPr>
        <vertAlign val="subscript"/>
        <sz val="11"/>
        <color rgb="FF99CC00"/>
        <rFont val="Arial"/>
        <family val="2"/>
        <charset val="161"/>
      </rPr>
      <t>3</t>
    </r>
    <r>
      <rPr>
        <sz val="11"/>
        <color rgb="FF99CC00"/>
        <rFont val="Arial"/>
        <family val="2"/>
      </rPr>
      <t>CH</t>
    </r>
    <r>
      <rPr>
        <vertAlign val="subscript"/>
        <sz val="11"/>
        <color rgb="FF99CC00"/>
        <rFont val="Arial"/>
        <family val="2"/>
        <charset val="161"/>
      </rPr>
      <t>2</t>
    </r>
    <r>
      <rPr>
        <sz val="11"/>
        <color rgb="FF99CC00"/>
        <rFont val="Arial"/>
        <family val="2"/>
      </rPr>
      <t>CHO + 2AgNO</t>
    </r>
    <r>
      <rPr>
        <vertAlign val="subscript"/>
        <sz val="11"/>
        <color rgb="FF99CC00"/>
        <rFont val="Arial"/>
        <family val="2"/>
        <charset val="161"/>
      </rPr>
      <t>3</t>
    </r>
    <r>
      <rPr>
        <sz val="11"/>
        <color rgb="FF99CC00"/>
        <rFont val="Arial"/>
        <family val="2"/>
      </rPr>
      <t xml:space="preserve"> + 3NH</t>
    </r>
    <r>
      <rPr>
        <vertAlign val="subscript"/>
        <sz val="11"/>
        <color rgb="FF99CC00"/>
        <rFont val="Arial"/>
        <family val="2"/>
        <charset val="161"/>
      </rPr>
      <t>3</t>
    </r>
    <r>
      <rPr>
        <sz val="11"/>
        <color rgb="FF99CC00"/>
        <rFont val="Arial"/>
        <family val="2"/>
      </rPr>
      <t xml:space="preserve"> + H</t>
    </r>
    <r>
      <rPr>
        <vertAlign val="subscript"/>
        <sz val="11"/>
        <color rgb="FF99CC00"/>
        <rFont val="Arial"/>
        <family val="2"/>
        <charset val="161"/>
      </rPr>
      <t>2</t>
    </r>
    <r>
      <rPr>
        <sz val="11"/>
        <color rgb="FF99CC00"/>
        <rFont val="Arial"/>
        <family val="2"/>
      </rPr>
      <t xml:space="preserve">O  </t>
    </r>
    <r>
      <rPr>
        <sz val="11"/>
        <color rgb="FF99CC00"/>
        <rFont val="Symbol"/>
        <family val="1"/>
        <charset val="2"/>
      </rPr>
      <t>®</t>
    </r>
    <r>
      <rPr>
        <sz val="10.25"/>
        <color rgb="FF99CC00"/>
        <rFont val="Arial"/>
        <family val="2"/>
      </rPr>
      <t xml:space="preserve">  CH</t>
    </r>
    <r>
      <rPr>
        <vertAlign val="subscript"/>
        <sz val="10.25"/>
        <color rgb="FF99CC00"/>
        <rFont val="Arial"/>
        <family val="2"/>
        <charset val="161"/>
      </rPr>
      <t>3</t>
    </r>
    <r>
      <rPr>
        <sz val="10.25"/>
        <color rgb="FF99CC00"/>
        <rFont val="Arial"/>
        <family val="2"/>
      </rPr>
      <t>CH</t>
    </r>
    <r>
      <rPr>
        <vertAlign val="subscript"/>
        <sz val="10.25"/>
        <color rgb="FF99CC00"/>
        <rFont val="Arial"/>
        <family val="2"/>
        <charset val="161"/>
      </rPr>
      <t>2</t>
    </r>
    <r>
      <rPr>
        <sz val="10.25"/>
        <color rgb="FF99CC00"/>
        <rFont val="Arial"/>
        <family val="2"/>
      </rPr>
      <t>COONH</t>
    </r>
    <r>
      <rPr>
        <vertAlign val="subscript"/>
        <sz val="10.25"/>
        <color rgb="FF99CC00"/>
        <rFont val="Arial"/>
        <family val="2"/>
        <charset val="161"/>
      </rPr>
      <t>4</t>
    </r>
    <r>
      <rPr>
        <sz val="10.25"/>
        <color rgb="FF99CC00"/>
        <rFont val="Arial"/>
        <family val="2"/>
      </rPr>
      <t xml:space="preserve"> + 2Ag + 2NH</t>
    </r>
    <r>
      <rPr>
        <vertAlign val="subscript"/>
        <sz val="10.25"/>
        <color rgb="FF99CC00"/>
        <rFont val="Arial"/>
        <family val="2"/>
        <charset val="161"/>
      </rPr>
      <t>4</t>
    </r>
    <r>
      <rPr>
        <sz val="10.25"/>
        <color rgb="FF99CC00"/>
        <rFont val="Arial"/>
        <family val="2"/>
      </rPr>
      <t>NO</t>
    </r>
    <r>
      <rPr>
        <vertAlign val="subscript"/>
        <sz val="10.25"/>
        <color rgb="FF99CC00"/>
        <rFont val="Arial"/>
        <family val="2"/>
        <charset val="161"/>
      </rPr>
      <t>3</t>
    </r>
  </si>
  <si>
    <t xml:space="preserve">A:  </t>
  </si>
  <si>
    <t>B:</t>
  </si>
  <si>
    <t>Γ:</t>
  </si>
  <si>
    <t xml:space="preserve">Δ:   </t>
  </si>
  <si>
    <t>E:</t>
  </si>
  <si>
    <r>
      <t>Το προπένιο έχει ΜΤ: C</t>
    </r>
    <r>
      <rPr>
        <vertAlign val="subscript"/>
        <sz val="11"/>
        <color rgb="FFFFFF99"/>
        <rFont val="Arial"/>
        <family val="2"/>
        <charset val="161"/>
      </rPr>
      <t>3</t>
    </r>
    <r>
      <rPr>
        <sz val="11"/>
        <color rgb="FFFFFF99"/>
        <rFont val="Arial"/>
        <family val="2"/>
      </rPr>
      <t>H</t>
    </r>
    <r>
      <rPr>
        <vertAlign val="subscript"/>
        <sz val="11"/>
        <color rgb="FFFFFF99"/>
        <rFont val="Arial"/>
        <family val="2"/>
        <charset val="161"/>
      </rPr>
      <t>6</t>
    </r>
    <r>
      <rPr>
        <sz val="11"/>
        <color rgb="FFFFFF99"/>
        <rFont val="Arial"/>
        <family val="2"/>
      </rPr>
      <t xml:space="preserve"> και M</t>
    </r>
    <r>
      <rPr>
        <vertAlign val="subscript"/>
        <sz val="11"/>
        <color rgb="FFFFFF99"/>
        <rFont val="Arial"/>
        <family val="2"/>
        <charset val="161"/>
      </rPr>
      <t>r</t>
    </r>
    <r>
      <rPr>
        <sz val="11"/>
        <color rgb="FFFFFF99"/>
        <rFont val="Arial"/>
        <family val="2"/>
      </rPr>
      <t>=3·12+6·1=42, άρα τα 6,3g από αυτό είναι…</t>
    </r>
  </si>
  <si>
    <r>
      <t>…n=m/M</t>
    </r>
    <r>
      <rPr>
        <vertAlign val="subscript"/>
        <sz val="11"/>
        <color rgb="FFFFFF99"/>
        <rFont val="Arial"/>
        <family val="2"/>
        <charset val="161"/>
      </rPr>
      <t>r</t>
    </r>
    <r>
      <rPr>
        <sz val="11"/>
        <color rgb="FFFFFF99"/>
        <rFont val="Arial"/>
        <family val="2"/>
      </rPr>
      <t>=6,3/42=0,15mol.</t>
    </r>
  </si>
  <si>
    <t>Οι ενώσεις που προκύπτουν, από την αντίδραση του προπενίου με το νερό, είναι η 1-προπανόλη και η 2-προπανόλη (κύριο προΪόν).</t>
  </si>
  <si>
    <t>Έστω ότι στο καθένα από τα δύο ίσα μέρη, στα οποία χωρίστηκε το αρχικό μίγμα, περιέχονται amol 1-προπανόλης και bmol 2-προπανόλης.</t>
  </si>
  <si>
    <r>
      <rPr>
        <b/>
        <vertAlign val="subscript"/>
        <sz val="11"/>
        <color rgb="FF99CC00"/>
        <rFont val="Arial"/>
        <family val="2"/>
        <charset val="161"/>
      </rPr>
      <t xml:space="preserve">          </t>
    </r>
    <r>
      <rPr>
        <b/>
        <sz val="11"/>
        <color rgb="FF99CC00"/>
        <rFont val="Arial"/>
        <family val="2"/>
        <charset val="161"/>
      </rPr>
      <t xml:space="preserve">  α.</t>
    </r>
  </si>
  <si>
    <t>Αντιδράσεις προπενίου με νερό.</t>
  </si>
  <si>
    <r>
      <t xml:space="preserve">  +   H</t>
    </r>
    <r>
      <rPr>
        <vertAlign val="subscript"/>
        <sz val="11"/>
        <color rgb="FFFFFF99"/>
        <rFont val="Arial"/>
        <family val="2"/>
        <charset val="161"/>
      </rPr>
      <t>2</t>
    </r>
    <r>
      <rPr>
        <sz val="11"/>
        <color rgb="FFFFFF99"/>
        <rFont val="Arial"/>
        <family val="2"/>
      </rPr>
      <t xml:space="preserve">O      </t>
    </r>
    <r>
      <rPr>
        <sz val="11"/>
        <color rgb="FFFFFF99"/>
        <rFont val="Symbol"/>
        <family val="1"/>
        <charset val="2"/>
      </rPr>
      <t>®</t>
    </r>
  </si>
  <si>
    <t>1-προπανόλη</t>
  </si>
  <si>
    <t>2-προπανόλη</t>
  </si>
  <si>
    <t>Οι υπόλοιπες αντιδράσεις θα χρειαστεί να γραφούν παρακάτω κατά την επίλυση του προβλήματος.</t>
  </si>
  <si>
    <t>Στο 2ο μέρος, με το αλκαλικό διάλυμα ιωδίου αντιδρά μόνο η 2-προπανόλη, σύμφω-να με την αντίδραση…</t>
  </si>
  <si>
    <r>
      <t>… CH</t>
    </r>
    <r>
      <rPr>
        <vertAlign val="subscript"/>
        <sz val="11"/>
        <color rgb="FFFFFF99"/>
        <rFont val="Arial"/>
        <family val="2"/>
        <charset val="161"/>
      </rPr>
      <t>3</t>
    </r>
    <r>
      <rPr>
        <sz val="11"/>
        <color rgb="FFFFFF99"/>
        <rFont val="Arial"/>
        <family val="2"/>
      </rPr>
      <t>CH(OH)CH</t>
    </r>
    <r>
      <rPr>
        <vertAlign val="subscript"/>
        <sz val="11"/>
        <color rgb="FFFFFF99"/>
        <rFont val="Arial"/>
        <family val="2"/>
        <charset val="161"/>
      </rPr>
      <t>3</t>
    </r>
    <r>
      <rPr>
        <b/>
        <sz val="11"/>
        <color rgb="FFFF0000"/>
        <rFont val="Arial"/>
        <family val="2"/>
        <charset val="161"/>
      </rPr>
      <t xml:space="preserve"> +</t>
    </r>
    <r>
      <rPr>
        <sz val="11"/>
        <color rgb="FFFFFF99"/>
        <rFont val="Arial"/>
        <family val="2"/>
      </rPr>
      <t xml:space="preserve"> 4I</t>
    </r>
    <r>
      <rPr>
        <vertAlign val="subscript"/>
        <sz val="11"/>
        <color rgb="FFFFFF99"/>
        <rFont val="Arial"/>
        <family val="2"/>
        <charset val="161"/>
      </rPr>
      <t>2</t>
    </r>
    <r>
      <rPr>
        <sz val="11"/>
        <color rgb="FFFFFF99"/>
        <rFont val="Arial"/>
        <family val="2"/>
      </rPr>
      <t xml:space="preserve"> </t>
    </r>
    <r>
      <rPr>
        <b/>
        <sz val="11"/>
        <color rgb="FFFF0000"/>
        <rFont val="Arial"/>
        <family val="2"/>
        <charset val="161"/>
      </rPr>
      <t>+</t>
    </r>
    <r>
      <rPr>
        <sz val="11"/>
        <color rgb="FFFFFF99"/>
        <rFont val="Arial"/>
        <family val="2"/>
      </rPr>
      <t xml:space="preserve"> 6NaOH </t>
    </r>
    <r>
      <rPr>
        <b/>
        <sz val="11"/>
        <color rgb="FFFFFF99"/>
        <rFont val="Arial"/>
        <family val="2"/>
      </rPr>
      <t xml:space="preserve"> </t>
    </r>
    <r>
      <rPr>
        <b/>
        <sz val="11"/>
        <color rgb="FFFF0000"/>
        <rFont val="Symbol"/>
        <family val="1"/>
        <charset val="2"/>
      </rPr>
      <t>®</t>
    </r>
    <r>
      <rPr>
        <sz val="10.25"/>
        <color rgb="FFFFFF99"/>
        <rFont val="Arial"/>
        <family val="2"/>
      </rPr>
      <t xml:space="preserve">  CHI</t>
    </r>
    <r>
      <rPr>
        <vertAlign val="subscript"/>
        <sz val="10.25"/>
        <color rgb="FFFFFF99"/>
        <rFont val="Arial"/>
        <family val="2"/>
        <charset val="161"/>
      </rPr>
      <t>3</t>
    </r>
    <r>
      <rPr>
        <b/>
        <sz val="10.25"/>
        <color rgb="FFFF0000"/>
        <rFont val="Arial"/>
        <family val="2"/>
        <charset val="161"/>
      </rPr>
      <t>↓</t>
    </r>
    <r>
      <rPr>
        <b/>
        <sz val="9.5500000000000007"/>
        <color rgb="FFFF0000"/>
        <rFont val="Arial"/>
        <family val="2"/>
        <charset val="161"/>
      </rPr>
      <t xml:space="preserve"> +</t>
    </r>
    <r>
      <rPr>
        <sz val="9.5500000000000007"/>
        <color rgb="FFFFFF99"/>
        <rFont val="Arial"/>
        <family val="2"/>
      </rPr>
      <t xml:space="preserve"> CH</t>
    </r>
    <r>
      <rPr>
        <vertAlign val="subscript"/>
        <sz val="9.5500000000000007"/>
        <color rgb="FFFFFF99"/>
        <rFont val="Arial"/>
        <family val="2"/>
        <charset val="161"/>
      </rPr>
      <t>3</t>
    </r>
    <r>
      <rPr>
        <sz val="9.5500000000000007"/>
        <color rgb="FFFFFF99"/>
        <rFont val="Arial"/>
        <family val="2"/>
      </rPr>
      <t xml:space="preserve">COONa </t>
    </r>
    <r>
      <rPr>
        <b/>
        <sz val="9.5500000000000007"/>
        <color rgb="FFFF0000"/>
        <rFont val="Arial"/>
        <family val="2"/>
        <charset val="161"/>
      </rPr>
      <t>+</t>
    </r>
    <r>
      <rPr>
        <sz val="9.5500000000000007"/>
        <color rgb="FFFFFF99"/>
        <rFont val="Arial"/>
        <family val="2"/>
      </rPr>
      <t xml:space="preserve"> 5NaI</t>
    </r>
    <r>
      <rPr>
        <b/>
        <sz val="9.5500000000000007"/>
        <color rgb="FFFF0000"/>
        <rFont val="Arial"/>
        <family val="2"/>
        <charset val="161"/>
      </rPr>
      <t xml:space="preserve"> +</t>
    </r>
    <r>
      <rPr>
        <sz val="9.5500000000000007"/>
        <color rgb="FFFFFF99"/>
        <rFont val="Arial"/>
        <family val="2"/>
      </rPr>
      <t xml:space="preserve"> 5H</t>
    </r>
    <r>
      <rPr>
        <vertAlign val="subscript"/>
        <sz val="9.5500000000000007"/>
        <color rgb="FFFFFF99"/>
        <rFont val="Arial"/>
        <family val="2"/>
        <charset val="161"/>
      </rPr>
      <t>2</t>
    </r>
    <r>
      <rPr>
        <sz val="9.5500000000000007"/>
        <color rgb="FFFFFF99"/>
        <rFont val="Arial"/>
        <family val="2"/>
      </rPr>
      <t>O</t>
    </r>
  </si>
  <si>
    <r>
      <t>Το σχηματιζόμενο κίτρινο ίζημα είναι το ιωδοφόρμιο με χημικό τύπο… CHI</t>
    </r>
    <r>
      <rPr>
        <vertAlign val="subscript"/>
        <sz val="11"/>
        <color rgb="FFFFFF99"/>
        <rFont val="Arial"/>
        <family val="2"/>
        <charset val="161"/>
      </rPr>
      <t>3</t>
    </r>
    <r>
      <rPr>
        <sz val="11"/>
        <color rgb="FFFFFF99"/>
        <rFont val="Arial"/>
        <family val="2"/>
      </rPr>
      <t xml:space="preserve"> και M</t>
    </r>
    <r>
      <rPr>
        <vertAlign val="subscript"/>
        <sz val="11"/>
        <color rgb="FFFFFF99"/>
        <rFont val="Arial"/>
        <family val="2"/>
        <charset val="161"/>
      </rPr>
      <t>r</t>
    </r>
    <r>
      <rPr>
        <sz val="11"/>
        <color rgb="FFFFFF99"/>
        <rFont val="Arial"/>
        <family val="2"/>
      </rPr>
      <t>=12+ +3·127+1=394, οπότε τα 19,7g από αυτό θα είναι…
... n=m/Mr=19,7/394=0,05mol.</t>
    </r>
  </si>
  <si>
    <r>
      <t>Στο 1ο μέρος, με το KMnO</t>
    </r>
    <r>
      <rPr>
        <vertAlign val="subscript"/>
        <sz val="11"/>
        <color rgb="FFFFFF99"/>
        <rFont val="Arial"/>
        <family val="2"/>
        <charset val="161"/>
      </rPr>
      <t>4</t>
    </r>
    <r>
      <rPr>
        <sz val="11"/>
        <color rgb="FFFFFF99"/>
        <rFont val="Arial"/>
        <family val="2"/>
      </rPr>
      <t>, αντιδρούν και τα δύο συστατικά του μίγματος, σύμφωνα με τις παρακάτω χημικές εξισώσεις.</t>
    </r>
  </si>
  <si>
    <r>
      <t>…5CH</t>
    </r>
    <r>
      <rPr>
        <vertAlign val="subscript"/>
        <sz val="10"/>
        <color rgb="FFFFFF99"/>
        <rFont val="Arial"/>
        <family val="2"/>
        <charset val="161"/>
      </rPr>
      <t>3</t>
    </r>
    <r>
      <rPr>
        <sz val="10"/>
        <color rgb="FFFFFF99"/>
        <rFont val="Arial"/>
        <family val="2"/>
      </rPr>
      <t>CH</t>
    </r>
    <r>
      <rPr>
        <vertAlign val="subscript"/>
        <sz val="10"/>
        <color rgb="FFFFFF99"/>
        <rFont val="Arial"/>
        <family val="2"/>
        <charset val="161"/>
      </rPr>
      <t>2</t>
    </r>
    <r>
      <rPr>
        <sz val="10"/>
        <color rgb="FFFFFF99"/>
        <rFont val="Arial"/>
        <family val="2"/>
      </rPr>
      <t>CH</t>
    </r>
    <r>
      <rPr>
        <vertAlign val="subscript"/>
        <sz val="10"/>
        <color rgb="FFFFFF99"/>
        <rFont val="Arial"/>
        <family val="2"/>
        <charset val="161"/>
      </rPr>
      <t>2</t>
    </r>
    <r>
      <rPr>
        <sz val="10"/>
        <color rgb="FFFFFF66"/>
        <rFont val="Arial"/>
        <family val="2"/>
        <charset val="161"/>
      </rPr>
      <t>ΟΗ</t>
    </r>
    <r>
      <rPr>
        <b/>
        <sz val="10"/>
        <color rgb="FFFF0000"/>
        <rFont val="Arial"/>
        <family val="2"/>
        <charset val="161"/>
      </rPr>
      <t xml:space="preserve"> +</t>
    </r>
    <r>
      <rPr>
        <sz val="10"/>
        <color rgb="FFFFFF99"/>
        <rFont val="Arial"/>
        <family val="2"/>
      </rPr>
      <t xml:space="preserve"> 4KMnO</t>
    </r>
    <r>
      <rPr>
        <vertAlign val="subscript"/>
        <sz val="10"/>
        <color rgb="FFFFFF99"/>
        <rFont val="Arial"/>
        <family val="2"/>
        <charset val="161"/>
      </rPr>
      <t>4</t>
    </r>
    <r>
      <rPr>
        <sz val="10"/>
        <color rgb="FFFFFF99"/>
        <rFont val="Arial"/>
        <family val="2"/>
      </rPr>
      <t xml:space="preserve"> </t>
    </r>
    <r>
      <rPr>
        <b/>
        <sz val="10"/>
        <color rgb="FFFF0000"/>
        <rFont val="Arial"/>
        <family val="2"/>
        <charset val="161"/>
      </rPr>
      <t>+</t>
    </r>
    <r>
      <rPr>
        <sz val="10"/>
        <color rgb="FFFFFF99"/>
        <rFont val="Arial"/>
        <family val="2"/>
      </rPr>
      <t xml:space="preserve"> 6H</t>
    </r>
    <r>
      <rPr>
        <vertAlign val="subscript"/>
        <sz val="10"/>
        <color rgb="FFFFFF99"/>
        <rFont val="Arial"/>
        <family val="2"/>
        <charset val="161"/>
      </rPr>
      <t>2</t>
    </r>
    <r>
      <rPr>
        <sz val="10"/>
        <color rgb="FFFFFF99"/>
        <rFont val="Arial"/>
        <family val="2"/>
      </rPr>
      <t>SO</t>
    </r>
    <r>
      <rPr>
        <vertAlign val="subscript"/>
        <sz val="10"/>
        <color rgb="FFFFFF99"/>
        <rFont val="Arial"/>
        <family val="2"/>
        <charset val="161"/>
      </rPr>
      <t>4</t>
    </r>
    <r>
      <rPr>
        <sz val="10"/>
        <color rgb="FFFFFF99"/>
        <rFont val="Arial"/>
        <family val="2"/>
      </rPr>
      <t xml:space="preserve"> </t>
    </r>
    <r>
      <rPr>
        <b/>
        <sz val="10"/>
        <color rgb="FFFF0000"/>
        <rFont val="Symbol"/>
        <family val="1"/>
        <charset val="2"/>
      </rPr>
      <t>®</t>
    </r>
    <r>
      <rPr>
        <sz val="10"/>
        <color rgb="FFFFFF99"/>
        <rFont val="Arial"/>
        <family val="2"/>
      </rPr>
      <t xml:space="preserve"> 5CH</t>
    </r>
    <r>
      <rPr>
        <vertAlign val="subscript"/>
        <sz val="10"/>
        <color rgb="FFFFFF99"/>
        <rFont val="Arial"/>
        <family val="2"/>
        <charset val="161"/>
      </rPr>
      <t>3</t>
    </r>
    <r>
      <rPr>
        <sz val="10"/>
        <color rgb="FFFFFF99"/>
        <rFont val="Arial"/>
        <family val="2"/>
      </rPr>
      <t>CH</t>
    </r>
    <r>
      <rPr>
        <vertAlign val="subscript"/>
        <sz val="10"/>
        <color rgb="FFFFFF99"/>
        <rFont val="Arial"/>
        <family val="2"/>
        <charset val="161"/>
      </rPr>
      <t>2</t>
    </r>
    <r>
      <rPr>
        <sz val="10"/>
        <color rgb="FFFFFF99"/>
        <rFont val="Arial"/>
        <family val="2"/>
      </rPr>
      <t>COOH</t>
    </r>
    <r>
      <rPr>
        <b/>
        <sz val="10"/>
        <color rgb="FFFF0000"/>
        <rFont val="Arial"/>
        <family val="2"/>
        <charset val="161"/>
      </rPr>
      <t xml:space="preserve"> +</t>
    </r>
    <r>
      <rPr>
        <sz val="10"/>
        <color rgb="FFFFFF99"/>
        <rFont val="Arial"/>
        <family val="2"/>
      </rPr>
      <t xml:space="preserve"> 4MnSO</t>
    </r>
    <r>
      <rPr>
        <vertAlign val="subscript"/>
        <sz val="10"/>
        <color rgb="FFFFFF99"/>
        <rFont val="Arial"/>
        <family val="2"/>
        <charset val="161"/>
      </rPr>
      <t>4</t>
    </r>
    <r>
      <rPr>
        <sz val="10"/>
        <color rgb="FFFFFF99"/>
        <rFont val="Arial"/>
        <family val="2"/>
      </rPr>
      <t xml:space="preserve"> </t>
    </r>
    <r>
      <rPr>
        <b/>
        <sz val="10"/>
        <color rgb="FFFF0000"/>
        <rFont val="Arial"/>
        <family val="2"/>
        <charset val="161"/>
      </rPr>
      <t>+</t>
    </r>
    <r>
      <rPr>
        <sz val="10"/>
        <color rgb="FFFFFF99"/>
        <rFont val="Arial"/>
        <family val="2"/>
      </rPr>
      <t xml:space="preserve"> 2K</t>
    </r>
    <r>
      <rPr>
        <vertAlign val="subscript"/>
        <sz val="10"/>
        <color rgb="FFFFFF99"/>
        <rFont val="Arial"/>
        <family val="2"/>
        <charset val="161"/>
      </rPr>
      <t>2</t>
    </r>
    <r>
      <rPr>
        <sz val="10"/>
        <color rgb="FFFFFF99"/>
        <rFont val="Arial"/>
        <family val="2"/>
      </rPr>
      <t>SO</t>
    </r>
    <r>
      <rPr>
        <vertAlign val="subscript"/>
        <sz val="10"/>
        <color rgb="FFFFFF99"/>
        <rFont val="Arial"/>
        <family val="2"/>
        <charset val="161"/>
      </rPr>
      <t>4</t>
    </r>
    <r>
      <rPr>
        <b/>
        <sz val="10"/>
        <color rgb="FFFF0000"/>
        <rFont val="Arial"/>
        <family val="2"/>
        <charset val="161"/>
      </rPr>
      <t xml:space="preserve"> +</t>
    </r>
    <r>
      <rPr>
        <sz val="10"/>
        <color rgb="FFFFFF99"/>
        <rFont val="Arial"/>
        <family val="2"/>
      </rPr>
      <t xml:space="preserve"> 11H</t>
    </r>
    <r>
      <rPr>
        <vertAlign val="subscript"/>
        <sz val="10"/>
        <color rgb="FFFFFF99"/>
        <rFont val="Arial"/>
        <family val="2"/>
        <charset val="161"/>
      </rPr>
      <t>2</t>
    </r>
    <r>
      <rPr>
        <sz val="10"/>
        <color rgb="FFFFFF99"/>
        <rFont val="Arial"/>
        <family val="2"/>
      </rPr>
      <t>O</t>
    </r>
  </si>
  <si>
    <r>
      <t>…5CH</t>
    </r>
    <r>
      <rPr>
        <vertAlign val="subscript"/>
        <sz val="10"/>
        <color rgb="FFFFFF99"/>
        <rFont val="Arial"/>
        <family val="2"/>
        <charset val="161"/>
      </rPr>
      <t>3</t>
    </r>
    <r>
      <rPr>
        <sz val="10"/>
        <color rgb="FFFFFF99"/>
        <rFont val="Arial"/>
        <family val="2"/>
      </rPr>
      <t>CH(OH)CH</t>
    </r>
    <r>
      <rPr>
        <vertAlign val="subscript"/>
        <sz val="10"/>
        <color rgb="FFFFFF99"/>
        <rFont val="Arial"/>
        <family val="2"/>
        <charset val="161"/>
      </rPr>
      <t>3</t>
    </r>
    <r>
      <rPr>
        <b/>
        <sz val="10"/>
        <color rgb="FFFF0000"/>
        <rFont val="Arial"/>
        <family val="2"/>
        <charset val="161"/>
      </rPr>
      <t xml:space="preserve"> +</t>
    </r>
    <r>
      <rPr>
        <sz val="10"/>
        <color rgb="FFFFFF99"/>
        <rFont val="Arial"/>
        <family val="2"/>
      </rPr>
      <t xml:space="preserve"> 2KMnO</t>
    </r>
    <r>
      <rPr>
        <vertAlign val="subscript"/>
        <sz val="10"/>
        <color rgb="FFFFFF99"/>
        <rFont val="Arial"/>
        <family val="2"/>
        <charset val="161"/>
      </rPr>
      <t>4</t>
    </r>
    <r>
      <rPr>
        <sz val="10"/>
        <color rgb="FFFFFF99"/>
        <rFont val="Arial"/>
        <family val="2"/>
      </rPr>
      <t xml:space="preserve"> </t>
    </r>
    <r>
      <rPr>
        <b/>
        <sz val="10"/>
        <color rgb="FFFF0000"/>
        <rFont val="Arial"/>
        <family val="2"/>
        <charset val="161"/>
      </rPr>
      <t>+</t>
    </r>
    <r>
      <rPr>
        <sz val="10"/>
        <color rgb="FFFFFF99"/>
        <rFont val="Arial"/>
        <family val="2"/>
      </rPr>
      <t xml:space="preserve"> 3H</t>
    </r>
    <r>
      <rPr>
        <vertAlign val="subscript"/>
        <sz val="10"/>
        <color rgb="FFFFFF99"/>
        <rFont val="Arial"/>
        <family val="2"/>
        <charset val="161"/>
      </rPr>
      <t>2</t>
    </r>
    <r>
      <rPr>
        <sz val="10"/>
        <color rgb="FFFFFF99"/>
        <rFont val="Arial"/>
        <family val="2"/>
      </rPr>
      <t>SO</t>
    </r>
    <r>
      <rPr>
        <vertAlign val="subscript"/>
        <sz val="10"/>
        <color rgb="FFFFFF99"/>
        <rFont val="Arial"/>
        <family val="2"/>
        <charset val="161"/>
      </rPr>
      <t>4</t>
    </r>
    <r>
      <rPr>
        <sz val="10"/>
        <color rgb="FFFFFF99"/>
        <rFont val="Arial"/>
        <family val="2"/>
      </rPr>
      <t xml:space="preserve"> </t>
    </r>
    <r>
      <rPr>
        <b/>
        <sz val="10"/>
        <color rgb="FFFF0000"/>
        <rFont val="Symbol"/>
        <family val="1"/>
        <charset val="2"/>
      </rPr>
      <t>®</t>
    </r>
    <r>
      <rPr>
        <sz val="10"/>
        <color rgb="FFFFFF99"/>
        <rFont val="Arial"/>
        <family val="2"/>
      </rPr>
      <t xml:space="preserve"> 5CH</t>
    </r>
    <r>
      <rPr>
        <vertAlign val="subscript"/>
        <sz val="10"/>
        <color rgb="FFFFFF99"/>
        <rFont val="Arial"/>
        <family val="2"/>
        <charset val="161"/>
      </rPr>
      <t>3</t>
    </r>
    <r>
      <rPr>
        <sz val="10"/>
        <color rgb="FFFFFF99"/>
        <rFont val="Arial"/>
        <family val="2"/>
      </rPr>
      <t>COCH</t>
    </r>
    <r>
      <rPr>
        <vertAlign val="subscript"/>
        <sz val="10"/>
        <color rgb="FFFFFF99"/>
        <rFont val="Arial"/>
        <family val="2"/>
        <charset val="161"/>
      </rPr>
      <t>3</t>
    </r>
    <r>
      <rPr>
        <b/>
        <sz val="10"/>
        <color rgb="FFFF0000"/>
        <rFont val="Arial"/>
        <family val="2"/>
        <charset val="161"/>
      </rPr>
      <t xml:space="preserve"> +</t>
    </r>
    <r>
      <rPr>
        <sz val="10"/>
        <color rgb="FFFFFF99"/>
        <rFont val="Arial"/>
        <family val="2"/>
      </rPr>
      <t xml:space="preserve"> 2MnSO</t>
    </r>
    <r>
      <rPr>
        <vertAlign val="subscript"/>
        <sz val="10"/>
        <color rgb="FFFFFF99"/>
        <rFont val="Arial"/>
        <family val="2"/>
        <charset val="161"/>
      </rPr>
      <t>4</t>
    </r>
    <r>
      <rPr>
        <sz val="10"/>
        <color rgb="FFFFFF99"/>
        <rFont val="Arial"/>
        <family val="2"/>
      </rPr>
      <t xml:space="preserve"> </t>
    </r>
    <r>
      <rPr>
        <b/>
        <sz val="10"/>
        <color rgb="FFFF0000"/>
        <rFont val="Arial"/>
        <family val="2"/>
        <charset val="161"/>
      </rPr>
      <t>+</t>
    </r>
    <r>
      <rPr>
        <sz val="10"/>
        <color rgb="FFFFFF99"/>
        <rFont val="Arial"/>
        <family val="2"/>
      </rPr>
      <t xml:space="preserve"> K</t>
    </r>
    <r>
      <rPr>
        <vertAlign val="subscript"/>
        <sz val="10"/>
        <color rgb="FFFFFF99"/>
        <rFont val="Arial"/>
        <family val="2"/>
        <charset val="161"/>
      </rPr>
      <t>2</t>
    </r>
    <r>
      <rPr>
        <sz val="10"/>
        <color rgb="FFFFFF99"/>
        <rFont val="Arial"/>
        <family val="2"/>
      </rPr>
      <t>SO</t>
    </r>
    <r>
      <rPr>
        <vertAlign val="subscript"/>
        <sz val="10"/>
        <color rgb="FFFFFF99"/>
        <rFont val="Arial"/>
        <family val="2"/>
        <charset val="161"/>
      </rPr>
      <t>4</t>
    </r>
    <r>
      <rPr>
        <b/>
        <sz val="10"/>
        <color rgb="FFFF0000"/>
        <rFont val="Arial"/>
        <family val="2"/>
        <charset val="161"/>
      </rPr>
      <t xml:space="preserve"> +</t>
    </r>
    <r>
      <rPr>
        <sz val="10"/>
        <color rgb="FFFFFF99"/>
        <rFont val="Arial"/>
        <family val="2"/>
      </rPr>
      <t xml:space="preserve"> 8H</t>
    </r>
    <r>
      <rPr>
        <vertAlign val="subscript"/>
        <sz val="10"/>
        <color rgb="FFFFFF99"/>
        <rFont val="Arial"/>
        <family val="2"/>
        <charset val="161"/>
      </rPr>
      <t>2</t>
    </r>
    <r>
      <rPr>
        <sz val="10"/>
        <color rgb="FFFFFF99"/>
        <rFont val="Arial"/>
        <family val="2"/>
      </rPr>
      <t>O</t>
    </r>
  </si>
  <si>
    <t>Από τη στοιχειομετρία της 1ης αντίδρασης έχουμε…</t>
  </si>
  <si>
    <r>
      <t>… 5mol 1-προπανόλης καταναλώνουν 4mol KMnO</t>
    </r>
    <r>
      <rPr>
        <vertAlign val="subscript"/>
        <sz val="11"/>
        <color rgb="FFFFFF99"/>
        <rFont val="Arial"/>
        <family val="2"/>
        <charset val="161"/>
      </rPr>
      <t>4</t>
    </r>
    <r>
      <rPr>
        <sz val="11"/>
        <color rgb="FFFFFF99"/>
        <rFont val="Arial"/>
        <family val="2"/>
      </rPr>
      <t>, άρα…</t>
    </r>
  </si>
  <si>
    <r>
      <t>… amol 1-προπανόλης καταναλώνουν xmol KMnO</t>
    </r>
    <r>
      <rPr>
        <vertAlign val="subscript"/>
        <sz val="11"/>
        <color rgb="FFFFFF99"/>
        <rFont val="Arial"/>
        <family val="2"/>
        <charset val="161"/>
      </rPr>
      <t>4</t>
    </r>
    <r>
      <rPr>
        <sz val="11"/>
        <color rgb="FFFFFF99"/>
        <rFont val="Arial"/>
        <family val="2"/>
      </rPr>
      <t>.</t>
    </r>
  </si>
  <si>
    <t>Από τη στοιχειομετρία της 2ης αντίδρασης έχουμε…</t>
  </si>
  <si>
    <r>
      <t>… 5mol 2-προπανόλης καταναλώνουν 2mol KMnO</t>
    </r>
    <r>
      <rPr>
        <vertAlign val="subscript"/>
        <sz val="11"/>
        <color rgb="FFFFFF99"/>
        <rFont val="Arial"/>
        <family val="2"/>
        <charset val="161"/>
      </rPr>
      <t>4</t>
    </r>
    <r>
      <rPr>
        <sz val="11"/>
        <color rgb="FFFFFF99"/>
        <rFont val="Arial"/>
        <family val="2"/>
      </rPr>
      <t>, άρα…</t>
    </r>
  </si>
  <si>
    <r>
      <t>… bmol 2-προπανόλης καταναλώνουν ymol KMnO</t>
    </r>
    <r>
      <rPr>
        <vertAlign val="subscript"/>
        <sz val="11"/>
        <color rgb="FFFFFF99"/>
        <rFont val="Arial"/>
        <family val="2"/>
        <charset val="161"/>
      </rPr>
      <t>4</t>
    </r>
    <r>
      <rPr>
        <sz val="11"/>
        <color rgb="FFFFFF99"/>
        <rFont val="Arial"/>
        <family val="2"/>
      </rPr>
      <t>.</t>
    </r>
  </si>
  <si>
    <r>
      <t>Από την παραπανω κατάστρωση προκύπτει…</t>
    </r>
    <r>
      <rPr>
        <sz val="11"/>
        <color rgb="FF99CC00"/>
        <rFont val="Arial"/>
        <family val="2"/>
        <charset val="161"/>
      </rPr>
      <t xml:space="preserve"> x=4·a/5.</t>
    </r>
  </si>
  <si>
    <r>
      <t xml:space="preserve">Από την παραπανω κατάστρωση προκύπτει… </t>
    </r>
    <r>
      <rPr>
        <sz val="11"/>
        <color rgb="FF99CC00"/>
        <rFont val="Arial"/>
        <family val="2"/>
        <charset val="161"/>
      </rPr>
      <t>y=2·b/5.</t>
    </r>
  </si>
  <si>
    <t>Προφανώς η συνολικά καταναλωθείσα ποσότητα KMnO4, είναι ίση με…
... x+y=(4·a+2·b)/5, προκύπτει όμως και από τη σχέση… n=C·V=0,01·2,8=0,028mol.</t>
  </si>
  <si>
    <r>
      <t xml:space="preserve">Από τη στοιχειομετρική αναλογία της αντίδρασης, προκύπτει εύκολα ότι και η ποσότητα της 2-προπανόλης θα είναι και αυτή ίση με 0,05mol, δηλαδή βρήκαμε ότι </t>
    </r>
    <r>
      <rPr>
        <sz val="11"/>
        <color rgb="FF3366FF"/>
        <rFont val="Arial"/>
        <family val="2"/>
        <charset val="161"/>
      </rPr>
      <t>b=0,05.</t>
    </r>
  </si>
  <si>
    <t>Συμπεραίνουμε λοιπόν ότι στο αρχικό μίγμα υπήρχαν 2·0,01=0,02mol 1-προπανό-λης και 2·0,05=0,1mol 2-προπανόλης.</t>
  </si>
  <si>
    <r>
      <rPr>
        <b/>
        <vertAlign val="subscript"/>
        <sz val="11"/>
        <color rgb="FF99CC00"/>
        <rFont val="Arial"/>
        <family val="2"/>
        <charset val="161"/>
      </rPr>
      <t xml:space="preserve">          </t>
    </r>
    <r>
      <rPr>
        <b/>
        <sz val="11"/>
        <color rgb="FF99CC00"/>
        <rFont val="Arial"/>
        <family val="2"/>
        <charset val="161"/>
      </rPr>
      <t xml:space="preserve">  γ.</t>
    </r>
  </si>
  <si>
    <t xml:space="preserve">Οι παραπάνω ποσότητες αλκοολών παράχθηκαν από ισομοριακές ποσότητες προπένιου, όπως φαίνεται και από τις χημικές εξισώσεις που γράφηκαν αρκετά παραπάνω (βλέπε κελιά BB132 και ΒΒ135). </t>
  </si>
  <si>
    <r>
      <t xml:space="preserve">Θα είναι δηλαδή 4·a+2·b=5·0,028 </t>
    </r>
    <r>
      <rPr>
        <sz val="11"/>
        <color rgb="FFFFFF99"/>
        <rFont val="Symbol"/>
        <family val="1"/>
        <charset val="2"/>
      </rPr>
      <t>Þ</t>
    </r>
    <r>
      <rPr>
        <sz val="11"/>
        <color rgb="FFFFFF99"/>
        <rFont val="Arial"/>
        <family val="2"/>
      </rPr>
      <t xml:space="preserve">  4·a+2·0,05=0,14 </t>
    </r>
    <r>
      <rPr>
        <sz val="11"/>
        <color rgb="FFFFFF99"/>
        <rFont val="Symbol"/>
        <family val="1"/>
        <charset val="2"/>
      </rPr>
      <t>Þ</t>
    </r>
    <r>
      <rPr>
        <sz val="11"/>
        <color rgb="FFFFFF99"/>
        <rFont val="Arial"/>
        <family val="2"/>
      </rPr>
      <t xml:space="preserve">  4·a=0,04 </t>
    </r>
    <r>
      <rPr>
        <sz val="11"/>
        <color rgb="FFFFFF99"/>
        <rFont val="Symbol"/>
        <family val="1"/>
        <charset val="2"/>
      </rPr>
      <t>Þ</t>
    </r>
    <r>
      <rPr>
        <sz val="11"/>
        <color rgb="FFFFFF99"/>
        <rFont val="Arial"/>
        <family val="2"/>
      </rPr>
      <t xml:space="preserve">  </t>
    </r>
    <r>
      <rPr>
        <sz val="11"/>
        <color rgb="FF3366FF"/>
        <rFont val="Arial"/>
        <family val="2"/>
        <charset val="161"/>
      </rPr>
      <t>a=0,01.</t>
    </r>
  </si>
  <si>
    <r>
      <t xml:space="preserve">Έτσι το </t>
    </r>
    <r>
      <rPr>
        <b/>
        <sz val="10"/>
        <color indexed="52"/>
        <rFont val="Arial"/>
        <family val="2"/>
        <charset val="161"/>
      </rPr>
      <t>χλώρο-αιθάνιο</t>
    </r>
    <r>
      <rPr>
        <sz val="10"/>
        <color indexed="43"/>
        <rFont val="Arial"/>
        <family val="2"/>
      </rPr>
      <t xml:space="preserve"> με </t>
    </r>
    <r>
      <rPr>
        <b/>
        <sz val="10"/>
        <color indexed="52"/>
        <rFont val="Arial"/>
        <family val="2"/>
        <charset val="161"/>
      </rPr>
      <t>Mg</t>
    </r>
    <r>
      <rPr>
        <sz val="10"/>
        <color indexed="43"/>
        <rFont val="Arial"/>
        <family val="2"/>
      </rPr>
      <t xml:space="preserve"> δίνει το </t>
    </r>
    <r>
      <rPr>
        <b/>
        <sz val="10"/>
        <color indexed="52"/>
        <rFont val="Arial"/>
        <family val="2"/>
        <charset val="161"/>
      </rPr>
      <t>αίθυλο-μαγνή-σιο- χλωρίδιο,</t>
    </r>
    <r>
      <rPr>
        <sz val="10"/>
        <color indexed="43"/>
        <rFont val="Arial"/>
        <family val="2"/>
      </rPr>
      <t xml:space="preserve"> σύμφωνα με την ακόλουθη χημική εξί-σωση…
Η σύνθεση των αντιδραστηρίων </t>
    </r>
    <r>
      <rPr>
        <b/>
        <sz val="10"/>
        <color indexed="52"/>
        <rFont val="Arial"/>
        <family val="2"/>
        <charset val="161"/>
      </rPr>
      <t>Grignard</t>
    </r>
    <r>
      <rPr>
        <sz val="10"/>
        <color indexed="43"/>
        <rFont val="Arial"/>
        <family val="2"/>
      </rPr>
      <t xml:space="preserve"> απαιτεί άνυ-δρο αιθέρα, διότι και η παραμικρή παρουσία υγρασίας έχει ως αποτέλεσμα τη μετατροπή των σχηματιζόμενων ανριδραστηρίων </t>
    </r>
    <r>
      <rPr>
        <b/>
        <sz val="10"/>
        <color indexed="52"/>
        <rFont val="Arial"/>
        <family val="2"/>
        <charset val="161"/>
      </rPr>
      <t>Grignard</t>
    </r>
    <r>
      <rPr>
        <sz val="10"/>
        <color indexed="43"/>
        <rFont val="Arial"/>
        <family val="2"/>
      </rPr>
      <t xml:space="preserve"> σε αλκάνια, σύμφωνα με τη χημική εξίσωση....
   RMgX  </t>
    </r>
    <r>
      <rPr>
        <b/>
        <sz val="10"/>
        <color indexed="10"/>
        <rFont val="Arial"/>
        <family val="2"/>
        <charset val="161"/>
      </rPr>
      <t>+</t>
    </r>
    <r>
      <rPr>
        <sz val="10"/>
        <color indexed="43"/>
        <rFont val="Arial"/>
        <family val="2"/>
      </rPr>
      <t xml:space="preserve">  H</t>
    </r>
    <r>
      <rPr>
        <vertAlign val="subscript"/>
        <sz val="10"/>
        <color indexed="43"/>
        <rFont val="Arial"/>
        <family val="2"/>
        <charset val="161"/>
      </rPr>
      <t>2</t>
    </r>
    <r>
      <rPr>
        <sz val="10"/>
        <color indexed="43"/>
        <rFont val="Arial"/>
        <family val="2"/>
      </rPr>
      <t xml:space="preserve">O  </t>
    </r>
    <r>
      <rPr>
        <sz val="10"/>
        <color indexed="10"/>
        <rFont val="Symbol"/>
        <family val="1"/>
        <charset val="2"/>
      </rPr>
      <t>®</t>
    </r>
    <r>
      <rPr>
        <sz val="10"/>
        <color indexed="43"/>
        <rFont val="Arial"/>
        <family val="2"/>
      </rPr>
      <t xml:space="preserve">  RH  </t>
    </r>
    <r>
      <rPr>
        <sz val="10"/>
        <color indexed="10"/>
        <rFont val="Arial"/>
        <family val="2"/>
        <charset val="161"/>
      </rPr>
      <t>+</t>
    </r>
    <r>
      <rPr>
        <sz val="10"/>
        <color indexed="43"/>
        <rFont val="Arial"/>
        <family val="2"/>
      </rPr>
      <t xml:space="preserve">  Mg(OH)X
Για παράδειγμα, με υδρόλυση του </t>
    </r>
    <r>
      <rPr>
        <b/>
        <sz val="10"/>
        <color indexed="52"/>
        <rFont val="Arial"/>
        <family val="2"/>
        <charset val="161"/>
      </rPr>
      <t xml:space="preserve">αίθυλο-μαγνήσιο- χλωρίδιου, </t>
    </r>
    <r>
      <rPr>
        <sz val="10"/>
        <color indexed="43"/>
        <rFont val="Arial"/>
        <family val="2"/>
      </rPr>
      <t xml:space="preserve">λαμβάνεται </t>
    </r>
    <r>
      <rPr>
        <b/>
        <sz val="10"/>
        <color indexed="52"/>
        <rFont val="Arial"/>
        <family val="2"/>
        <charset val="161"/>
      </rPr>
      <t>αιθάνιο,</t>
    </r>
    <r>
      <rPr>
        <sz val="10"/>
        <color indexed="43"/>
        <rFont val="Arial"/>
        <family val="2"/>
      </rPr>
      <t xml:space="preserve"> σύμφωνα με την εξί-σωση...
 CH</t>
    </r>
    <r>
      <rPr>
        <vertAlign val="subscript"/>
        <sz val="10"/>
        <color indexed="43"/>
        <rFont val="Arial"/>
        <family val="2"/>
        <charset val="161"/>
      </rPr>
      <t>3</t>
    </r>
    <r>
      <rPr>
        <sz val="10"/>
        <color indexed="43"/>
        <rFont val="Arial"/>
        <family val="2"/>
      </rPr>
      <t>CH</t>
    </r>
    <r>
      <rPr>
        <vertAlign val="subscript"/>
        <sz val="10"/>
        <color indexed="43"/>
        <rFont val="Arial"/>
        <family val="2"/>
        <charset val="161"/>
      </rPr>
      <t>2</t>
    </r>
    <r>
      <rPr>
        <sz val="10"/>
        <color indexed="43"/>
        <rFont val="Arial"/>
        <family val="2"/>
      </rPr>
      <t xml:space="preserve">MgCl  </t>
    </r>
    <r>
      <rPr>
        <sz val="10"/>
        <color indexed="10"/>
        <rFont val="Arial"/>
        <family val="2"/>
        <charset val="161"/>
      </rPr>
      <t>+</t>
    </r>
    <r>
      <rPr>
        <sz val="10"/>
        <color indexed="43"/>
        <rFont val="Arial"/>
        <family val="2"/>
      </rPr>
      <t xml:space="preserve">  H</t>
    </r>
    <r>
      <rPr>
        <vertAlign val="subscript"/>
        <sz val="10"/>
        <color indexed="43"/>
        <rFont val="Arial"/>
        <family val="2"/>
        <charset val="161"/>
      </rPr>
      <t>2</t>
    </r>
    <r>
      <rPr>
        <sz val="10"/>
        <color indexed="43"/>
        <rFont val="Arial"/>
        <family val="2"/>
      </rPr>
      <t xml:space="preserve">O  </t>
    </r>
    <r>
      <rPr>
        <sz val="10"/>
        <color indexed="10"/>
        <rFont val="Symbol"/>
        <family val="1"/>
        <charset val="2"/>
      </rPr>
      <t>®</t>
    </r>
    <r>
      <rPr>
        <sz val="10"/>
        <color indexed="43"/>
        <rFont val="Arial"/>
        <family val="2"/>
      </rPr>
      <t xml:space="preserve">  CH</t>
    </r>
    <r>
      <rPr>
        <vertAlign val="subscript"/>
        <sz val="10"/>
        <color indexed="43"/>
        <rFont val="Arial"/>
        <family val="2"/>
        <charset val="161"/>
      </rPr>
      <t>3</t>
    </r>
    <r>
      <rPr>
        <sz val="10"/>
        <color indexed="43"/>
        <rFont val="Arial"/>
        <family val="2"/>
      </rPr>
      <t>–CH</t>
    </r>
    <r>
      <rPr>
        <vertAlign val="subscript"/>
        <sz val="10"/>
        <color indexed="43"/>
        <rFont val="Arial"/>
        <family val="2"/>
        <charset val="161"/>
      </rPr>
      <t>3</t>
    </r>
    <r>
      <rPr>
        <sz val="10"/>
        <color indexed="43"/>
        <rFont val="Arial"/>
        <family val="2"/>
      </rPr>
      <t xml:space="preserve">  </t>
    </r>
    <r>
      <rPr>
        <sz val="10"/>
        <color indexed="10"/>
        <rFont val="Arial"/>
        <family val="2"/>
        <charset val="161"/>
      </rPr>
      <t>+</t>
    </r>
    <r>
      <rPr>
        <sz val="10"/>
        <color indexed="43"/>
        <rFont val="Arial"/>
        <family val="2"/>
      </rPr>
      <t xml:space="preserve">  Mg(OH)Cl                   
       </t>
    </r>
  </si>
  <si>
    <r>
      <t xml:space="preserve">Τα </t>
    </r>
    <r>
      <rPr>
        <b/>
        <sz val="10"/>
        <color indexed="52"/>
        <rFont val="Arial"/>
        <family val="2"/>
        <charset val="161"/>
      </rPr>
      <t>αντιδραστήρια Grignard</t>
    </r>
    <r>
      <rPr>
        <sz val="10"/>
        <color indexed="43"/>
        <rFont val="Arial"/>
        <family val="2"/>
      </rPr>
      <t xml:space="preserve"> προκύπτουν με επίδραση </t>
    </r>
    <r>
      <rPr>
        <b/>
        <sz val="10"/>
        <color indexed="52"/>
        <rFont val="Arial"/>
        <family val="2"/>
        <charset val="161"/>
      </rPr>
      <t>Mg</t>
    </r>
    <r>
      <rPr>
        <sz val="10"/>
        <color indexed="43"/>
        <rFont val="Arial"/>
        <family val="2"/>
      </rPr>
      <t xml:space="preserve"> (ή </t>
    </r>
    <r>
      <rPr>
        <b/>
        <sz val="10"/>
        <color indexed="52"/>
        <rFont val="Arial"/>
        <family val="2"/>
        <charset val="161"/>
      </rPr>
      <t>Zn</t>
    </r>
    <r>
      <rPr>
        <sz val="10"/>
        <color indexed="43"/>
        <rFont val="Arial"/>
        <family val="2"/>
      </rPr>
      <t xml:space="preserve">) σε </t>
    </r>
    <r>
      <rPr>
        <b/>
        <sz val="10"/>
        <color indexed="52"/>
        <rFont val="Arial"/>
        <family val="2"/>
        <charset val="161"/>
      </rPr>
      <t>αλκυλαλογονίδια</t>
    </r>
    <r>
      <rPr>
        <sz val="10"/>
        <color indexed="43"/>
        <rFont val="Arial"/>
        <family val="2"/>
      </rPr>
      <t xml:space="preserve"> (</t>
    </r>
    <r>
      <rPr>
        <b/>
        <sz val="10"/>
        <color indexed="52"/>
        <rFont val="Arial"/>
        <family val="2"/>
        <charset val="161"/>
      </rPr>
      <t>R–X, X:</t>
    </r>
    <r>
      <rPr>
        <sz val="10"/>
        <color indexed="43"/>
        <rFont val="Arial"/>
        <family val="2"/>
      </rPr>
      <t xml:space="preserve"> κάποιο αλογό-νο), μέσα σε </t>
    </r>
    <r>
      <rPr>
        <b/>
        <sz val="10"/>
        <color indexed="52"/>
        <rFont val="Arial"/>
        <family val="2"/>
        <charset val="161"/>
      </rPr>
      <t>απόλυτο αιθέρα,</t>
    </r>
    <r>
      <rPr>
        <sz val="10"/>
        <color indexed="43"/>
        <rFont val="Arial"/>
        <family val="2"/>
      </rPr>
      <t xml:space="preserve"> δηλαδή αιθέρα πλήρως απαλλαγμένο από νερό, σύμφωνα με τη χημική εξίσω-ση…
R–X  +  Mg                            RMgX</t>
    </r>
  </si>
  <si>
    <r>
      <t>Στο 3</t>
    </r>
    <r>
      <rPr>
        <vertAlign val="superscript"/>
        <sz val="11"/>
        <color rgb="FFFFFF99"/>
        <rFont val="Arial"/>
        <family val="2"/>
        <charset val="161"/>
      </rPr>
      <t>ο</t>
    </r>
    <r>
      <rPr>
        <sz val="11"/>
        <color rgb="FFFFFF99"/>
        <rFont val="Arial"/>
        <family val="2"/>
        <charset val="161"/>
      </rPr>
      <t xml:space="preserve"> μέρος προσθέτουμε διάλυμα I</t>
    </r>
    <r>
      <rPr>
        <vertAlign val="subscript"/>
        <sz val="11"/>
        <color rgb="FFFFFF99"/>
        <rFont val="Arial"/>
        <family val="2"/>
        <charset val="161"/>
      </rPr>
      <t>2</t>
    </r>
    <r>
      <rPr>
        <sz val="11"/>
        <color rgb="FFFFFF99"/>
        <rFont val="Arial"/>
        <family val="2"/>
        <charset val="161"/>
      </rPr>
      <t>/NaOH, οπότε καταβυθίζονται 0,05mol κίτρινου ιζήματος.</t>
    </r>
  </si>
  <si>
    <r>
      <t>Στο 2</t>
    </r>
    <r>
      <rPr>
        <vertAlign val="superscript"/>
        <sz val="11"/>
        <color rgb="FFFFFF99"/>
        <rFont val="Arial"/>
        <family val="2"/>
        <charset val="161"/>
      </rPr>
      <t>ο</t>
    </r>
    <r>
      <rPr>
        <sz val="11"/>
        <color rgb="FFFFFF99"/>
        <rFont val="Arial"/>
        <family val="2"/>
        <charset val="161"/>
      </rPr>
      <t xml:space="preserve"> μέρος προσθέτουμε περίσσεια SOCl</t>
    </r>
    <r>
      <rPr>
        <vertAlign val="subscript"/>
        <sz val="11"/>
        <color rgb="FFFFFF99"/>
        <rFont val="Arial"/>
        <family val="2"/>
        <charset val="161"/>
      </rPr>
      <t>2</t>
    </r>
    <r>
      <rPr>
        <sz val="11"/>
        <color rgb="FFFFFF99"/>
        <rFont val="Arial"/>
        <family val="2"/>
        <charset val="161"/>
      </rPr>
      <t xml:space="preserve"> και στα οργανικά προϊόντα που προκύπτουν, επιδρούμε με Mg σε απόλυτο αιθέρα. Στη συνέχεια προσθέτουμε νερό, οπότε προκύ-πτει ένα μόνο οργανικό προϊόν.</t>
    </r>
  </si>
  <si>
    <r>
      <t>Με δεδομένο ότι η ένωση Θ αλλάζει το χρώμα όξινου διαλύματος K</t>
    </r>
    <r>
      <rPr>
        <vertAlign val="subscript"/>
        <sz val="11"/>
        <color rgb="FFFFFF99"/>
        <rFont val="Arial"/>
        <family val="2"/>
        <charset val="161"/>
      </rPr>
      <t>2</t>
    </r>
    <r>
      <rPr>
        <sz val="11"/>
        <color rgb="FFFFFF99"/>
        <rFont val="Arial"/>
        <family val="2"/>
        <charset val="161"/>
      </rPr>
      <t>Cr</t>
    </r>
    <r>
      <rPr>
        <vertAlign val="subscript"/>
        <sz val="11"/>
        <color rgb="FFFFFF99"/>
        <rFont val="Arial"/>
        <family val="2"/>
        <charset val="161"/>
      </rPr>
      <t>2</t>
    </r>
    <r>
      <rPr>
        <sz val="11"/>
        <color rgb="FFFFFF99"/>
        <rFont val="Arial"/>
        <family val="2"/>
        <charset val="161"/>
      </rPr>
      <t>O</t>
    </r>
    <r>
      <rPr>
        <vertAlign val="subscript"/>
        <sz val="11"/>
        <color rgb="FFFFFF99"/>
        <rFont val="Arial"/>
        <family val="2"/>
        <charset val="161"/>
      </rPr>
      <t xml:space="preserve">7 </t>
    </r>
    <r>
      <rPr>
        <sz val="11"/>
        <color rgb="FFFFFF99"/>
        <rFont val="Arial"/>
        <family val="2"/>
        <charset val="161"/>
      </rPr>
      <t>από πορτοκαλί σε πράσινο, να γράψετε τους συντακτικούς τύπους των ενώσεων Α, Β, Γ, Δ, Ε, Ζ και Θ.</t>
    </r>
  </si>
  <si>
    <r>
      <t>Στο 1</t>
    </r>
    <r>
      <rPr>
        <vertAlign val="superscript"/>
        <sz val="11"/>
        <color rgb="FFFFFF99"/>
        <rFont val="Arial"/>
        <family val="2"/>
        <charset val="161"/>
      </rPr>
      <t>ο</t>
    </r>
    <r>
      <rPr>
        <sz val="11"/>
        <color rgb="FFFFFF99"/>
        <rFont val="Arial"/>
        <family val="2"/>
        <charset val="161"/>
      </rPr>
      <t xml:space="preserve"> μέρος προσθέτουμε περίσσεια Na, οπότε ελευθερώνονται 2,24L αερίου σε πρό-τυπες συνθήκες (stp).</t>
    </r>
  </si>
  <si>
    <r>
      <t xml:space="preserve">Το άτομο του </t>
    </r>
    <r>
      <rPr>
        <b/>
        <sz val="11"/>
        <color indexed="52"/>
        <rFont val="Arial"/>
        <family val="2"/>
        <charset val="161"/>
      </rPr>
      <t>C</t>
    </r>
    <r>
      <rPr>
        <sz val="11"/>
        <color indexed="43"/>
        <rFont val="Arial"/>
        <family val="2"/>
        <charset val="161"/>
      </rPr>
      <t xml:space="preserve"> προσεγγίζεται κατάλληλα από τέσσερα άτομα </t>
    </r>
    <r>
      <rPr>
        <b/>
        <sz val="11"/>
        <color indexed="52"/>
        <rFont val="Arial"/>
        <family val="2"/>
        <charset val="161"/>
      </rPr>
      <t>H</t>
    </r>
    <r>
      <rPr>
        <sz val="11"/>
        <color indexed="43"/>
        <rFont val="Arial"/>
        <family val="2"/>
        <charset val="161"/>
      </rPr>
      <t xml:space="preserve"> και από την επικάλυψη κάθε ενός από τα </t>
    </r>
    <r>
      <rPr>
        <b/>
        <sz val="11"/>
        <color indexed="52"/>
        <rFont val="Arial"/>
        <family val="2"/>
        <charset val="161"/>
      </rPr>
      <t>sp</t>
    </r>
    <r>
      <rPr>
        <b/>
        <vertAlign val="superscript"/>
        <sz val="11"/>
        <color indexed="52"/>
        <rFont val="Arial"/>
        <family val="2"/>
        <charset val="161"/>
      </rPr>
      <t>3</t>
    </r>
    <r>
      <rPr>
        <sz val="11"/>
        <color indexed="43"/>
        <rFont val="Arial"/>
        <family val="2"/>
        <charset val="161"/>
      </rPr>
      <t xml:space="preserve"> υβριδικά τροχιακά με το ημισυμπληρωμένο </t>
    </r>
    <r>
      <rPr>
        <b/>
        <sz val="11"/>
        <color indexed="52"/>
        <rFont val="Arial"/>
        <family val="2"/>
        <charset val="161"/>
      </rPr>
      <t>1s</t>
    </r>
    <r>
      <rPr>
        <sz val="11"/>
        <color indexed="43"/>
        <rFont val="Arial"/>
        <family val="2"/>
        <charset val="161"/>
      </rPr>
      <t xml:space="preserve"> ατομικό τροχιακό ενός ατόμου </t>
    </r>
    <r>
      <rPr>
        <b/>
        <sz val="11"/>
        <color indexed="52"/>
        <rFont val="Arial"/>
        <family val="2"/>
        <charset val="161"/>
      </rPr>
      <t>H,</t>
    </r>
    <r>
      <rPr>
        <sz val="11"/>
        <color indexed="43"/>
        <rFont val="Arial"/>
        <family val="2"/>
        <charset val="161"/>
      </rPr>
      <t xml:space="preserve"> σχηματίζονται τέσσερις </t>
    </r>
    <r>
      <rPr>
        <sz val="11"/>
        <color indexed="52"/>
        <rFont val="Arial"/>
        <family val="2"/>
        <charset val="161"/>
      </rPr>
      <t xml:space="preserve">  </t>
    </r>
    <r>
      <rPr>
        <sz val="11"/>
        <color indexed="43"/>
        <rFont val="Arial"/>
        <family val="2"/>
        <charset val="161"/>
      </rPr>
      <t xml:space="preserve">                δε- σμοί, με αποτέλεσμα, όπως φαίνεται και στο </t>
    </r>
    <r>
      <rPr>
        <sz val="11"/>
        <color indexed="48"/>
        <rFont val="Arial"/>
        <family val="2"/>
        <charset val="161"/>
      </rPr>
      <t>διπλανό σχήμα,</t>
    </r>
    <r>
      <rPr>
        <sz val="11"/>
        <color indexed="43"/>
        <rFont val="Arial"/>
        <family val="2"/>
        <charset val="161"/>
      </rPr>
      <t xml:space="preserve"> τη γένεση του μορίου του </t>
    </r>
    <r>
      <rPr>
        <b/>
        <sz val="11"/>
        <color indexed="52"/>
        <rFont val="Arial"/>
        <family val="2"/>
        <charset val="161"/>
      </rPr>
      <t>CH</t>
    </r>
    <r>
      <rPr>
        <b/>
        <vertAlign val="subscript"/>
        <sz val="11"/>
        <color indexed="52"/>
        <rFont val="Arial"/>
        <family val="2"/>
        <charset val="161"/>
      </rPr>
      <t>4</t>
    </r>
    <r>
      <rPr>
        <b/>
        <sz val="11"/>
        <color indexed="52"/>
        <rFont val="Arial"/>
        <family val="2"/>
        <charset val="161"/>
      </rPr>
      <t>.</t>
    </r>
    <r>
      <rPr>
        <sz val="11"/>
        <color indexed="43"/>
        <rFont val="Arial"/>
        <family val="2"/>
        <charset val="161"/>
      </rPr>
      <t xml:space="preserve"> </t>
    </r>
  </si>
  <si>
    <r>
      <t xml:space="preserve">Πρέπει να σημειωθεί ότι ένα άτομο </t>
    </r>
    <r>
      <rPr>
        <b/>
        <sz val="11"/>
        <color indexed="52"/>
        <rFont val="Arial"/>
        <family val="2"/>
        <charset val="161"/>
      </rPr>
      <t>C,</t>
    </r>
    <r>
      <rPr>
        <sz val="11"/>
        <color indexed="43"/>
        <rFont val="Arial"/>
        <family val="2"/>
        <charset val="161"/>
      </rPr>
      <t xml:space="preserve"> θεωρείται ότι έχει υποστεί </t>
    </r>
    <r>
      <rPr>
        <b/>
        <sz val="11"/>
        <color indexed="52"/>
        <rFont val="Arial"/>
        <family val="2"/>
        <charset val="161"/>
      </rPr>
      <t>sp</t>
    </r>
    <r>
      <rPr>
        <b/>
        <vertAlign val="superscript"/>
        <sz val="11"/>
        <color indexed="52"/>
        <rFont val="Arial"/>
        <family val="2"/>
        <charset val="161"/>
      </rPr>
      <t>3</t>
    </r>
    <r>
      <rPr>
        <sz val="11"/>
        <color indexed="43"/>
        <rFont val="Arial"/>
        <family val="2"/>
        <charset val="161"/>
      </rPr>
      <t xml:space="preserve"> υβριδι-σμό των ατομικών τροχιακών της εξωτερικής στιβάδας του, σε κάθε περίπτω-ση που είναι ενωμένο με τέσσερα άτομα του γειτονικού περιβάλλοντός του. Έτσι στο μόριο του </t>
    </r>
    <r>
      <rPr>
        <b/>
        <sz val="11"/>
        <color indexed="52"/>
        <rFont val="Arial"/>
        <family val="2"/>
        <charset val="161"/>
      </rPr>
      <t>αιθανίου (C</t>
    </r>
    <r>
      <rPr>
        <b/>
        <vertAlign val="subscript"/>
        <sz val="11"/>
        <color indexed="52"/>
        <rFont val="Arial"/>
        <family val="2"/>
        <charset val="161"/>
      </rPr>
      <t>2</t>
    </r>
    <r>
      <rPr>
        <b/>
        <sz val="11"/>
        <color indexed="52"/>
        <rFont val="Arial"/>
        <family val="2"/>
        <charset val="161"/>
      </rPr>
      <t>H</t>
    </r>
    <r>
      <rPr>
        <b/>
        <vertAlign val="subscript"/>
        <sz val="11"/>
        <color indexed="52"/>
        <rFont val="Arial"/>
        <family val="2"/>
        <charset val="161"/>
      </rPr>
      <t>6</t>
    </r>
    <r>
      <rPr>
        <b/>
        <sz val="11"/>
        <color indexed="52"/>
        <rFont val="Arial"/>
        <family val="2"/>
        <charset val="161"/>
      </rPr>
      <t>),</t>
    </r>
    <r>
      <rPr>
        <sz val="11"/>
        <color indexed="43"/>
        <rFont val="Arial"/>
        <family val="2"/>
        <charset val="161"/>
      </rPr>
      <t xml:space="preserve"> όπου το κάθε άτομο </t>
    </r>
    <r>
      <rPr>
        <b/>
        <sz val="11"/>
        <color indexed="52"/>
        <rFont val="Arial"/>
        <family val="2"/>
        <charset val="161"/>
      </rPr>
      <t>C,</t>
    </r>
    <r>
      <rPr>
        <sz val="11"/>
        <color indexed="43"/>
        <rFont val="Arial"/>
        <family val="2"/>
        <charset val="161"/>
      </rPr>
      <t xml:space="preserve"> είναι ενωμένο με τρία άτομα </t>
    </r>
    <r>
      <rPr>
        <b/>
        <sz val="11"/>
        <color indexed="52"/>
        <rFont val="Arial"/>
        <family val="2"/>
        <charset val="161"/>
      </rPr>
      <t>H</t>
    </r>
    <r>
      <rPr>
        <sz val="11"/>
        <color indexed="43"/>
        <rFont val="Arial"/>
        <family val="2"/>
        <charset val="161"/>
      </rPr>
      <t xml:space="preserve"> και το άλλο άτομο </t>
    </r>
    <r>
      <rPr>
        <b/>
        <sz val="11"/>
        <color indexed="52"/>
        <rFont val="Arial"/>
        <family val="2"/>
        <charset val="161"/>
      </rPr>
      <t>C,</t>
    </r>
    <r>
      <rPr>
        <sz val="11"/>
        <color indexed="43"/>
        <rFont val="Arial"/>
        <family val="2"/>
        <charset val="161"/>
      </rPr>
      <t xml:space="preserve"> θεωρούμε ότι τα ατομικά τροχιακά της στιβάδας </t>
    </r>
    <r>
      <rPr>
        <b/>
        <sz val="11"/>
        <color indexed="52"/>
        <rFont val="Arial"/>
        <family val="2"/>
        <charset val="161"/>
      </rPr>
      <t>L</t>
    </r>
    <r>
      <rPr>
        <sz val="11"/>
        <color indexed="43"/>
        <rFont val="Arial"/>
        <family val="2"/>
        <charset val="161"/>
      </rPr>
      <t xml:space="preserve"> και των δύο ανθρακοατόμων, έχουν υποστεί </t>
    </r>
    <r>
      <rPr>
        <b/>
        <sz val="11"/>
        <color indexed="52"/>
        <rFont val="Arial"/>
        <family val="2"/>
        <charset val="161"/>
      </rPr>
      <t>sp</t>
    </r>
    <r>
      <rPr>
        <b/>
        <vertAlign val="superscript"/>
        <sz val="11"/>
        <color indexed="52"/>
        <rFont val="Arial"/>
        <family val="2"/>
        <charset val="161"/>
      </rPr>
      <t>3</t>
    </r>
    <r>
      <rPr>
        <sz val="11"/>
        <color indexed="43"/>
        <rFont val="Arial"/>
        <family val="2"/>
        <charset val="161"/>
      </rPr>
      <t xml:space="preserve"> υβριδισμό. Μεταξύ αυτών των δύο ατόμων </t>
    </r>
    <r>
      <rPr>
        <b/>
        <sz val="11"/>
        <color indexed="52"/>
        <rFont val="Arial"/>
        <family val="2"/>
        <charset val="161"/>
      </rPr>
      <t>C,</t>
    </r>
    <r>
      <rPr>
        <sz val="11"/>
        <color indexed="43"/>
        <rFont val="Arial"/>
        <family val="2"/>
        <charset val="161"/>
      </rPr>
      <t xml:space="preserve"> ο δεσμός είναι                       δεσμός.   </t>
    </r>
  </si>
  <si>
    <r>
      <t xml:space="preserve">Με δεδομένο ότι το κάθε άτομο </t>
    </r>
    <r>
      <rPr>
        <b/>
        <sz val="11"/>
        <color indexed="52"/>
        <rFont val="Arial"/>
        <family val="2"/>
        <charset val="161"/>
      </rPr>
      <t>H</t>
    </r>
    <r>
      <rPr>
        <sz val="11"/>
        <color indexed="43"/>
        <rFont val="Arial"/>
        <family val="2"/>
        <charset val="161"/>
      </rPr>
      <t xml:space="preserve"> διαθέτει ένα μόνο ηλεκτρόνιο στο ηλεκτρο-νιακό του περίβλημα, άρα μπορεί να συμμετέχει στο σχηματισμό ενός μόνον ομοιοπολικού δεσμού, καταλαβαίνουμε ότι στο μόριο του αιθενίου, το κάθε άτομο </t>
    </r>
    <r>
      <rPr>
        <b/>
        <sz val="11"/>
        <color indexed="52"/>
        <rFont val="Arial"/>
        <family val="2"/>
        <charset val="161"/>
      </rPr>
      <t>C</t>
    </r>
    <r>
      <rPr>
        <b/>
        <sz val="11"/>
        <color indexed="11"/>
        <rFont val="Arial"/>
        <family val="2"/>
        <charset val="161"/>
      </rPr>
      <t>**</t>
    </r>
    <r>
      <rPr>
        <b/>
        <sz val="11"/>
        <color indexed="52"/>
        <rFont val="Arial"/>
        <family val="2"/>
        <charset val="161"/>
      </rPr>
      <t>,</t>
    </r>
    <r>
      <rPr>
        <sz val="11"/>
        <color indexed="43"/>
        <rFont val="Arial"/>
        <family val="2"/>
        <charset val="161"/>
      </rPr>
      <t xml:space="preserve"> είναι ενωμένο με δύο άτομα </t>
    </r>
    <r>
      <rPr>
        <b/>
        <sz val="11"/>
        <color indexed="52"/>
        <rFont val="Arial"/>
        <family val="2"/>
        <charset val="161"/>
      </rPr>
      <t xml:space="preserve">H, </t>
    </r>
    <r>
      <rPr>
        <sz val="11"/>
        <color indexed="43"/>
        <rFont val="Arial"/>
        <family val="2"/>
        <charset val="161"/>
      </rPr>
      <t xml:space="preserve">καθώς και με το άλλο άτομο </t>
    </r>
    <r>
      <rPr>
        <b/>
        <sz val="11"/>
        <color indexed="52"/>
        <rFont val="Arial"/>
        <family val="2"/>
        <charset val="161"/>
      </rPr>
      <t>C.</t>
    </r>
    <r>
      <rPr>
        <sz val="11"/>
        <color indexed="43"/>
        <rFont val="Arial"/>
        <family val="2"/>
        <charset val="161"/>
      </rPr>
      <t xml:space="preserve"> Τα δεσμικά ζεύγη ηλεκτρονίων, που συνιστούν τους δεσμούς κάθε ενός από τα δύο άτομα </t>
    </r>
    <r>
      <rPr>
        <b/>
        <sz val="11"/>
        <color indexed="52"/>
        <rFont val="Arial"/>
        <family val="2"/>
        <charset val="161"/>
      </rPr>
      <t>C,</t>
    </r>
    <r>
      <rPr>
        <sz val="11"/>
        <color indexed="43"/>
        <rFont val="Arial"/>
        <family val="2"/>
        <charset val="161"/>
      </rPr>
      <t xml:space="preserve"> με τα τρία άτομα του γειτονικού περιβάλλοντός του, (δύο άτομα </t>
    </r>
    <r>
      <rPr>
        <b/>
        <sz val="11"/>
        <color indexed="52"/>
        <rFont val="Arial"/>
        <family val="2"/>
        <charset val="161"/>
      </rPr>
      <t>H</t>
    </r>
    <r>
      <rPr>
        <sz val="11"/>
        <color indexed="43"/>
        <rFont val="Arial"/>
        <family val="2"/>
        <charset val="161"/>
      </rPr>
      <t xml:space="preserve"> και ένα άτομο </t>
    </r>
    <r>
      <rPr>
        <b/>
        <sz val="11"/>
        <color indexed="52"/>
        <rFont val="Arial"/>
        <family val="2"/>
        <charset val="161"/>
      </rPr>
      <t>C</t>
    </r>
    <r>
      <rPr>
        <sz val="11"/>
        <color indexed="43"/>
        <rFont val="Arial"/>
        <family val="2"/>
        <charset val="161"/>
      </rPr>
      <t xml:space="preserve">), είναι λογικό να διατάσσονται  γύρω από το άτομο </t>
    </r>
    <r>
      <rPr>
        <b/>
        <sz val="11"/>
        <color indexed="52"/>
        <rFont val="Arial"/>
        <family val="2"/>
        <charset val="161"/>
      </rPr>
      <t>C</t>
    </r>
    <r>
      <rPr>
        <sz val="11"/>
        <color indexed="43"/>
        <rFont val="Arial"/>
        <family val="2"/>
        <charset val="161"/>
      </rPr>
      <t xml:space="preserve"> σε θέσεις τέτοιες, που να απέχουν όσο γίνεται περισσότερο μεταξύ τους. Έτσι περιορίζονται στο ελάχιστο οι μεταξύ τους απώσεις και επιτυγχάνεται η μέγι-στη δυνατή σταθεροποίηση του μορίου.</t>
    </r>
  </si>
  <si>
    <r>
      <t xml:space="preserve">Προφανώς για να αιτιολογηθεί το γεγονός, ότι το άτομο του </t>
    </r>
    <r>
      <rPr>
        <b/>
        <sz val="10"/>
        <color indexed="52"/>
        <rFont val="Arial"/>
        <family val="2"/>
        <charset val="161"/>
      </rPr>
      <t>C</t>
    </r>
    <r>
      <rPr>
        <sz val="10"/>
        <color indexed="43"/>
        <rFont val="Arial"/>
        <family val="2"/>
        <charset val="161"/>
      </rPr>
      <t xml:space="preserve"> ενώνεται με τρία άτομα του γειτονικού περιβάλλοντός του, θα πρέπει και πάλι να θεωρη-θεί, όπως έγινε στην περίπτωση σχηματισμού του μορίου του </t>
    </r>
    <r>
      <rPr>
        <b/>
        <sz val="10"/>
        <color indexed="52"/>
        <rFont val="Arial"/>
        <family val="2"/>
        <charset val="161"/>
      </rPr>
      <t>CH</t>
    </r>
    <r>
      <rPr>
        <b/>
        <vertAlign val="subscript"/>
        <sz val="10"/>
        <color indexed="52"/>
        <rFont val="Arial"/>
        <family val="2"/>
        <charset val="161"/>
      </rPr>
      <t>4</t>
    </r>
    <r>
      <rPr>
        <b/>
        <sz val="10"/>
        <color indexed="52"/>
        <rFont val="Arial"/>
        <family val="2"/>
        <charset val="161"/>
      </rPr>
      <t>,</t>
    </r>
    <r>
      <rPr>
        <sz val="10"/>
        <color indexed="43"/>
        <rFont val="Arial"/>
        <family val="2"/>
        <charset val="161"/>
      </rPr>
      <t xml:space="preserve"> ότι τα ηλεκτρόνια που καταλαμβά-νουν το </t>
    </r>
    <r>
      <rPr>
        <b/>
        <sz val="10"/>
        <color indexed="52"/>
        <rFont val="Arial"/>
        <family val="2"/>
        <charset val="161"/>
      </rPr>
      <t>2s</t>
    </r>
    <r>
      <rPr>
        <sz val="10"/>
        <color indexed="43"/>
        <rFont val="Arial"/>
        <family val="2"/>
        <charset val="161"/>
      </rPr>
      <t xml:space="preserve"> ατομικό τροχιακό του, αποσυζεύγνυνται και το ένα από αυτά προωθείται στο κενό τροχιακό της υποστιβάδας </t>
    </r>
    <r>
      <rPr>
        <b/>
        <sz val="10"/>
        <color indexed="52"/>
        <rFont val="Arial"/>
        <family val="2"/>
        <charset val="161"/>
      </rPr>
      <t>2p,</t>
    </r>
    <r>
      <rPr>
        <sz val="10"/>
        <color indexed="43"/>
        <rFont val="Arial"/>
        <family val="2"/>
        <charset val="161"/>
      </rPr>
      <t xml:space="preserve"> με αποτέλεσμα η κατανομή των ηλεκτρονίων του ατόμου του </t>
    </r>
    <r>
      <rPr>
        <b/>
        <sz val="10"/>
        <color indexed="52"/>
        <rFont val="Arial"/>
        <family val="2"/>
        <charset val="161"/>
      </rPr>
      <t>C</t>
    </r>
    <r>
      <rPr>
        <sz val="10"/>
        <color indexed="43"/>
        <rFont val="Arial"/>
        <family val="2"/>
        <charset val="161"/>
      </rPr>
      <t xml:space="preserve"> σε τροχιακά, να παρουσιάζει τη μορφή...</t>
    </r>
  </si>
  <si>
    <t>…διδάσκονται στη Β΄ Λυκείου.</t>
  </si>
  <si>
    <r>
      <t xml:space="preserve">Έτσι η μικρότερη κετόνη δε μπορεί να έχει λιγότερα από τρία ανθρακοάτομα στο μόριό της (πρόκειται για την </t>
    </r>
    <r>
      <rPr>
        <b/>
        <sz val="12"/>
        <color indexed="52"/>
        <rFont val="Arial"/>
        <family val="2"/>
        <charset val="161"/>
      </rPr>
      <t>προπανόνη</t>
    </r>
    <r>
      <rPr>
        <sz val="12"/>
        <color indexed="43"/>
        <rFont val="Arial"/>
        <family val="2"/>
      </rPr>
      <t xml:space="preserve">), ενώ η μικρότερη αλδεΰδη είναι η </t>
    </r>
    <r>
      <rPr>
        <b/>
        <sz val="12"/>
        <color indexed="52"/>
        <rFont val="Arial"/>
        <family val="2"/>
        <charset val="161"/>
      </rPr>
      <t>με-θανάλη,</t>
    </r>
    <r>
      <rPr>
        <sz val="12"/>
        <color indexed="43"/>
        <rFont val="Arial"/>
        <family val="2"/>
      </rPr>
      <t xml:space="preserve"> με μοναδικό ανθρακοάτομο στο μόριό της, το καρβονυλικό. Οι ΣΤ των ενώσεων αυτών δίνονται παρακάτω.</t>
    </r>
  </si>
  <si>
    <r>
      <t xml:space="preserve">Παρατηρούμε ότι κατά την εξέλιξη της αντίδρασης, </t>
    </r>
    <r>
      <rPr>
        <b/>
        <sz val="12"/>
        <color indexed="52"/>
        <rFont val="Arial"/>
        <family val="2"/>
        <charset val="161"/>
      </rPr>
      <t>το καρβονυλικό ανθρακο-άτομο μετατρέπεται σε αλκοολικό,</t>
    </r>
    <r>
      <rPr>
        <sz val="12"/>
        <color indexed="43"/>
        <rFont val="Arial"/>
        <family val="2"/>
        <charset val="161"/>
      </rPr>
      <t xml:space="preserve"> ενώ ταυτόχρονα συμβαίνει και αύξηση του πλήθους των ανθρακοατόμων, στο μόριο του σχηματιζόμενου προϊόντος </t>
    </r>
    <r>
      <rPr>
        <b/>
        <sz val="12"/>
        <color indexed="52"/>
        <rFont val="Arial"/>
        <family val="2"/>
        <charset val="161"/>
      </rPr>
      <t>(ανοικο-δόμηση ανθρακικής αλυσίδας),</t>
    </r>
    <r>
      <rPr>
        <sz val="12"/>
        <color indexed="43"/>
        <rFont val="Arial"/>
        <family val="2"/>
        <charset val="161"/>
      </rPr>
      <t xml:space="preserve"> καθώς στην ανθρακική αλυσίδα εισέρχεται και το αλκύλιο του αντιδραστηρίου Grignard, το οποίο στην παραπάνω χημική εξίσω-ση, έχει τοποθετηθεί μέσα σε ορθογώνιο πλαίσιο, και επισημαίνεται με το γράμμα </t>
    </r>
    <r>
      <rPr>
        <b/>
        <sz val="12"/>
        <color indexed="52"/>
        <rFont val="Arial"/>
        <family val="2"/>
        <charset val="161"/>
      </rPr>
      <t>"G" (Grignard).</t>
    </r>
  </si>
  <si>
    <r>
      <t xml:space="preserve">… ο πολυμερισμός ενώσεων που φέρουν στο μόριό τους τη ρίζα του </t>
    </r>
    <r>
      <rPr>
        <b/>
        <sz val="12"/>
        <color indexed="52"/>
        <rFont val="Arial"/>
        <family val="2"/>
        <charset val="161"/>
      </rPr>
      <t>βινυλίου</t>
    </r>
    <r>
      <rPr>
        <sz val="12"/>
        <color indexed="10"/>
        <rFont val="Arial"/>
        <family val="2"/>
        <charset val="161"/>
      </rPr>
      <t>*</t>
    </r>
    <r>
      <rPr>
        <b/>
        <sz val="12"/>
        <color indexed="52"/>
        <rFont val="Arial"/>
        <family val="2"/>
        <charset val="161"/>
      </rPr>
      <t>,</t>
    </r>
    <r>
      <rPr>
        <sz val="12"/>
        <color indexed="43"/>
        <rFont val="Arial"/>
        <family val="2"/>
      </rPr>
      <t xml:space="preserve"> και εξετάζεται στο αντίστοιχο μάθημα της Β΄ Λυκείου και…</t>
    </r>
  </si>
  <si>
    <t xml:space="preserve">Ένα ανθρακοάτομο, μέσα στο μόριο μιας οργανικής ένωσης, οξειδώνεται και ο ΑΟ αυτού αυξάνεται κατά μία μονάδα, όταν το ανθρακοάτομο σχηματίσει νέο δεσμό με άτομο κάποιου ηλεκτραρνητικότερου στοιχείου, π.χ. άτομο οξυγόνου, αζώτου ή αλογόνου, ή όταν διασπαστεί ο δεσμός του με άτομο κάποιου ηλεκτροθετικότερου στοιχείου, όπως είναι για παράδειγμα το υδρογόνο. </t>
  </si>
  <si>
    <r>
      <t>Υπενθυμίζεται ότι οι</t>
    </r>
    <r>
      <rPr>
        <b/>
        <sz val="12"/>
        <color indexed="52"/>
        <rFont val="Arial"/>
        <family val="2"/>
        <charset val="161"/>
      </rPr>
      <t xml:space="preserve"> Ιταγείς</t>
    </r>
    <r>
      <rPr>
        <sz val="12"/>
        <color indexed="43"/>
        <rFont val="Arial"/>
        <family val="2"/>
        <charset val="161"/>
      </rPr>
      <t xml:space="preserve"> και </t>
    </r>
    <r>
      <rPr>
        <b/>
        <sz val="12"/>
        <color indexed="52"/>
        <rFont val="Arial"/>
        <family val="2"/>
        <charset val="161"/>
      </rPr>
      <t>ΙΙταγείς</t>
    </r>
    <r>
      <rPr>
        <sz val="12"/>
        <color indexed="43"/>
        <rFont val="Arial"/>
        <family val="2"/>
        <charset val="161"/>
      </rPr>
      <t xml:space="preserve"> κ.μ. αλκοόλες οξειδώνονται και δι' αφυ-δρογονώσεως, όταν ατμοί αυτών θερμανθούν παρουσία </t>
    </r>
    <r>
      <rPr>
        <b/>
        <sz val="12"/>
        <color indexed="52"/>
        <rFont val="Arial"/>
        <family val="2"/>
        <charset val="161"/>
      </rPr>
      <t>Cu,</t>
    </r>
    <r>
      <rPr>
        <sz val="12"/>
        <color indexed="43"/>
        <rFont val="Arial"/>
        <family val="2"/>
        <charset val="161"/>
      </rPr>
      <t xml:space="preserve"> στους </t>
    </r>
    <r>
      <rPr>
        <b/>
        <sz val="12"/>
        <color indexed="52"/>
        <rFont val="Arial"/>
        <family val="2"/>
        <charset val="161"/>
      </rPr>
      <t xml:space="preserve">300°C. 
</t>
    </r>
    <r>
      <rPr>
        <sz val="12"/>
        <color indexed="43"/>
        <rFont val="Arial"/>
        <family val="2"/>
        <charset val="161"/>
      </rPr>
      <t xml:space="preserve">Με αυτό τον τρόπο, μια </t>
    </r>
    <r>
      <rPr>
        <b/>
        <sz val="12"/>
        <color indexed="52"/>
        <rFont val="Arial"/>
        <family val="2"/>
        <charset val="161"/>
      </rPr>
      <t>Ιταγής</t>
    </r>
    <r>
      <rPr>
        <sz val="12"/>
        <color indexed="43"/>
        <rFont val="Arial"/>
        <family val="2"/>
        <charset val="161"/>
      </rPr>
      <t xml:space="preserve"> αλκοόλη μετατρέπεται στην αντίστοιχη </t>
    </r>
    <r>
      <rPr>
        <b/>
        <sz val="12"/>
        <color indexed="52"/>
        <rFont val="Arial"/>
        <family val="2"/>
        <charset val="161"/>
      </rPr>
      <t>αλδεΰδη</t>
    </r>
    <r>
      <rPr>
        <sz val="12"/>
        <color indexed="43"/>
        <rFont val="Arial"/>
        <family val="2"/>
        <charset val="161"/>
      </rPr>
      <t xml:space="preserve"> χωρίς να υπάρχει κίνδυνος να οξειδωθεί αυτή παραπέρα σε καρβοξυλικό οξύ, ενώ μια </t>
    </r>
    <r>
      <rPr>
        <b/>
        <sz val="12"/>
        <color indexed="52"/>
        <rFont val="Arial"/>
        <family val="2"/>
        <charset val="161"/>
      </rPr>
      <t>ΙΙταγής</t>
    </r>
    <r>
      <rPr>
        <sz val="12"/>
        <color indexed="43"/>
        <rFont val="Arial"/>
        <family val="2"/>
        <charset val="161"/>
      </rPr>
      <t xml:space="preserve"> αλκοόλη, στην αντίστοιχη </t>
    </r>
    <r>
      <rPr>
        <b/>
        <sz val="12"/>
        <color indexed="52"/>
        <rFont val="Arial"/>
        <family val="2"/>
        <charset val="161"/>
      </rPr>
      <t>κετόνη.</t>
    </r>
  </si>
  <si>
    <t>Η προσθήκη αλογόνου στον δδ των αλκενίων διδάσκεται στη Β΄ Λυκείου.</t>
  </si>
  <si>
    <r>
      <t>Σύμφωνα με τα παραπάνω λοιπόν, αν θεωρήσουμε για παράδειγμα, τις αλκοόλες 2-μέθυλο-2-προπανόλη, 1-προπανόλη και 2-βουτανόλη, τότε η πρώτη από αυτές διακρίνεται εύκολα από τις υπόλοιπες, καθώς είναι η μοναδική, από τις αλκοόλες που δόθηκαν, που δεν οξειδώνεται με τα συνηθισμένα οξειδωτικά μέσα. Για παράδειγμα δε μεταβάλλει το χρώμα του διαλύματος K</t>
    </r>
    <r>
      <rPr>
        <vertAlign val="subscript"/>
        <sz val="12"/>
        <color indexed="43"/>
        <rFont val="Arial"/>
        <family val="2"/>
        <charset val="161"/>
      </rPr>
      <t>2</t>
    </r>
    <r>
      <rPr>
        <sz val="12"/>
        <color indexed="43"/>
        <rFont val="Arial"/>
        <family val="2"/>
        <charset val="161"/>
      </rPr>
      <t>Cr</t>
    </r>
    <r>
      <rPr>
        <vertAlign val="subscript"/>
        <sz val="12"/>
        <color indexed="43"/>
        <rFont val="Arial"/>
        <family val="2"/>
        <charset val="161"/>
      </rPr>
      <t>2</t>
    </r>
    <r>
      <rPr>
        <sz val="12"/>
        <color indexed="43"/>
        <rFont val="Arial"/>
        <family val="2"/>
        <charset val="161"/>
      </rPr>
      <t>O</t>
    </r>
    <r>
      <rPr>
        <vertAlign val="subscript"/>
        <sz val="12"/>
        <color indexed="43"/>
        <rFont val="Arial"/>
        <family val="2"/>
        <charset val="161"/>
      </rPr>
      <t>7</t>
    </r>
    <r>
      <rPr>
        <sz val="12"/>
        <color indexed="43"/>
        <rFont val="Arial"/>
        <family val="2"/>
        <charset val="161"/>
      </rPr>
      <t>/H</t>
    </r>
    <r>
      <rPr>
        <vertAlign val="superscript"/>
        <sz val="12"/>
        <color indexed="43"/>
        <rFont val="Arial"/>
        <family val="2"/>
        <charset val="161"/>
      </rPr>
      <t>+</t>
    </r>
    <r>
      <rPr>
        <sz val="12"/>
        <color indexed="43"/>
        <rFont val="Arial"/>
        <family val="2"/>
        <charset val="161"/>
      </rPr>
      <t>, από πορτοκαλί σε πράσινο. Από τις άλλες δυο, μόνον η 2-βουτανόλη  αλοφορμίζεται, οπότε διακρίνεται εύκολα, καθώς παρέχει κίτρινο ίζημα, όταν αντιδρά με διάλυμα I</t>
    </r>
    <r>
      <rPr>
        <vertAlign val="subscript"/>
        <sz val="12"/>
        <color indexed="43"/>
        <rFont val="Arial"/>
        <family val="2"/>
        <charset val="161"/>
      </rPr>
      <t>2</t>
    </r>
    <r>
      <rPr>
        <sz val="12"/>
        <color indexed="43"/>
        <rFont val="Arial"/>
        <family val="2"/>
        <charset val="161"/>
      </rPr>
      <t>/NaOH.</t>
    </r>
  </si>
  <si>
    <r>
      <t xml:space="preserve">Σε κάθε μια από πέντε γυάλινες φιάλες περιέχεται μία από τις ενώσεις </t>
    </r>
    <r>
      <rPr>
        <b/>
        <sz val="11"/>
        <color rgb="FFFF9900"/>
        <rFont val="Arial"/>
        <family val="2"/>
        <charset val="161"/>
      </rPr>
      <t>Α, Β, Γ, Δ</t>
    </r>
    <r>
      <rPr>
        <sz val="11"/>
        <color indexed="43"/>
        <rFont val="Arial"/>
        <family val="2"/>
        <charset val="161"/>
      </rPr>
      <t xml:space="preserve"> και </t>
    </r>
    <r>
      <rPr>
        <b/>
        <sz val="11"/>
        <color rgb="FFFF9900"/>
        <rFont val="Arial"/>
        <family val="2"/>
        <charset val="161"/>
      </rPr>
      <t>Ε.</t>
    </r>
    <r>
      <rPr>
        <sz val="11"/>
        <color indexed="43"/>
        <rFont val="Arial"/>
        <family val="2"/>
        <charset val="161"/>
      </rPr>
      <t xml:space="preserve"> Οι ενώσεις αυτές γνωρίζουμε ότι είναι η </t>
    </r>
    <r>
      <rPr>
        <b/>
        <sz val="11"/>
        <color rgb="FFFF9900"/>
        <rFont val="Arial"/>
        <family val="2"/>
        <charset val="161"/>
      </rPr>
      <t xml:space="preserve">αιθανόλη, η αιθανάλη, η προπανάλη, η 2-πεντανόνη </t>
    </r>
    <r>
      <rPr>
        <sz val="11"/>
        <color rgb="FFFFFF99"/>
        <rFont val="Arial"/>
        <family val="2"/>
        <charset val="161"/>
      </rPr>
      <t>και</t>
    </r>
    <r>
      <rPr>
        <b/>
        <sz val="11"/>
        <color rgb="FFFF9900"/>
        <rFont val="Arial"/>
        <family val="2"/>
        <charset val="161"/>
      </rPr>
      <t xml:space="preserve"> η  3-πεντανόνη,</t>
    </r>
    <r>
      <rPr>
        <b/>
        <sz val="11"/>
        <color indexed="43"/>
        <rFont val="Arial"/>
        <family val="2"/>
        <charset val="161"/>
      </rPr>
      <t xml:space="preserve"> </t>
    </r>
    <r>
      <rPr>
        <sz val="11"/>
        <color indexed="43"/>
        <rFont val="Arial"/>
        <family val="2"/>
        <charset val="161"/>
      </rPr>
      <t>χωρίς να είμαστε σε θέση όμως να πούμε ποια ένωση αντιστοιχεί σε κάθε γράμμα..</t>
    </r>
  </si>
  <si>
    <r>
      <t>4,48L αερίου αιθενίου, μετρημένα σε κανονικές συνθήκες (stp), διοχετεύονται σε Η</t>
    </r>
    <r>
      <rPr>
        <vertAlign val="subscript"/>
        <sz val="11"/>
        <color rgb="FFFFFF99"/>
        <rFont val="Arial"/>
        <family val="2"/>
      </rPr>
      <t>2</t>
    </r>
    <r>
      <rPr>
        <sz val="11"/>
        <color rgb="FFFFFF99"/>
        <rFont val="Arial"/>
        <family val="2"/>
      </rPr>
      <t>Ο (σε όξινο περιβάλλον) και παράγεται η ορ-γανική ένωση (Α). Η ένωση (Α) απομονώνεται και η ποσότητά της χωρίζεται σε δύο ίσα μέρη (Ι) και (ΙΙ).</t>
    </r>
  </si>
  <si>
    <r>
      <t xml:space="preserve">Α                                  Β                    Γ     </t>
    </r>
    <r>
      <rPr>
        <b/>
        <sz val="11"/>
        <color rgb="FFC00000"/>
        <rFont val="Arial"/>
        <family val="2"/>
        <charset val="161"/>
      </rPr>
      <t>+</t>
    </r>
    <r>
      <rPr>
        <sz val="11"/>
        <color rgb="FFFFFF99"/>
        <rFont val="Arial"/>
        <family val="2"/>
      </rPr>
      <t xml:space="preserve">      Δ</t>
    </r>
  </si>
  <si>
    <t xml:space="preserve">              E</t>
  </si>
  <si>
    <t xml:space="preserve">Το βουτενίο Α με ευθύγραμμη αλυσίδα, αφού με επίδραση νερού παρέχει δύο προϊόντα (κύριο και δευτερεύον), θα είναι το 1-βουτένιο. Το σχημαιζόμενο κύριο προϊόν θα είναι η 2-βουτανόλη (ένωση Β), ενώ το δευτερεύον θα είναι η 1-βουτα-νόλη (ένωση Γ). Αν σχηματίστηκαν συνολικά xmol B και ymol Γ, τότε σε κάθε ένα α-πό τα τρία ίσα μέρη, στα οποία χωρίστηκε το μίγμα των ενώσεων αυτών, θα περιέχονται (x/3)mol B και (y/3)mol Γ.  </t>
  </si>
  <si>
    <t>Με το διάλυμα I2/NaOH αντιδρά μόνο η 2-βουτανόλη, σύμφωνα με την παρακάτω χημική εξίσωση.</t>
  </si>
  <si>
    <r>
      <t xml:space="preserve">Σύμφωνα με την εκφώνηση του προβλήματος, είναι… x/3=0,08 </t>
    </r>
    <r>
      <rPr>
        <sz val="11"/>
        <color rgb="FFFFFF99"/>
        <rFont val="Symbol"/>
        <family val="1"/>
        <charset val="2"/>
      </rPr>
      <t>Þ</t>
    </r>
    <r>
      <rPr>
        <sz val="10.25"/>
        <color rgb="FFFFFF99"/>
        <rFont val="Arial"/>
        <family val="2"/>
      </rPr>
      <t xml:space="preserve"> x=0,24 </t>
    </r>
    <r>
      <rPr>
        <sz val="10.25"/>
        <color rgb="FFFFFF99"/>
        <rFont val="Symbol"/>
        <family val="1"/>
        <charset val="2"/>
      </rPr>
      <t>Þ</t>
    </r>
    <r>
      <rPr>
        <sz val="9.5500000000000007"/>
        <color rgb="FFFFFF99"/>
        <rFont val="Arial"/>
        <family val="2"/>
      </rPr>
      <t xml:space="preserve"> y=0,3–0,24=0,06</t>
    </r>
    <r>
      <rPr>
        <sz val="10.25"/>
        <color rgb="FFFFFF99"/>
        <rFont val="Arial"/>
        <family val="2"/>
      </rPr>
      <t>.</t>
    </r>
  </si>
  <si>
    <t xml:space="preserve">             (x/3)mol       με      (2x/15)mol</t>
  </si>
  <si>
    <t xml:space="preserve">         (y/3)mol      με     (4y/15)mol</t>
  </si>
  <si>
    <r>
      <t>Άρα η συνολικά απαιτούμενη ποσότητα KMnO</t>
    </r>
    <r>
      <rPr>
        <vertAlign val="subscript"/>
        <sz val="11"/>
        <color rgb="FFFFFF99"/>
        <rFont val="Arial"/>
        <family val="2"/>
        <charset val="161"/>
      </rPr>
      <t>4</t>
    </r>
    <r>
      <rPr>
        <sz val="11"/>
        <color rgb="FFFFFF99"/>
        <rFont val="Arial"/>
        <family val="2"/>
      </rPr>
      <t xml:space="preserve"> για την πραγματοποίηση της αντίδρασης είναι ίση με… </t>
    </r>
  </si>
  <si>
    <r>
      <t>Άρα η ποσότητα του προπένιου που αντέδρασε συνολικά είναι ίση με…
... 0,1+0,02=0,12mol, δηλαδή το προπένιο αντέδρασε με το νερό σε ποσοστό…
…π=(0,12/0,15)*100=1200/15=</t>
    </r>
    <r>
      <rPr>
        <sz val="11"/>
        <color rgb="FF3366FF"/>
        <rFont val="Arial"/>
        <family val="2"/>
        <charset val="161"/>
      </rPr>
      <t>80%.</t>
    </r>
  </si>
</sst>
</file>

<file path=xl/styles.xml><?xml version="1.0" encoding="utf-8"?>
<styleSheet xmlns="http://schemas.openxmlformats.org/spreadsheetml/2006/main" xmlns:mc="http://schemas.openxmlformats.org/markup-compatibility/2006" xmlns:x14ac="http://schemas.microsoft.com/office/spreadsheetml/2009/9/ac" mc:Ignorable="x14ac">
  <fonts count="229" x14ac:knownFonts="1">
    <font>
      <sz val="10"/>
      <name val="Arial"/>
      <charset val="161"/>
    </font>
    <font>
      <sz val="12"/>
      <color indexed="43"/>
      <name val="Arial"/>
      <family val="2"/>
      <charset val="161"/>
    </font>
    <font>
      <vertAlign val="subscript"/>
      <sz val="12"/>
      <color indexed="43"/>
      <name val="Arial"/>
      <family val="2"/>
      <charset val="161"/>
    </font>
    <font>
      <b/>
      <sz val="12"/>
      <color indexed="43"/>
      <name val="Arial"/>
      <family val="2"/>
      <charset val="161"/>
    </font>
    <font>
      <b/>
      <sz val="12"/>
      <color indexed="53"/>
      <name val="Arial"/>
      <family val="2"/>
      <charset val="161"/>
    </font>
    <font>
      <sz val="12"/>
      <color indexed="48"/>
      <name val="Arial"/>
      <family val="2"/>
      <charset val="161"/>
    </font>
    <font>
      <sz val="10"/>
      <color indexed="43"/>
      <name val="Arial"/>
      <family val="2"/>
      <charset val="161"/>
    </font>
    <font>
      <b/>
      <sz val="10"/>
      <color indexed="52"/>
      <name val="Arial"/>
      <family val="2"/>
      <charset val="161"/>
    </font>
    <font>
      <b/>
      <sz val="12"/>
      <color indexed="16"/>
      <name val="Arial"/>
      <family val="2"/>
      <charset val="161"/>
    </font>
    <font>
      <b/>
      <sz val="12"/>
      <color indexed="48"/>
      <name val="Arial"/>
      <family val="2"/>
      <charset val="161"/>
    </font>
    <font>
      <sz val="12"/>
      <name val="Arial"/>
      <family val="2"/>
    </font>
    <font>
      <sz val="12"/>
      <color indexed="43"/>
      <name val="Arial"/>
      <family val="2"/>
    </font>
    <font>
      <sz val="12"/>
      <color indexed="16"/>
      <name val="Arial"/>
      <family val="2"/>
    </font>
    <font>
      <b/>
      <sz val="12"/>
      <color indexed="51"/>
      <name val="Arial"/>
      <family val="2"/>
      <charset val="161"/>
    </font>
    <font>
      <sz val="11"/>
      <color indexed="8"/>
      <name val="Arial"/>
      <family val="2"/>
    </font>
    <font>
      <b/>
      <sz val="16"/>
      <color indexed="51"/>
      <name val="Arial"/>
      <family val="2"/>
    </font>
    <font>
      <u/>
      <sz val="10"/>
      <color indexed="12"/>
      <name val="Arial"/>
      <family val="2"/>
      <charset val="161"/>
    </font>
    <font>
      <b/>
      <sz val="12"/>
      <color indexed="52"/>
      <name val="Arial"/>
      <family val="2"/>
      <charset val="161"/>
    </font>
    <font>
      <b/>
      <vertAlign val="subscript"/>
      <sz val="12"/>
      <color indexed="52"/>
      <name val="Arial"/>
      <family val="2"/>
      <charset val="161"/>
    </font>
    <font>
      <sz val="10"/>
      <color indexed="43"/>
      <name val="Arial"/>
      <family val="2"/>
    </font>
    <font>
      <b/>
      <sz val="12"/>
      <color indexed="43"/>
      <name val="Arial"/>
      <family val="2"/>
    </font>
    <font>
      <b/>
      <sz val="12"/>
      <color indexed="10"/>
      <name val="Arial"/>
      <family val="2"/>
      <charset val="161"/>
    </font>
    <font>
      <b/>
      <sz val="12"/>
      <color indexed="10"/>
      <name val="Symbol"/>
      <family val="1"/>
      <charset val="2"/>
    </font>
    <font>
      <sz val="10"/>
      <color indexed="43"/>
      <name val="Arial"/>
      <family val="2"/>
      <charset val="161"/>
    </font>
    <font>
      <sz val="12"/>
      <color indexed="10"/>
      <name val="Arial"/>
      <family val="2"/>
    </font>
    <font>
      <sz val="12"/>
      <color indexed="52"/>
      <name val="Arial"/>
      <family val="2"/>
      <charset val="161"/>
    </font>
    <font>
      <sz val="12"/>
      <color indexed="10"/>
      <name val="Arial"/>
      <family val="2"/>
      <charset val="161"/>
    </font>
    <font>
      <b/>
      <sz val="12"/>
      <color indexed="19"/>
      <name val="Arial"/>
      <family val="2"/>
      <charset val="161"/>
    </font>
    <font>
      <b/>
      <sz val="12"/>
      <color indexed="50"/>
      <name val="Arial"/>
      <family val="2"/>
      <charset val="161"/>
    </font>
    <font>
      <b/>
      <vertAlign val="superscript"/>
      <sz val="12"/>
      <color indexed="52"/>
      <name val="Arial"/>
      <family val="2"/>
      <charset val="161"/>
    </font>
    <font>
      <vertAlign val="superscript"/>
      <sz val="12"/>
      <color indexed="43"/>
      <name val="Arial"/>
      <family val="2"/>
      <charset val="161"/>
    </font>
    <font>
      <b/>
      <vertAlign val="subscript"/>
      <sz val="12"/>
      <color indexed="19"/>
      <name val="Arial"/>
      <family val="2"/>
      <charset val="161"/>
    </font>
    <font>
      <vertAlign val="subscript"/>
      <sz val="10"/>
      <color indexed="43"/>
      <name val="Arial"/>
      <family val="2"/>
      <charset val="161"/>
    </font>
    <font>
      <b/>
      <sz val="10"/>
      <color indexed="10"/>
      <name val="Arial"/>
      <family val="2"/>
      <charset val="161"/>
    </font>
    <font>
      <sz val="10"/>
      <color indexed="10"/>
      <name val="Symbol"/>
      <family val="1"/>
      <charset val="2"/>
    </font>
    <font>
      <sz val="10"/>
      <color indexed="10"/>
      <name val="Arial"/>
      <family val="2"/>
      <charset val="161"/>
    </font>
    <font>
      <b/>
      <sz val="10"/>
      <color indexed="43"/>
      <name val="Arial"/>
      <family val="2"/>
      <charset val="161"/>
    </font>
    <font>
      <sz val="12"/>
      <color indexed="52"/>
      <name val="Symbol"/>
      <family val="1"/>
      <charset val="2"/>
    </font>
    <font>
      <b/>
      <u/>
      <sz val="12"/>
      <color indexed="53"/>
      <name val="Arial"/>
      <family val="2"/>
      <charset val="161"/>
    </font>
    <font>
      <b/>
      <vertAlign val="superscript"/>
      <sz val="12"/>
      <color indexed="43"/>
      <name val="Arial"/>
      <family val="2"/>
      <charset val="161"/>
    </font>
    <font>
      <b/>
      <sz val="12"/>
      <color indexed="43"/>
      <name val="Symbol"/>
      <family val="1"/>
      <charset val="2"/>
    </font>
    <font>
      <b/>
      <vertAlign val="superscript"/>
      <sz val="12"/>
      <color indexed="48"/>
      <name val="Arial"/>
      <family val="2"/>
      <charset val="161"/>
    </font>
    <font>
      <sz val="12"/>
      <color indexed="43"/>
      <name val="Arial"/>
      <family val="2"/>
      <charset val="161"/>
    </font>
    <font>
      <sz val="10"/>
      <color indexed="43"/>
      <name val="Symbol"/>
      <family val="1"/>
      <charset val="2"/>
    </font>
    <font>
      <b/>
      <sz val="10"/>
      <color indexed="43"/>
      <name val="Arial"/>
      <family val="2"/>
    </font>
    <font>
      <b/>
      <vertAlign val="subscript"/>
      <sz val="10"/>
      <color indexed="43"/>
      <name val="Arial"/>
      <family val="2"/>
      <charset val="161"/>
    </font>
    <font>
      <b/>
      <sz val="10"/>
      <color indexed="10"/>
      <name val="Symbol"/>
      <family val="1"/>
      <charset val="2"/>
    </font>
    <font>
      <sz val="12"/>
      <color indexed="10"/>
      <name val="Symbol"/>
      <family val="1"/>
      <charset val="2"/>
    </font>
    <font>
      <sz val="11"/>
      <color indexed="43"/>
      <name val="Arial"/>
      <family val="2"/>
    </font>
    <font>
      <vertAlign val="subscript"/>
      <sz val="11"/>
      <color indexed="43"/>
      <name val="Arial"/>
      <family val="2"/>
      <charset val="161"/>
    </font>
    <font>
      <vertAlign val="superscript"/>
      <sz val="11"/>
      <color indexed="43"/>
      <name val="Arial"/>
      <family val="2"/>
      <charset val="161"/>
    </font>
    <font>
      <sz val="11"/>
      <color indexed="10"/>
      <name val="Arial"/>
      <family val="2"/>
      <charset val="161"/>
    </font>
    <font>
      <sz val="11"/>
      <color indexed="10"/>
      <name val="Symbol"/>
      <family val="1"/>
      <charset val="2"/>
    </font>
    <font>
      <sz val="11"/>
      <color indexed="43"/>
      <name val="Arial"/>
      <family val="2"/>
      <charset val="161"/>
    </font>
    <font>
      <sz val="12"/>
      <color indexed="11"/>
      <name val="Arial"/>
      <family val="2"/>
      <charset val="161"/>
    </font>
    <font>
      <sz val="12"/>
      <color indexed="11"/>
      <name val="Arial"/>
      <family val="2"/>
    </font>
    <font>
      <sz val="10"/>
      <color indexed="48"/>
      <name val="Arial"/>
      <family val="2"/>
    </font>
    <font>
      <vertAlign val="superscript"/>
      <sz val="10"/>
      <color indexed="48"/>
      <name val="Arial"/>
      <family val="2"/>
    </font>
    <font>
      <sz val="12"/>
      <color indexed="53"/>
      <name val="Symbol"/>
      <family val="1"/>
      <charset val="2"/>
    </font>
    <font>
      <b/>
      <sz val="10"/>
      <color indexed="50"/>
      <name val="Arial"/>
      <family val="2"/>
      <charset val="161"/>
    </font>
    <font>
      <u/>
      <sz val="12"/>
      <color indexed="52"/>
      <name val="Arial"/>
      <family val="2"/>
      <charset val="161"/>
    </font>
    <font>
      <b/>
      <sz val="10"/>
      <color indexed="53"/>
      <name val="Arial"/>
      <family val="2"/>
      <charset val="161"/>
    </font>
    <font>
      <b/>
      <sz val="11"/>
      <color indexed="43"/>
      <name val="Arial"/>
      <family val="2"/>
      <charset val="161"/>
    </font>
    <font>
      <b/>
      <sz val="11"/>
      <color indexed="52"/>
      <name val="Arial"/>
      <family val="2"/>
      <charset val="161"/>
    </font>
    <font>
      <b/>
      <vertAlign val="subscript"/>
      <sz val="12"/>
      <color indexed="50"/>
      <name val="Arial"/>
      <family val="2"/>
      <charset val="161"/>
    </font>
    <font>
      <sz val="11"/>
      <color indexed="11"/>
      <name val="Arial"/>
      <family val="2"/>
      <charset val="161"/>
    </font>
    <font>
      <b/>
      <vertAlign val="subscript"/>
      <sz val="10"/>
      <color indexed="52"/>
      <name val="Arial"/>
      <family val="2"/>
      <charset val="161"/>
    </font>
    <font>
      <b/>
      <sz val="24"/>
      <color indexed="52"/>
      <name val="Symbol"/>
      <family val="1"/>
      <charset val="2"/>
    </font>
    <font>
      <sz val="12"/>
      <color indexed="10"/>
      <name val="Arial"/>
      <family val="2"/>
      <charset val="161"/>
    </font>
    <font>
      <b/>
      <vertAlign val="superscript"/>
      <sz val="10"/>
      <color indexed="52"/>
      <name val="Arial"/>
      <family val="2"/>
      <charset val="161"/>
    </font>
    <font>
      <b/>
      <sz val="12"/>
      <color indexed="21"/>
      <name val="Arial"/>
      <family val="2"/>
      <charset val="161"/>
    </font>
    <font>
      <sz val="8"/>
      <name val="Arial"/>
      <family val="2"/>
      <charset val="161"/>
    </font>
    <font>
      <sz val="11"/>
      <color indexed="43"/>
      <name val="Arial"/>
      <family val="2"/>
      <charset val="161"/>
    </font>
    <font>
      <sz val="12"/>
      <color indexed="43"/>
      <name val="Wingdings 3"/>
      <family val="1"/>
      <charset val="2"/>
    </font>
    <font>
      <sz val="12"/>
      <color indexed="43"/>
      <name val="Symbol"/>
      <family val="1"/>
      <charset val="2"/>
    </font>
    <font>
      <u/>
      <sz val="12"/>
      <color indexed="43"/>
      <name val="Arial"/>
      <family val="2"/>
      <charset val="161"/>
    </font>
    <font>
      <sz val="11"/>
      <color indexed="43"/>
      <name val="Wingdings 3"/>
      <family val="1"/>
      <charset val="2"/>
    </font>
    <font>
      <sz val="20"/>
      <color indexed="43"/>
      <name val="Arial"/>
      <family val="2"/>
      <charset val="161"/>
    </font>
    <font>
      <sz val="11"/>
      <color indexed="43"/>
      <name val="Symbol"/>
      <family val="1"/>
      <charset val="2"/>
    </font>
    <font>
      <b/>
      <sz val="10"/>
      <color indexed="16"/>
      <name val="Symbol"/>
      <family val="1"/>
      <charset val="2"/>
    </font>
    <font>
      <b/>
      <sz val="12"/>
      <color indexed="16"/>
      <name val="Symbol"/>
      <family val="1"/>
      <charset val="2"/>
    </font>
    <font>
      <b/>
      <sz val="11"/>
      <color indexed="16"/>
      <name val="Symbol"/>
      <family val="1"/>
      <charset val="2"/>
    </font>
    <font>
      <sz val="16"/>
      <color indexed="10"/>
      <name val="Arial"/>
      <family val="2"/>
      <charset val="161"/>
    </font>
    <font>
      <b/>
      <sz val="10"/>
      <color indexed="52"/>
      <name val="Symbol"/>
      <family val="1"/>
      <charset val="2"/>
    </font>
    <font>
      <sz val="12"/>
      <color indexed="50"/>
      <name val="Arial"/>
      <family val="2"/>
      <charset val="161"/>
    </font>
    <font>
      <u/>
      <sz val="10"/>
      <color rgb="FFFFFF99"/>
      <name val="Arial"/>
      <family val="2"/>
      <charset val="161"/>
    </font>
    <font>
      <sz val="12"/>
      <color rgb="FFFFFF99"/>
      <name val="Arial"/>
      <family val="2"/>
    </font>
    <font>
      <b/>
      <sz val="12"/>
      <color rgb="FFFF9900"/>
      <name val="Arial"/>
      <family val="2"/>
      <charset val="161"/>
    </font>
    <font>
      <u/>
      <sz val="12"/>
      <color rgb="FFFF9900"/>
      <name val="Arial"/>
      <family val="2"/>
      <charset val="161"/>
    </font>
    <font>
      <sz val="10"/>
      <color rgb="FFFF0000"/>
      <name val="Symbol"/>
      <family val="1"/>
      <charset val="2"/>
    </font>
    <font>
      <b/>
      <vertAlign val="subscript"/>
      <sz val="12"/>
      <color rgb="FFFF9900"/>
      <name val="Arial"/>
      <family val="2"/>
      <charset val="161"/>
    </font>
    <font>
      <b/>
      <vertAlign val="superscript"/>
      <sz val="12"/>
      <color rgb="FFFF9900"/>
      <name val="Arial"/>
      <family val="2"/>
      <charset val="161"/>
    </font>
    <font>
      <b/>
      <sz val="12"/>
      <color rgb="FFFF6600"/>
      <name val="Arial"/>
      <family val="2"/>
      <charset val="161"/>
    </font>
    <font>
      <sz val="12"/>
      <color rgb="FFFFFF99"/>
      <name val="Arial"/>
      <family val="2"/>
      <charset val="161"/>
    </font>
    <font>
      <b/>
      <sz val="12"/>
      <color rgb="FFFF6600"/>
      <name val="Symbol"/>
      <family val="1"/>
      <charset val="2"/>
    </font>
    <font>
      <b/>
      <sz val="12"/>
      <color rgb="FFFFFF99"/>
      <name val="Arial"/>
      <family val="2"/>
      <charset val="161"/>
    </font>
    <font>
      <b/>
      <sz val="12"/>
      <color rgb="FFFF0000"/>
      <name val="Arial"/>
      <family val="2"/>
      <charset val="161"/>
    </font>
    <font>
      <b/>
      <sz val="10"/>
      <color rgb="FFFF9900"/>
      <name val="Arial"/>
      <family val="2"/>
      <charset val="161"/>
    </font>
    <font>
      <sz val="16"/>
      <color rgb="FFFF0000"/>
      <name val="Arial"/>
      <family val="2"/>
      <charset val="161"/>
    </font>
    <font>
      <vertAlign val="subscript"/>
      <sz val="12"/>
      <color rgb="FFFFFF99"/>
      <name val="Arial"/>
      <family val="2"/>
      <charset val="161"/>
    </font>
    <font>
      <sz val="12"/>
      <color rgb="FFFF9900"/>
      <name val="Arial"/>
      <family val="2"/>
      <charset val="161"/>
    </font>
    <font>
      <b/>
      <sz val="11"/>
      <color rgb="FFFF9900"/>
      <name val="Arial"/>
      <family val="2"/>
      <charset val="161"/>
    </font>
    <font>
      <sz val="11"/>
      <color rgb="FFFFFF99"/>
      <name val="Arial"/>
      <family val="2"/>
      <charset val="161"/>
    </font>
    <font>
      <b/>
      <vertAlign val="subscript"/>
      <sz val="11"/>
      <color rgb="FFFF9900"/>
      <name val="Arial"/>
      <family val="2"/>
      <charset val="161"/>
    </font>
    <font>
      <sz val="11"/>
      <color rgb="FF3366FF"/>
      <name val="Arial"/>
      <family val="2"/>
      <charset val="161"/>
    </font>
    <font>
      <b/>
      <sz val="11"/>
      <color rgb="FFFF6600"/>
      <name val="Arial"/>
      <family val="2"/>
      <charset val="161"/>
    </font>
    <font>
      <sz val="9"/>
      <color indexed="81"/>
      <name val="Arial"/>
      <family val="2"/>
      <charset val="161"/>
    </font>
    <font>
      <b/>
      <sz val="9"/>
      <color indexed="81"/>
      <name val="Arial"/>
      <family val="2"/>
      <charset val="161"/>
    </font>
    <font>
      <sz val="8"/>
      <color indexed="81"/>
      <name val="Tahoma"/>
      <family val="2"/>
      <charset val="161"/>
    </font>
    <font>
      <b/>
      <sz val="8"/>
      <color indexed="81"/>
      <name val="Tahoma"/>
      <family val="2"/>
      <charset val="161"/>
    </font>
    <font>
      <b/>
      <sz val="12"/>
      <color theme="1"/>
      <name val="Arial"/>
      <family val="2"/>
      <charset val="161"/>
    </font>
    <font>
      <b/>
      <sz val="11"/>
      <color rgb="FF800000"/>
      <name val="Arial"/>
      <family val="2"/>
      <charset val="161"/>
    </font>
    <font>
      <b/>
      <sz val="11"/>
      <color rgb="FF3366FF"/>
      <name val="Arial"/>
      <family val="2"/>
      <charset val="161"/>
    </font>
    <font>
      <b/>
      <sz val="11"/>
      <color rgb="FF006600"/>
      <name val="Arial"/>
      <family val="2"/>
      <charset val="161"/>
    </font>
    <font>
      <sz val="10"/>
      <color rgb="FF800000"/>
      <name val="Arial"/>
      <family val="2"/>
      <charset val="161"/>
    </font>
    <font>
      <b/>
      <sz val="12"/>
      <color rgb="FF800000"/>
      <name val="Arial"/>
      <family val="2"/>
      <charset val="161"/>
    </font>
    <font>
      <b/>
      <sz val="12"/>
      <name val="Arial"/>
      <family val="2"/>
      <charset val="161"/>
    </font>
    <font>
      <sz val="12"/>
      <color rgb="FF3366FF"/>
      <name val="Arial"/>
      <family val="2"/>
      <charset val="161"/>
    </font>
    <font>
      <b/>
      <sz val="11"/>
      <color rgb="FF99CC00"/>
      <name val="Arial"/>
      <family val="2"/>
      <charset val="161"/>
    </font>
    <font>
      <sz val="11"/>
      <name val="Arial"/>
      <family val="2"/>
    </font>
    <font>
      <b/>
      <sz val="11"/>
      <color indexed="43"/>
      <name val="Arial"/>
      <family val="2"/>
    </font>
    <font>
      <vertAlign val="subscript"/>
      <sz val="11"/>
      <color rgb="FFFFFF99"/>
      <name val="Arial"/>
      <family val="2"/>
      <charset val="161"/>
    </font>
    <font>
      <sz val="11"/>
      <color rgb="FFFFFF99"/>
      <name val="Arial"/>
      <family val="2"/>
    </font>
    <font>
      <vertAlign val="subscript"/>
      <sz val="11"/>
      <color rgb="FFFFFF99"/>
      <name val="Arial"/>
      <family val="2"/>
    </font>
    <font>
      <b/>
      <vertAlign val="subscript"/>
      <sz val="11"/>
      <color rgb="FF99CC00"/>
      <name val="Arial"/>
      <family val="2"/>
      <charset val="161"/>
    </font>
    <font>
      <sz val="11"/>
      <color rgb="FFFF6600"/>
      <name val="Arial"/>
      <family val="2"/>
    </font>
    <font>
      <b/>
      <sz val="11"/>
      <color rgb="FFC00000"/>
      <name val="Arial"/>
      <family val="2"/>
      <charset val="161"/>
    </font>
    <font>
      <sz val="11"/>
      <color rgb="FFC00000"/>
      <name val="Symbol"/>
      <family val="1"/>
      <charset val="2"/>
    </font>
    <font>
      <b/>
      <sz val="11"/>
      <color rgb="FFFF0000"/>
      <name val="Arial"/>
      <family val="2"/>
      <charset val="161"/>
    </font>
    <font>
      <vertAlign val="superscript"/>
      <sz val="11"/>
      <color rgb="FFFFFF99"/>
      <name val="Arial"/>
      <family val="2"/>
      <charset val="161"/>
    </font>
    <font>
      <b/>
      <sz val="11"/>
      <color rgb="FFFFFF99"/>
      <name val="Arial"/>
      <family val="2"/>
      <charset val="161"/>
    </font>
    <font>
      <sz val="11"/>
      <color rgb="FFFFFF99"/>
      <name val="Symbol"/>
      <family val="1"/>
      <charset val="2"/>
    </font>
    <font>
      <sz val="11"/>
      <color rgb="FF3366FF"/>
      <name val="Arial"/>
      <family val="2"/>
    </font>
    <font>
      <sz val="11"/>
      <color rgb="FFFF0000"/>
      <name val="Wingdings"/>
      <charset val="2"/>
    </font>
    <font>
      <sz val="11"/>
      <color rgb="FFFF0000"/>
      <name val="Arial"/>
      <family val="2"/>
    </font>
    <font>
      <sz val="11"/>
      <color rgb="FFFF0000"/>
      <name val="Wingdings 3"/>
      <family val="1"/>
      <charset val="2"/>
    </font>
    <font>
      <sz val="11"/>
      <color indexed="16"/>
      <name val="Arial"/>
      <family val="2"/>
    </font>
    <font>
      <b/>
      <sz val="11"/>
      <color indexed="51"/>
      <name val="Arial"/>
      <family val="2"/>
      <charset val="161"/>
    </font>
    <font>
      <sz val="11"/>
      <color indexed="51"/>
      <name val="Arial"/>
      <family val="2"/>
      <charset val="161"/>
    </font>
    <font>
      <b/>
      <sz val="11"/>
      <name val="Arial"/>
      <family val="2"/>
      <charset val="161"/>
    </font>
    <font>
      <sz val="12"/>
      <color indexed="8"/>
      <name val="Arial"/>
      <family val="2"/>
      <charset val="161"/>
    </font>
    <font>
      <b/>
      <sz val="12"/>
      <color indexed="8"/>
      <name val="Arial"/>
      <family val="2"/>
      <charset val="161"/>
    </font>
    <font>
      <sz val="14"/>
      <color indexed="48"/>
      <name val="Arial"/>
      <family val="2"/>
      <charset val="161"/>
    </font>
    <font>
      <sz val="11"/>
      <color indexed="48"/>
      <name val="Arial"/>
      <family val="2"/>
      <charset val="161"/>
    </font>
    <font>
      <sz val="10"/>
      <color indexed="48"/>
      <name val="Arial"/>
      <family val="2"/>
      <charset val="161"/>
    </font>
    <font>
      <b/>
      <sz val="11"/>
      <color indexed="11"/>
      <name val="Arial"/>
      <family val="2"/>
      <charset val="161"/>
    </font>
    <font>
      <b/>
      <sz val="10"/>
      <color indexed="11"/>
      <name val="Arial"/>
      <family val="2"/>
      <charset val="161"/>
    </font>
    <font>
      <b/>
      <vertAlign val="subscript"/>
      <sz val="10"/>
      <color indexed="53"/>
      <name val="Arial"/>
      <family val="2"/>
      <charset val="161"/>
    </font>
    <font>
      <b/>
      <sz val="10"/>
      <color indexed="16"/>
      <name val="Arial"/>
      <family val="2"/>
      <charset val="161"/>
    </font>
    <font>
      <b/>
      <vertAlign val="superscript"/>
      <sz val="10"/>
      <color indexed="50"/>
      <name val="Arial"/>
      <family val="2"/>
      <charset val="161"/>
    </font>
    <font>
      <b/>
      <vertAlign val="subscript"/>
      <sz val="10"/>
      <color indexed="16"/>
      <name val="Arial"/>
      <family val="2"/>
      <charset val="161"/>
    </font>
    <font>
      <b/>
      <vertAlign val="subscript"/>
      <sz val="11"/>
      <color indexed="52"/>
      <name val="Arial"/>
      <family val="2"/>
      <charset val="161"/>
    </font>
    <font>
      <sz val="10"/>
      <color indexed="16"/>
      <name val="Arial"/>
      <family val="2"/>
      <charset val="161"/>
    </font>
    <font>
      <u/>
      <sz val="10"/>
      <color rgb="FFFFFF00"/>
      <name val="Arial"/>
      <family val="2"/>
      <charset val="161"/>
    </font>
    <font>
      <sz val="11"/>
      <color rgb="FFFFFF00"/>
      <name val="Arial"/>
      <family val="2"/>
      <charset val="161"/>
    </font>
    <font>
      <b/>
      <sz val="11"/>
      <color indexed="16"/>
      <name val="Arial"/>
      <family val="2"/>
      <charset val="161"/>
    </font>
    <font>
      <b/>
      <vertAlign val="subscript"/>
      <sz val="11"/>
      <color indexed="16"/>
      <name val="Arial"/>
      <family val="2"/>
      <charset val="161"/>
    </font>
    <font>
      <b/>
      <vertAlign val="subscript"/>
      <sz val="11"/>
      <color indexed="53"/>
      <name val="Arial"/>
      <family val="2"/>
      <charset val="161"/>
    </font>
    <font>
      <b/>
      <sz val="11"/>
      <color indexed="53"/>
      <name val="Arial"/>
      <family val="2"/>
      <charset val="161"/>
    </font>
    <font>
      <sz val="11"/>
      <color indexed="13"/>
      <name val="Arial"/>
      <family val="2"/>
      <charset val="161"/>
    </font>
    <font>
      <b/>
      <vertAlign val="superscript"/>
      <sz val="11"/>
      <color indexed="52"/>
      <name val="Arial"/>
      <family val="2"/>
      <charset val="161"/>
    </font>
    <font>
      <b/>
      <sz val="6"/>
      <color indexed="52"/>
      <name val="Arial"/>
      <family val="2"/>
      <charset val="161"/>
    </font>
    <font>
      <sz val="11"/>
      <color indexed="52"/>
      <name val="Arial"/>
      <family val="2"/>
      <charset val="161"/>
    </font>
    <font>
      <b/>
      <sz val="11"/>
      <color indexed="50"/>
      <name val="Arial"/>
      <family val="2"/>
      <charset val="161"/>
    </font>
    <font>
      <sz val="10"/>
      <name val="Arial"/>
      <family val="2"/>
      <charset val="161"/>
    </font>
    <font>
      <sz val="10"/>
      <color rgb="FFFFFF99"/>
      <name val="Arial"/>
      <family val="2"/>
    </font>
    <font>
      <sz val="10"/>
      <color rgb="FFFF6600"/>
      <name val="Arial"/>
      <family val="2"/>
    </font>
    <font>
      <sz val="11"/>
      <color rgb="FFFF6600"/>
      <name val="Arial"/>
      <family val="2"/>
      <charset val="161"/>
    </font>
    <font>
      <sz val="10"/>
      <color rgb="FF3366FF"/>
      <name val="Arial"/>
      <family val="2"/>
    </font>
    <font>
      <sz val="10"/>
      <color rgb="FF99CC00"/>
      <name val="Arial"/>
      <family val="2"/>
    </font>
    <font>
      <sz val="10"/>
      <color rgb="FFFF9900"/>
      <name val="Arial"/>
      <family val="2"/>
    </font>
    <font>
      <sz val="10"/>
      <color rgb="FF800000"/>
      <name val="Arial"/>
      <family val="2"/>
    </font>
    <font>
      <b/>
      <sz val="11"/>
      <color theme="1"/>
      <name val="Arial"/>
      <family val="2"/>
      <charset val="161"/>
    </font>
    <font>
      <b/>
      <sz val="10"/>
      <color theme="1"/>
      <name val="Arial"/>
      <family val="2"/>
      <charset val="161"/>
    </font>
    <font>
      <b/>
      <sz val="9"/>
      <color theme="1"/>
      <name val="Arial"/>
      <family val="2"/>
      <charset val="161"/>
    </font>
    <font>
      <sz val="8"/>
      <name val="Arial"/>
      <family val="2"/>
    </font>
    <font>
      <b/>
      <sz val="10"/>
      <color rgb="FFFF6600"/>
      <name val="Arial"/>
      <family val="2"/>
      <charset val="161"/>
    </font>
    <font>
      <sz val="11"/>
      <color rgb="FF99CC00"/>
      <name val="Arial"/>
      <family val="2"/>
      <charset val="161"/>
    </font>
    <font>
      <sz val="11"/>
      <color rgb="FF800000"/>
      <name val="Arial"/>
      <family val="2"/>
      <charset val="161"/>
    </font>
    <font>
      <sz val="12"/>
      <color theme="1"/>
      <name val="Arial"/>
      <family val="2"/>
      <charset val="161"/>
    </font>
    <font>
      <sz val="10"/>
      <color rgb="FFD60093"/>
      <name val="Arial"/>
      <family val="2"/>
    </font>
    <font>
      <b/>
      <sz val="7"/>
      <color theme="1"/>
      <name val="Arial"/>
      <family val="2"/>
      <charset val="161"/>
    </font>
    <font>
      <b/>
      <sz val="10"/>
      <color rgb="FF99CC00"/>
      <name val="Arial"/>
      <family val="2"/>
      <charset val="161"/>
    </font>
    <font>
      <sz val="10"/>
      <color rgb="FFFF0000"/>
      <name val="Arial"/>
      <family val="2"/>
      <charset val="161"/>
    </font>
    <font>
      <sz val="10"/>
      <color rgb="FF3366FF"/>
      <name val="Arial"/>
      <family val="2"/>
      <charset val="161"/>
    </font>
    <font>
      <b/>
      <vertAlign val="superscript"/>
      <sz val="11"/>
      <color rgb="FFFF9900"/>
      <name val="Arial"/>
      <family val="2"/>
      <charset val="161"/>
    </font>
    <font>
      <sz val="12"/>
      <color rgb="FFFF6600"/>
      <name val="Arial"/>
      <family val="2"/>
      <charset val="161"/>
    </font>
    <font>
      <b/>
      <u/>
      <sz val="11"/>
      <color rgb="FFFF9900"/>
      <name val="Arial"/>
      <family val="2"/>
      <charset val="161"/>
    </font>
    <font>
      <sz val="10"/>
      <color rgb="FFFFFF99"/>
      <name val="Arial"/>
      <family val="2"/>
      <charset val="161"/>
    </font>
    <font>
      <sz val="10.25"/>
      <color rgb="FFFFFF99"/>
      <name val="Arial"/>
      <family val="2"/>
    </font>
    <font>
      <sz val="9"/>
      <color rgb="FFFFFF99"/>
      <name val="Arial"/>
      <family val="2"/>
      <charset val="161"/>
    </font>
    <font>
      <b/>
      <sz val="9"/>
      <color rgb="FFFF9900"/>
      <name val="Arial"/>
      <family val="2"/>
      <charset val="161"/>
    </font>
    <font>
      <sz val="11"/>
      <color rgb="FF99CC00"/>
      <name val="Arial"/>
      <family val="2"/>
    </font>
    <font>
      <vertAlign val="subscript"/>
      <sz val="11"/>
      <color rgb="FF99CC00"/>
      <name val="Arial"/>
      <family val="2"/>
    </font>
    <font>
      <sz val="10.25"/>
      <color rgb="FF99CC00"/>
      <name val="Arial"/>
      <family val="2"/>
    </font>
    <font>
      <vertAlign val="subscript"/>
      <sz val="10.25"/>
      <color rgb="FF99CC00"/>
      <name val="Arial"/>
      <family val="2"/>
    </font>
    <font>
      <vertAlign val="subscript"/>
      <sz val="10.25"/>
      <color rgb="FF99CC00"/>
      <name val="Arial"/>
      <family val="2"/>
      <charset val="161"/>
    </font>
    <font>
      <b/>
      <sz val="12"/>
      <color rgb="FFC00000"/>
      <name val="Arial"/>
      <family val="2"/>
      <charset val="161"/>
    </font>
    <font>
      <vertAlign val="subscript"/>
      <sz val="11"/>
      <color rgb="FF99CC00"/>
      <name val="Arial"/>
      <family val="2"/>
      <charset val="161"/>
    </font>
    <font>
      <sz val="10.25"/>
      <color rgb="FF99CC00"/>
      <name val="Arial"/>
      <family val="2"/>
      <charset val="161"/>
    </font>
    <font>
      <sz val="9.5500000000000007"/>
      <color rgb="FF99CC00"/>
      <name val="Arial"/>
      <family val="2"/>
    </font>
    <font>
      <sz val="10.25"/>
      <color rgb="FFFFFF99"/>
      <name val="Symbol"/>
      <family val="1"/>
      <charset val="2"/>
    </font>
    <font>
      <sz val="9.5500000000000007"/>
      <color rgb="FFFFFF99"/>
      <name val="Arial"/>
      <family val="2"/>
    </font>
    <font>
      <sz val="11"/>
      <color rgb="FF800000"/>
      <name val="Arial"/>
      <family val="2"/>
    </font>
    <font>
      <vertAlign val="subscript"/>
      <sz val="10.25"/>
      <color rgb="FFFFFF99"/>
      <name val="Arial"/>
      <family val="2"/>
      <charset val="161"/>
    </font>
    <font>
      <sz val="11"/>
      <color rgb="FF99CC00"/>
      <name val="Symbol"/>
      <family val="1"/>
      <charset val="2"/>
    </font>
    <font>
      <sz val="10.25"/>
      <color rgb="FF99CC00"/>
      <name val="Symbol"/>
      <family val="1"/>
      <charset val="2"/>
    </font>
    <font>
      <vertAlign val="subscript"/>
      <sz val="9.5500000000000007"/>
      <color rgb="FF99CC00"/>
      <name val="Arial"/>
      <family val="2"/>
      <charset val="161"/>
    </font>
    <font>
      <sz val="11"/>
      <color rgb="FFFF9900"/>
      <name val="Arial"/>
      <family val="2"/>
    </font>
    <font>
      <vertAlign val="subscript"/>
      <sz val="11"/>
      <color rgb="FFFF9900"/>
      <name val="Arial"/>
      <family val="2"/>
    </font>
    <font>
      <sz val="10"/>
      <color rgb="FF99CC00"/>
      <name val="Arial"/>
      <family val="2"/>
      <charset val="161"/>
    </font>
    <font>
      <sz val="10"/>
      <color rgb="FFFF9900"/>
      <name val="Arial"/>
      <family val="2"/>
      <charset val="161"/>
    </font>
    <font>
      <sz val="10"/>
      <color rgb="FFFF6600"/>
      <name val="Arial"/>
      <family val="2"/>
      <charset val="161"/>
    </font>
    <font>
      <sz val="12"/>
      <color rgb="FF800000"/>
      <name val="Arial"/>
      <family val="2"/>
      <charset val="161"/>
    </font>
    <font>
      <sz val="12"/>
      <color theme="4" tint="-0.249977111117893"/>
      <name val="Arial"/>
      <family val="2"/>
      <charset val="161"/>
    </font>
    <font>
      <sz val="12"/>
      <color rgb="FF008000"/>
      <name val="Arial"/>
      <family val="2"/>
      <charset val="161"/>
    </font>
    <font>
      <vertAlign val="subscript"/>
      <sz val="9.5500000000000007"/>
      <color rgb="FFFFFF99"/>
      <name val="Arial"/>
      <family val="2"/>
      <charset val="161"/>
    </font>
    <font>
      <b/>
      <sz val="11"/>
      <color rgb="FFFFFF99"/>
      <name val="Arial"/>
      <family val="2"/>
    </font>
    <font>
      <b/>
      <sz val="11"/>
      <color rgb="FFFF0000"/>
      <name val="Symbol"/>
      <family val="1"/>
      <charset val="2"/>
    </font>
    <font>
      <b/>
      <sz val="10.25"/>
      <color rgb="FFFF0000"/>
      <name val="Arial"/>
      <family val="2"/>
      <charset val="161"/>
    </font>
    <font>
      <b/>
      <sz val="9.5500000000000007"/>
      <color rgb="FFFF0000"/>
      <name val="Arial"/>
      <family val="2"/>
      <charset val="161"/>
    </font>
    <font>
      <vertAlign val="subscript"/>
      <sz val="10"/>
      <color rgb="FFFFFF99"/>
      <name val="Arial"/>
      <family val="2"/>
      <charset val="161"/>
    </font>
    <font>
      <sz val="10"/>
      <color rgb="FFFFFF66"/>
      <name val="Arial"/>
      <family val="2"/>
      <charset val="161"/>
    </font>
    <font>
      <b/>
      <sz val="10"/>
      <color rgb="FFFF0000"/>
      <name val="Arial"/>
      <family val="2"/>
      <charset val="161"/>
    </font>
    <font>
      <b/>
      <sz val="10"/>
      <color rgb="FFFF0000"/>
      <name val="Symbol"/>
      <family val="1"/>
      <charset val="2"/>
    </font>
    <font>
      <u/>
      <sz val="10"/>
      <color rgb="FFFFC000"/>
      <name val="Arial"/>
      <family val="2"/>
      <charset val="161"/>
    </font>
    <font>
      <sz val="10"/>
      <color rgb="FFC00000"/>
      <name val="Arial"/>
      <family val="2"/>
    </font>
    <font>
      <sz val="9"/>
      <color indexed="8"/>
      <name val="Tahoma"/>
      <family val="2"/>
      <charset val="161"/>
    </font>
    <font>
      <b/>
      <sz val="9"/>
      <color indexed="8"/>
      <name val="Tahoma"/>
      <family val="2"/>
      <charset val="161"/>
    </font>
  </fonts>
  <fills count="17">
    <fill>
      <patternFill patternType="none"/>
    </fill>
    <fill>
      <patternFill patternType="gray125"/>
    </fill>
    <fill>
      <patternFill patternType="solid">
        <fgColor indexed="8"/>
        <bgColor indexed="64"/>
      </patternFill>
    </fill>
    <fill>
      <patternFill patternType="solid">
        <fgColor indexed="16"/>
        <bgColor indexed="64"/>
      </patternFill>
    </fill>
    <fill>
      <patternFill patternType="solid">
        <fgColor indexed="58"/>
        <bgColor indexed="64"/>
      </patternFill>
    </fill>
    <fill>
      <patternFill patternType="solid">
        <fgColor indexed="52"/>
        <bgColor indexed="64"/>
      </patternFill>
    </fill>
    <fill>
      <patternFill patternType="solid">
        <fgColor indexed="57"/>
        <bgColor indexed="64"/>
      </patternFill>
    </fill>
    <fill>
      <patternFill patternType="solid">
        <fgColor indexed="59"/>
        <bgColor indexed="64"/>
      </patternFill>
    </fill>
    <fill>
      <patternFill patternType="solid">
        <fgColor rgb="FF808000"/>
        <bgColor indexed="64"/>
      </patternFill>
    </fill>
    <fill>
      <patternFill patternType="solid">
        <fgColor rgb="FF800000"/>
        <bgColor indexed="64"/>
      </patternFill>
    </fill>
    <fill>
      <patternFill patternType="solid">
        <fgColor theme="1"/>
        <bgColor indexed="64"/>
      </patternFill>
    </fill>
    <fill>
      <patternFill patternType="solid">
        <fgColor theme="6" tint="-0.499984740745262"/>
        <bgColor indexed="64"/>
      </patternFill>
    </fill>
    <fill>
      <patternFill patternType="solid">
        <fgColor rgb="FF003300"/>
        <bgColor indexed="64"/>
      </patternFill>
    </fill>
    <fill>
      <patternFill patternType="solid">
        <fgColor rgb="FFFF6600"/>
        <bgColor indexed="64"/>
      </patternFill>
    </fill>
    <fill>
      <patternFill patternType="solid">
        <fgColor indexed="50"/>
        <bgColor indexed="64"/>
      </patternFill>
    </fill>
    <fill>
      <patternFill patternType="solid">
        <fgColor theme="4" tint="-0.499984740745262"/>
        <bgColor indexed="64"/>
      </patternFill>
    </fill>
    <fill>
      <patternFill patternType="solid">
        <fgColor theme="3" tint="-0.249977111117893"/>
        <bgColor indexed="64"/>
      </patternFill>
    </fill>
  </fills>
  <borders count="74">
    <border>
      <left/>
      <right/>
      <top/>
      <bottom/>
      <diagonal/>
    </border>
    <border>
      <left style="thin">
        <color indexed="53"/>
      </left>
      <right/>
      <top/>
      <bottom/>
      <diagonal/>
    </border>
    <border>
      <left/>
      <right style="thin">
        <color indexed="53"/>
      </right>
      <top/>
      <bottom/>
      <diagonal/>
    </border>
    <border>
      <left style="thin">
        <color indexed="53"/>
      </left>
      <right/>
      <top/>
      <bottom style="thin">
        <color indexed="53"/>
      </bottom>
      <diagonal/>
    </border>
    <border>
      <left/>
      <right/>
      <top/>
      <bottom style="thin">
        <color indexed="53"/>
      </bottom>
      <diagonal/>
    </border>
    <border>
      <left/>
      <right style="thin">
        <color indexed="53"/>
      </right>
      <top/>
      <bottom style="thin">
        <color indexed="53"/>
      </bottom>
      <diagonal/>
    </border>
    <border>
      <left style="thin">
        <color indexed="43"/>
      </left>
      <right/>
      <top style="thin">
        <color indexed="43"/>
      </top>
      <bottom/>
      <diagonal/>
    </border>
    <border>
      <left/>
      <right/>
      <top style="thin">
        <color indexed="43"/>
      </top>
      <bottom/>
      <diagonal/>
    </border>
    <border>
      <left/>
      <right style="thin">
        <color indexed="43"/>
      </right>
      <top style="thin">
        <color indexed="43"/>
      </top>
      <bottom/>
      <diagonal/>
    </border>
    <border>
      <left style="thin">
        <color indexed="43"/>
      </left>
      <right/>
      <top/>
      <bottom/>
      <diagonal/>
    </border>
    <border>
      <left/>
      <right style="thin">
        <color indexed="43"/>
      </right>
      <top/>
      <bottom/>
      <diagonal/>
    </border>
    <border>
      <left style="thin">
        <color indexed="43"/>
      </left>
      <right/>
      <top/>
      <bottom style="thin">
        <color indexed="43"/>
      </bottom>
      <diagonal/>
    </border>
    <border>
      <left/>
      <right/>
      <top/>
      <bottom style="thin">
        <color indexed="43"/>
      </bottom>
      <diagonal/>
    </border>
    <border>
      <left/>
      <right style="thin">
        <color indexed="43"/>
      </right>
      <top/>
      <bottom style="thin">
        <color indexed="43"/>
      </bottom>
      <diagonal/>
    </border>
    <border>
      <left/>
      <right style="thin">
        <color indexed="43"/>
      </right>
      <top style="thin">
        <color indexed="43"/>
      </top>
      <bottom style="thin">
        <color indexed="43"/>
      </bottom>
      <diagonal/>
    </border>
    <border>
      <left style="thin">
        <color indexed="43"/>
      </left>
      <right/>
      <top style="thin">
        <color indexed="43"/>
      </top>
      <bottom style="thin">
        <color indexed="43"/>
      </bottom>
      <diagonal/>
    </border>
    <border>
      <left/>
      <right/>
      <top style="thin">
        <color indexed="43"/>
      </top>
      <bottom style="thin">
        <color indexed="43"/>
      </bottom>
      <diagonal/>
    </border>
    <border>
      <left style="thin">
        <color indexed="53"/>
      </left>
      <right/>
      <top style="thin">
        <color indexed="53"/>
      </top>
      <bottom/>
      <diagonal/>
    </border>
    <border>
      <left/>
      <right/>
      <top style="thin">
        <color indexed="53"/>
      </top>
      <bottom/>
      <diagonal/>
    </border>
    <border>
      <left/>
      <right style="thin">
        <color indexed="53"/>
      </right>
      <top style="thin">
        <color indexed="53"/>
      </top>
      <bottom/>
      <diagonal/>
    </border>
    <border>
      <left style="thin">
        <color indexed="43"/>
      </left>
      <right style="thin">
        <color indexed="43"/>
      </right>
      <top style="thin">
        <color indexed="43"/>
      </top>
      <bottom/>
      <diagonal/>
    </border>
    <border>
      <left style="thin">
        <color indexed="43"/>
      </left>
      <right style="thin">
        <color indexed="43"/>
      </right>
      <top/>
      <bottom style="thin">
        <color indexed="43"/>
      </bottom>
      <diagonal/>
    </border>
    <border>
      <left style="thin">
        <color indexed="43"/>
      </left>
      <right style="thin">
        <color indexed="43"/>
      </right>
      <top/>
      <bottom/>
      <diagonal/>
    </border>
    <border>
      <left style="thin">
        <color indexed="53"/>
      </left>
      <right style="thin">
        <color indexed="53"/>
      </right>
      <top style="thin">
        <color indexed="53"/>
      </top>
      <bottom style="thin">
        <color indexed="53"/>
      </bottom>
      <diagonal/>
    </border>
    <border diagonalDown="1">
      <left style="thin">
        <color indexed="43"/>
      </left>
      <right style="thin">
        <color indexed="43"/>
      </right>
      <top style="thin">
        <color indexed="43"/>
      </top>
      <bottom/>
      <diagonal style="thin">
        <color indexed="43"/>
      </diagonal>
    </border>
    <border diagonalDown="1">
      <left style="thin">
        <color indexed="43"/>
      </left>
      <right style="thin">
        <color indexed="43"/>
      </right>
      <top/>
      <bottom/>
      <diagonal style="thin">
        <color indexed="43"/>
      </diagonal>
    </border>
    <border diagonalDown="1">
      <left style="thin">
        <color indexed="43"/>
      </left>
      <right style="thin">
        <color indexed="43"/>
      </right>
      <top/>
      <bottom style="thin">
        <color indexed="43"/>
      </bottom>
      <diagonal style="thin">
        <color indexed="43"/>
      </diagonal>
    </border>
    <border>
      <left style="thin">
        <color rgb="FFFF6600"/>
      </left>
      <right/>
      <top style="thin">
        <color rgb="FFFF6600"/>
      </top>
      <bottom/>
      <diagonal/>
    </border>
    <border>
      <left/>
      <right/>
      <top style="thin">
        <color rgb="FFFF6600"/>
      </top>
      <bottom/>
      <diagonal/>
    </border>
    <border>
      <left/>
      <right style="thin">
        <color rgb="FFFF6600"/>
      </right>
      <top style="thin">
        <color rgb="FFFF6600"/>
      </top>
      <bottom/>
      <diagonal/>
    </border>
    <border>
      <left style="thin">
        <color rgb="FFFF6600"/>
      </left>
      <right/>
      <top/>
      <bottom/>
      <diagonal/>
    </border>
    <border>
      <left/>
      <right style="thin">
        <color rgb="FFFF6600"/>
      </right>
      <top/>
      <bottom/>
      <diagonal/>
    </border>
    <border>
      <left style="thin">
        <color rgb="FFFF6600"/>
      </left>
      <right/>
      <top/>
      <bottom style="thin">
        <color rgb="FFFF6600"/>
      </bottom>
      <diagonal/>
    </border>
    <border>
      <left/>
      <right/>
      <top/>
      <bottom style="thin">
        <color rgb="FFFF6600"/>
      </bottom>
      <diagonal/>
    </border>
    <border>
      <left/>
      <right style="thin">
        <color rgb="FFFF6600"/>
      </right>
      <top/>
      <bottom style="thin">
        <color rgb="FFFF6600"/>
      </bottom>
      <diagonal/>
    </border>
    <border>
      <left style="thin">
        <color rgb="FFFF6600"/>
      </left>
      <right/>
      <top style="thin">
        <color rgb="FFFF6600"/>
      </top>
      <bottom style="thin">
        <color rgb="FFFF6600"/>
      </bottom>
      <diagonal/>
    </border>
    <border>
      <left/>
      <right style="thin">
        <color rgb="FFFF6600"/>
      </right>
      <top style="thin">
        <color rgb="FFFF6600"/>
      </top>
      <bottom style="thin">
        <color rgb="FFFF6600"/>
      </bottom>
      <diagonal/>
    </border>
    <border>
      <left style="thin">
        <color rgb="FFFFFF99"/>
      </left>
      <right style="thin">
        <color rgb="FFFFFF99"/>
      </right>
      <top style="thin">
        <color rgb="FFFFFF99"/>
      </top>
      <bottom/>
      <diagonal/>
    </border>
    <border>
      <left style="thin">
        <color rgb="FFFFFF99"/>
      </left>
      <right style="thin">
        <color rgb="FFFFFF99"/>
      </right>
      <top/>
      <bottom style="thin">
        <color rgb="FFFFFF99"/>
      </bottom>
      <diagonal/>
    </border>
    <border>
      <left style="thin">
        <color rgb="FFFFFF99"/>
      </left>
      <right/>
      <top style="thin">
        <color rgb="FFFFFF99"/>
      </top>
      <bottom/>
      <diagonal/>
    </border>
    <border>
      <left/>
      <right/>
      <top style="thin">
        <color rgb="FFFFFF99"/>
      </top>
      <bottom/>
      <diagonal/>
    </border>
    <border>
      <left/>
      <right style="thin">
        <color rgb="FFFFFF99"/>
      </right>
      <top style="thin">
        <color rgb="FFFFFF99"/>
      </top>
      <bottom/>
      <diagonal/>
    </border>
    <border>
      <left style="thin">
        <color rgb="FFFFFF99"/>
      </left>
      <right/>
      <top/>
      <bottom style="thin">
        <color rgb="FFFFFF99"/>
      </bottom>
      <diagonal/>
    </border>
    <border>
      <left/>
      <right/>
      <top/>
      <bottom style="thin">
        <color rgb="FFFFFF99"/>
      </bottom>
      <diagonal/>
    </border>
    <border>
      <left/>
      <right style="thin">
        <color rgb="FFFFFF99"/>
      </right>
      <top/>
      <bottom style="thin">
        <color rgb="FFFFFF99"/>
      </bottom>
      <diagonal/>
    </border>
    <border>
      <left style="thin">
        <color rgb="FFFFFF99"/>
      </left>
      <right/>
      <top/>
      <bottom/>
      <diagonal/>
    </border>
    <border>
      <left/>
      <right style="thin">
        <color rgb="FFFFFF99"/>
      </right>
      <top/>
      <bottom/>
      <diagonal/>
    </border>
    <border>
      <left style="thin">
        <color rgb="FFFFFF99"/>
      </left>
      <right style="thin">
        <color rgb="FFFFFF99"/>
      </right>
      <top/>
      <bottom/>
      <diagonal/>
    </border>
    <border>
      <left style="thin">
        <color rgb="FFFFFF99"/>
      </left>
      <right style="thin">
        <color rgb="FFFFFF99"/>
      </right>
      <top style="thin">
        <color rgb="FFFFFF99"/>
      </top>
      <bottom style="thin">
        <color rgb="FFFFFF99"/>
      </bottom>
      <diagonal/>
    </border>
    <border>
      <left style="thin">
        <color rgb="FFFFFF99"/>
      </left>
      <right/>
      <top style="thin">
        <color rgb="FFFFFF99"/>
      </top>
      <bottom style="thin">
        <color rgb="FFFFFF99"/>
      </bottom>
      <diagonal/>
    </border>
    <border>
      <left/>
      <right style="thin">
        <color rgb="FFFFFF99"/>
      </right>
      <top style="thin">
        <color rgb="FFFFFF99"/>
      </top>
      <bottom style="thin">
        <color rgb="FFFFFF99"/>
      </bottom>
      <diagonal/>
    </border>
    <border>
      <left/>
      <right/>
      <top style="thin">
        <color rgb="FFFFFF99"/>
      </top>
      <bottom style="thin">
        <color rgb="FFFFFF99"/>
      </bottom>
      <diagonal/>
    </border>
    <border>
      <left style="medium">
        <color rgb="FF800000"/>
      </left>
      <right/>
      <top/>
      <bottom/>
      <diagonal/>
    </border>
    <border>
      <left style="thick">
        <color rgb="FF800000"/>
      </left>
      <right/>
      <top/>
      <bottom/>
      <diagonal/>
    </border>
    <border>
      <left style="medium">
        <color rgb="FF800000"/>
      </left>
      <right/>
      <top style="medium">
        <color rgb="FF800000"/>
      </top>
      <bottom/>
      <diagonal/>
    </border>
    <border>
      <left/>
      <right/>
      <top style="medium">
        <color rgb="FF800000"/>
      </top>
      <bottom/>
      <diagonal/>
    </border>
    <border>
      <left/>
      <right style="medium">
        <color rgb="FF800000"/>
      </right>
      <top style="medium">
        <color rgb="FF800000"/>
      </top>
      <bottom/>
      <diagonal/>
    </border>
    <border>
      <left/>
      <right style="medium">
        <color rgb="FF800000"/>
      </right>
      <top/>
      <bottom/>
      <diagonal/>
    </border>
    <border>
      <left style="medium">
        <color rgb="FF800000"/>
      </left>
      <right/>
      <top/>
      <bottom style="medium">
        <color rgb="FF800000"/>
      </bottom>
      <diagonal/>
    </border>
    <border>
      <left/>
      <right/>
      <top/>
      <bottom style="medium">
        <color rgb="FF800000"/>
      </bottom>
      <diagonal/>
    </border>
    <border>
      <left/>
      <right style="medium">
        <color rgb="FF800000"/>
      </right>
      <top/>
      <bottom style="medium">
        <color rgb="FF800000"/>
      </bottom>
      <diagonal/>
    </border>
    <border>
      <left/>
      <right style="thick">
        <color rgb="FF800000"/>
      </right>
      <top/>
      <bottom/>
      <diagonal/>
    </border>
    <border>
      <left style="thick">
        <color rgb="FF800000"/>
      </left>
      <right/>
      <top/>
      <bottom style="thick">
        <color rgb="FF800000"/>
      </bottom>
      <diagonal/>
    </border>
    <border>
      <left/>
      <right/>
      <top/>
      <bottom style="thick">
        <color rgb="FF800000"/>
      </bottom>
      <diagonal/>
    </border>
    <border>
      <left style="thick">
        <color rgb="FF800000"/>
      </left>
      <right/>
      <top style="thick">
        <color rgb="FF800000"/>
      </top>
      <bottom/>
      <diagonal/>
    </border>
    <border>
      <left/>
      <right/>
      <top style="thick">
        <color rgb="FF800000"/>
      </top>
      <bottom/>
      <diagonal/>
    </border>
    <border>
      <left style="thin">
        <color rgb="FF800000"/>
      </left>
      <right/>
      <top style="thin">
        <color rgb="FF800000"/>
      </top>
      <bottom/>
      <diagonal/>
    </border>
    <border>
      <left/>
      <right/>
      <top style="thin">
        <color rgb="FF800000"/>
      </top>
      <bottom/>
      <diagonal/>
    </border>
    <border>
      <left/>
      <right style="thin">
        <color rgb="FF800000"/>
      </right>
      <top style="thin">
        <color rgb="FF800000"/>
      </top>
      <bottom/>
      <diagonal/>
    </border>
    <border>
      <left style="thin">
        <color rgb="FF800000"/>
      </left>
      <right/>
      <top/>
      <bottom/>
      <diagonal/>
    </border>
    <border>
      <left/>
      <right style="thin">
        <color rgb="FF800000"/>
      </right>
      <top/>
      <bottom/>
      <diagonal/>
    </border>
    <border>
      <left style="thin">
        <color rgb="FF800000"/>
      </left>
      <right/>
      <top/>
      <bottom style="thin">
        <color rgb="FF800000"/>
      </bottom>
      <diagonal/>
    </border>
    <border>
      <left/>
      <right/>
      <top/>
      <bottom style="thin">
        <color rgb="FF800000"/>
      </bottom>
      <diagonal/>
    </border>
    <border>
      <left/>
      <right style="thin">
        <color rgb="FF800000"/>
      </right>
      <top/>
      <bottom style="thin">
        <color rgb="FF800000"/>
      </bottom>
      <diagonal/>
    </border>
  </borders>
  <cellStyleXfs count="2">
    <xf numFmtId="0" fontId="0" fillId="0" borderId="0"/>
    <xf numFmtId="0" fontId="16" fillId="0" borderId="0" applyNumberFormat="0" applyFill="0" applyBorder="0" applyAlignment="0" applyProtection="0">
      <alignment vertical="top"/>
      <protection locked="0"/>
    </xf>
  </cellStyleXfs>
  <cellXfs count="599">
    <xf numFmtId="0" fontId="0" fillId="0" borderId="0" xfId="0"/>
    <xf numFmtId="0" fontId="10" fillId="2" borderId="0" xfId="0" applyFont="1" applyFill="1" applyProtection="1">
      <protection hidden="1"/>
    </xf>
    <xf numFmtId="0" fontId="11" fillId="3" borderId="0" xfId="0" applyFont="1" applyFill="1" applyProtection="1">
      <protection hidden="1"/>
    </xf>
    <xf numFmtId="0" fontId="12" fillId="3" borderId="0" xfId="0" applyFont="1" applyFill="1" applyProtection="1">
      <protection hidden="1"/>
    </xf>
    <xf numFmtId="0" fontId="11" fillId="2" borderId="0" xfId="0" applyFont="1" applyFill="1" applyProtection="1">
      <protection hidden="1"/>
    </xf>
    <xf numFmtId="0" fontId="23" fillId="2" borderId="0" xfId="0" applyFont="1" applyFill="1" applyProtection="1">
      <protection hidden="1"/>
    </xf>
    <xf numFmtId="0" fontId="11" fillId="2" borderId="2" xfId="0" applyFont="1" applyFill="1" applyBorder="1" applyProtection="1">
      <protection hidden="1"/>
    </xf>
    <xf numFmtId="0" fontId="11" fillId="2" borderId="5" xfId="0" applyFont="1" applyFill="1" applyBorder="1" applyProtection="1">
      <protection hidden="1"/>
    </xf>
    <xf numFmtId="0" fontId="42" fillId="2" borderId="0" xfId="0" applyFont="1" applyFill="1"/>
    <xf numFmtId="0" fontId="23" fillId="2" borderId="0" xfId="0" applyFont="1" applyFill="1"/>
    <xf numFmtId="0" fontId="42" fillId="3" borderId="0" xfId="0" applyFont="1" applyFill="1" applyProtection="1">
      <protection hidden="1"/>
    </xf>
    <xf numFmtId="0" fontId="60" fillId="2" borderId="0" xfId="1" applyFont="1" applyFill="1" applyAlignment="1" applyProtection="1">
      <alignment horizontal="center" vertical="center"/>
    </xf>
    <xf numFmtId="0" fontId="42" fillId="2" borderId="0" xfId="0" applyFont="1" applyFill="1" applyAlignment="1">
      <alignment horizontal="justify" vertical="center" wrapText="1"/>
    </xf>
    <xf numFmtId="0" fontId="28" fillId="2" borderId="0" xfId="0" applyFont="1" applyFill="1" applyAlignment="1">
      <alignment horizontal="center" vertical="center"/>
    </xf>
    <xf numFmtId="0" fontId="42" fillId="2" borderId="0" xfId="0" applyFont="1" applyFill="1" applyAlignment="1">
      <alignment horizontal="center" vertical="center"/>
    </xf>
    <xf numFmtId="0" fontId="88" fillId="10" borderId="0" xfId="1" applyFont="1" applyFill="1" applyAlignment="1" applyProtection="1">
      <protection hidden="1"/>
    </xf>
    <xf numFmtId="0" fontId="11" fillId="2" borderId="0" xfId="0" applyFont="1" applyFill="1" applyAlignment="1" applyProtection="1">
      <alignment horizontal="justify" vertical="center" wrapText="1"/>
      <protection hidden="1"/>
    </xf>
    <xf numFmtId="0" fontId="1" fillId="2" borderId="0" xfId="0" applyFont="1" applyFill="1" applyAlignment="1" applyProtection="1">
      <alignment horizontal="justify" vertical="center"/>
      <protection hidden="1"/>
    </xf>
    <xf numFmtId="0" fontId="1" fillId="2" borderId="0" xfId="0" applyFont="1" applyFill="1" applyProtection="1">
      <protection hidden="1"/>
    </xf>
    <xf numFmtId="0" fontId="11" fillId="2" borderId="1" xfId="0" applyFont="1" applyFill="1" applyBorder="1" applyProtection="1">
      <protection hidden="1"/>
    </xf>
    <xf numFmtId="0" fontId="11" fillId="2" borderId="0" xfId="0" applyFont="1" applyFill="1" applyBorder="1" applyProtection="1">
      <protection hidden="1"/>
    </xf>
    <xf numFmtId="0" fontId="27" fillId="2" borderId="0" xfId="0" applyFont="1" applyFill="1" applyAlignment="1" applyProtection="1">
      <alignment horizontal="justify" vertical="center"/>
      <protection hidden="1"/>
    </xf>
    <xf numFmtId="0" fontId="19" fillId="2" borderId="1" xfId="0" applyFont="1" applyFill="1" applyBorder="1" applyAlignment="1" applyProtection="1">
      <alignment horizontal="justify" vertical="center" wrapText="1"/>
      <protection hidden="1"/>
    </xf>
    <xf numFmtId="0" fontId="19" fillId="2" borderId="0" xfId="0" applyFont="1" applyFill="1" applyBorder="1" applyAlignment="1" applyProtection="1">
      <alignment horizontal="justify" vertical="center" wrapText="1"/>
      <protection hidden="1"/>
    </xf>
    <xf numFmtId="0" fontId="11" fillId="2" borderId="0" xfId="0" applyFont="1" applyFill="1" applyAlignment="1" applyProtection="1">
      <alignment horizontal="justify" vertical="center" wrapText="1"/>
      <protection hidden="1"/>
    </xf>
    <xf numFmtId="0" fontId="11" fillId="2" borderId="0" xfId="0" applyFont="1" applyFill="1" applyAlignment="1" applyProtection="1">
      <alignment horizontal="center" vertical="center"/>
      <protection hidden="1"/>
    </xf>
    <xf numFmtId="0" fontId="11" fillId="2" borderId="3" xfId="0" applyFont="1" applyFill="1" applyBorder="1" applyProtection="1">
      <protection hidden="1"/>
    </xf>
    <xf numFmtId="0" fontId="11" fillId="2" borderId="4" xfId="0" applyFont="1" applyFill="1" applyBorder="1" applyProtection="1">
      <protection hidden="1"/>
    </xf>
    <xf numFmtId="0" fontId="24" fillId="2" borderId="0" xfId="0" applyFont="1" applyFill="1" applyAlignment="1" applyProtection="1">
      <alignment horizontal="right" vertical="top"/>
      <protection hidden="1"/>
    </xf>
    <xf numFmtId="0" fontId="19" fillId="2" borderId="0" xfId="0" applyFont="1" applyFill="1" applyBorder="1" applyAlignment="1" applyProtection="1">
      <alignment horizontal="justify" vertical="center" wrapText="1"/>
      <protection hidden="1"/>
    </xf>
    <xf numFmtId="0" fontId="11" fillId="2" borderId="0" xfId="0" applyFont="1" applyFill="1" applyAlignment="1" applyProtection="1">
      <alignment horizontal="justify" vertical="center" wrapText="1"/>
      <protection hidden="1"/>
    </xf>
    <xf numFmtId="0" fontId="42" fillId="2" borderId="0" xfId="0" applyFont="1" applyFill="1" applyProtection="1">
      <protection hidden="1"/>
    </xf>
    <xf numFmtId="0" fontId="26" fillId="2" borderId="0" xfId="0" applyFont="1" applyFill="1" applyAlignment="1" applyProtection="1">
      <alignment horizontal="right" vertical="top"/>
      <protection hidden="1"/>
    </xf>
    <xf numFmtId="0" fontId="60" fillId="2" borderId="0" xfId="1" applyFont="1" applyFill="1" applyAlignment="1" applyProtection="1">
      <protection hidden="1"/>
    </xf>
    <xf numFmtId="0" fontId="11" fillId="2" borderId="6" xfId="0" applyFont="1" applyFill="1" applyBorder="1" applyProtection="1">
      <protection hidden="1"/>
    </xf>
    <xf numFmtId="0" fontId="11" fillId="2" borderId="7" xfId="0" applyFont="1" applyFill="1" applyBorder="1" applyProtection="1">
      <protection hidden="1"/>
    </xf>
    <xf numFmtId="0" fontId="11" fillId="2" borderId="9" xfId="0" applyFont="1" applyFill="1" applyBorder="1" applyProtection="1">
      <protection hidden="1"/>
    </xf>
    <xf numFmtId="0" fontId="11" fillId="2" borderId="11" xfId="0" applyFont="1" applyFill="1" applyBorder="1" applyProtection="1">
      <protection hidden="1"/>
    </xf>
    <xf numFmtId="0" fontId="11" fillId="2" borderId="12" xfId="0" applyFont="1" applyFill="1" applyBorder="1" applyProtection="1">
      <protection hidden="1"/>
    </xf>
    <xf numFmtId="0" fontId="11" fillId="2" borderId="8" xfId="0" applyFont="1" applyFill="1" applyBorder="1" applyProtection="1">
      <protection hidden="1"/>
    </xf>
    <xf numFmtId="0" fontId="11" fillId="2" borderId="10" xfId="0" applyFont="1" applyFill="1" applyBorder="1" applyProtection="1">
      <protection hidden="1"/>
    </xf>
    <xf numFmtId="0" fontId="55" fillId="2" borderId="0" xfId="0" applyFont="1" applyFill="1" applyAlignment="1" applyProtection="1">
      <alignment horizontal="right" vertical="top"/>
      <protection hidden="1"/>
    </xf>
    <xf numFmtId="0" fontId="11" fillId="2" borderId="13" xfId="0" applyFont="1" applyFill="1" applyBorder="1" applyProtection="1">
      <protection hidden="1"/>
    </xf>
    <xf numFmtId="0" fontId="42" fillId="2" borderId="0" xfId="0" applyFont="1" applyFill="1" applyAlignment="1" applyProtection="1">
      <alignment horizontal="justify" vertical="center" wrapText="1"/>
      <protection hidden="1"/>
    </xf>
    <xf numFmtId="0" fontId="42" fillId="2" borderId="0" xfId="0" applyFont="1" applyFill="1" applyAlignment="1">
      <alignment horizontal="justify" vertical="center" wrapText="1"/>
    </xf>
    <xf numFmtId="0" fontId="4" fillId="4" borderId="0" xfId="0" applyFont="1" applyFill="1" applyAlignment="1" applyProtection="1">
      <alignment horizontal="right"/>
      <protection hidden="1"/>
    </xf>
    <xf numFmtId="0" fontId="42" fillId="2" borderId="0" xfId="0" applyFont="1" applyFill="1" applyAlignment="1" applyProtection="1">
      <alignment horizontal="justify" vertical="top" wrapText="1"/>
      <protection hidden="1"/>
    </xf>
    <xf numFmtId="0" fontId="4" fillId="4" borderId="0" xfId="0" applyFont="1" applyFill="1" applyAlignment="1" applyProtection="1">
      <alignment horizontal="right" vertical="center"/>
      <protection hidden="1"/>
    </xf>
    <xf numFmtId="0" fontId="11" fillId="2" borderId="0" xfId="0" applyFont="1" applyFill="1" applyAlignment="1" applyProtection="1">
      <alignment horizontal="justify" vertical="center" wrapText="1"/>
      <protection hidden="1"/>
    </xf>
    <xf numFmtId="0" fontId="11" fillId="2" borderId="0" xfId="0" applyFont="1" applyFill="1" applyAlignment="1" applyProtection="1">
      <alignment horizontal="justify" vertical="center" wrapText="1"/>
      <protection hidden="1"/>
    </xf>
    <xf numFmtId="0" fontId="42" fillId="2" borderId="0" xfId="0" applyFont="1" applyFill="1" applyAlignment="1">
      <alignment horizontal="justify" vertical="center" wrapText="1"/>
    </xf>
    <xf numFmtId="0" fontId="1" fillId="2" borderId="0" xfId="0" applyFont="1" applyFill="1"/>
    <xf numFmtId="0" fontId="73" fillId="2" borderId="0" xfId="0" applyFont="1" applyFill="1"/>
    <xf numFmtId="0" fontId="11" fillId="2" borderId="0" xfId="0" applyFont="1" applyFill="1" applyAlignment="1" applyProtection="1">
      <alignment horizontal="justify" vertical="center" wrapText="1"/>
      <protection hidden="1"/>
    </xf>
    <xf numFmtId="0" fontId="42" fillId="2" borderId="0" xfId="0" applyFont="1" applyFill="1" applyAlignment="1" applyProtection="1">
      <alignment horizontal="justify" vertical="center" wrapText="1"/>
      <protection hidden="1"/>
    </xf>
    <xf numFmtId="0" fontId="88" fillId="2" borderId="0" xfId="1" applyFont="1" applyFill="1" applyAlignment="1" applyProtection="1">
      <alignment horizontal="justify" vertical="center"/>
      <protection hidden="1"/>
    </xf>
    <xf numFmtId="0" fontId="101" fillId="2" borderId="0" xfId="0" applyFont="1" applyFill="1" applyAlignment="1" applyProtection="1">
      <alignment horizontal="justify" vertical="center"/>
      <protection hidden="1"/>
    </xf>
    <xf numFmtId="0" fontId="53" fillId="2" borderId="0" xfId="0" applyFont="1" applyFill="1" applyProtection="1">
      <protection hidden="1"/>
    </xf>
    <xf numFmtId="0" fontId="115" fillId="2" borderId="0" xfId="0" applyFont="1" applyFill="1" applyBorder="1" applyAlignment="1" applyProtection="1">
      <alignment horizontal="justify" vertical="center"/>
      <protection hidden="1"/>
    </xf>
    <xf numFmtId="0" fontId="101" fillId="2" borderId="0" xfId="0" applyFont="1" applyFill="1" applyAlignment="1" applyProtection="1">
      <alignment horizontal="right"/>
      <protection hidden="1"/>
    </xf>
    <xf numFmtId="0" fontId="115" fillId="2" borderId="0" xfId="0" applyFont="1" applyFill="1" applyAlignment="1" applyProtection="1">
      <alignment horizontal="justify" vertical="center"/>
      <protection hidden="1"/>
    </xf>
    <xf numFmtId="0" fontId="101" fillId="2" borderId="0" xfId="0" applyFont="1" applyFill="1" applyAlignment="1" applyProtection="1">
      <alignment horizontal="right" vertical="center"/>
      <protection hidden="1"/>
    </xf>
    <xf numFmtId="0" fontId="118" fillId="2" borderId="0" xfId="0" applyFont="1" applyFill="1" applyAlignment="1" applyProtection="1">
      <alignment horizontal="center" vertical="center" wrapText="1"/>
      <protection hidden="1"/>
    </xf>
    <xf numFmtId="0" fontId="104" fillId="2" borderId="0" xfId="0" applyFont="1" applyFill="1" applyAlignment="1" applyProtection="1">
      <alignment horizontal="right" vertical="center"/>
      <protection hidden="1"/>
    </xf>
    <xf numFmtId="0" fontId="48" fillId="2" borderId="0" xfId="0" applyFont="1" applyFill="1" applyProtection="1">
      <protection hidden="1"/>
    </xf>
    <xf numFmtId="0" fontId="48" fillId="3" borderId="0" xfId="0" applyFont="1" applyFill="1" applyProtection="1">
      <protection hidden="1"/>
    </xf>
    <xf numFmtId="0" fontId="53" fillId="2" borderId="0" xfId="0" applyFont="1" applyFill="1" applyAlignment="1" applyProtection="1">
      <alignment horizontal="justify" vertical="center" wrapText="1"/>
      <protection hidden="1"/>
    </xf>
    <xf numFmtId="0" fontId="53" fillId="2" borderId="0" xfId="0" applyFont="1" applyFill="1" applyAlignment="1" applyProtection="1">
      <alignment horizontal="justify" vertical="center" wrapText="1"/>
      <protection hidden="1"/>
    </xf>
    <xf numFmtId="0" fontId="119" fillId="10" borderId="0" xfId="0" applyFont="1" applyFill="1" applyProtection="1">
      <protection hidden="1"/>
    </xf>
    <xf numFmtId="0" fontId="101" fillId="10" borderId="0" xfId="0" applyFont="1" applyFill="1" applyAlignment="1" applyProtection="1">
      <alignment horizontal="right" vertical="center"/>
      <protection hidden="1"/>
    </xf>
    <xf numFmtId="0" fontId="118" fillId="10" borderId="0" xfId="0" applyFont="1" applyFill="1" applyAlignment="1" applyProtection="1">
      <alignment horizontal="center" vertical="center"/>
      <protection hidden="1"/>
    </xf>
    <xf numFmtId="0" fontId="122" fillId="10" borderId="0" xfId="0" applyFont="1" applyFill="1" applyProtection="1">
      <protection hidden="1"/>
    </xf>
    <xf numFmtId="0" fontId="119" fillId="10" borderId="0" xfId="0" applyFont="1" applyFill="1" applyAlignment="1" applyProtection="1">
      <alignment horizontal="center"/>
      <protection hidden="1"/>
    </xf>
    <xf numFmtId="0" fontId="126" fillId="10" borderId="0" xfId="0" applyFont="1" applyFill="1" applyAlignment="1" applyProtection="1">
      <alignment horizontal="justify" vertical="center"/>
      <protection hidden="1"/>
    </xf>
    <xf numFmtId="0" fontId="122" fillId="10" borderId="0" xfId="0" applyFont="1" applyFill="1" applyAlignment="1" applyProtection="1">
      <alignment horizontal="right" vertical="center"/>
      <protection hidden="1"/>
    </xf>
    <xf numFmtId="0" fontId="112" fillId="10" borderId="0" xfId="0" applyFont="1" applyFill="1" applyAlignment="1" applyProtection="1">
      <alignment horizontal="center" vertical="center"/>
      <protection hidden="1"/>
    </xf>
    <xf numFmtId="0" fontId="132" fillId="10" borderId="0" xfId="0" applyFont="1" applyFill="1" applyAlignment="1" applyProtection="1">
      <alignment horizontal="center" vertical="center"/>
      <protection hidden="1"/>
    </xf>
    <xf numFmtId="0" fontId="135" fillId="10" borderId="0" xfId="0" applyFont="1" applyFill="1" applyAlignment="1" applyProtection="1">
      <alignment horizontal="center" vertical="center"/>
      <protection hidden="1"/>
    </xf>
    <xf numFmtId="0" fontId="118" fillId="10" borderId="0" xfId="0" applyFont="1" applyFill="1" applyAlignment="1" applyProtection="1">
      <alignment horizontal="justify" vertical="center"/>
      <protection hidden="1"/>
    </xf>
    <xf numFmtId="0" fontId="119" fillId="2" borderId="0" xfId="0" applyFont="1" applyFill="1" applyProtection="1">
      <protection hidden="1"/>
    </xf>
    <xf numFmtId="0" fontId="53" fillId="3" borderId="0" xfId="0" applyFont="1" applyFill="1" applyAlignment="1" applyProtection="1">
      <alignment horizontal="justify" vertical="center" wrapText="1"/>
      <protection hidden="1"/>
    </xf>
    <xf numFmtId="0" fontId="136" fillId="3" borderId="0" xfId="0" applyFont="1" applyFill="1" applyProtection="1">
      <protection hidden="1"/>
    </xf>
    <xf numFmtId="0" fontId="142" fillId="2" borderId="0" xfId="0" applyFont="1" applyFill="1" applyAlignment="1" applyProtection="1">
      <alignment horizontal="right" vertical="top" wrapText="1"/>
      <protection hidden="1"/>
    </xf>
    <xf numFmtId="0" fontId="147" fillId="2" borderId="0" xfId="0" applyFont="1" applyFill="1" applyAlignment="1" applyProtection="1">
      <alignment horizontal="justify" vertical="center" wrapText="1"/>
      <protection hidden="1"/>
    </xf>
    <xf numFmtId="0" fontId="53" fillId="2" borderId="0" xfId="0" applyFont="1" applyFill="1" applyAlignment="1" applyProtection="1">
      <alignment horizontal="center" vertical="center" wrapText="1"/>
      <protection hidden="1"/>
    </xf>
    <xf numFmtId="0" fontId="154" fillId="10" borderId="0" xfId="0" applyFont="1" applyFill="1" applyAlignment="1" applyProtection="1">
      <alignment horizontal="justify" vertical="center" wrapText="1"/>
      <protection hidden="1"/>
    </xf>
    <xf numFmtId="0" fontId="53" fillId="3" borderId="0" xfId="0" applyFont="1" applyFill="1" applyProtection="1">
      <protection hidden="1"/>
    </xf>
    <xf numFmtId="0" fontId="157" fillId="2" borderId="0" xfId="0" applyFont="1" applyFill="1" applyAlignment="1" applyProtection="1">
      <alignment horizontal="justify" vertical="center" wrapText="1"/>
      <protection hidden="1"/>
    </xf>
    <xf numFmtId="0" fontId="159" fillId="2" borderId="0" xfId="0" applyFont="1" applyFill="1" applyProtection="1">
      <protection hidden="1"/>
    </xf>
    <xf numFmtId="0" fontId="6" fillId="2" borderId="0" xfId="0" applyFont="1" applyFill="1" applyAlignment="1" applyProtection="1">
      <alignment horizontal="justify" vertical="center" wrapText="1"/>
      <protection hidden="1"/>
    </xf>
    <xf numFmtId="0" fontId="6" fillId="2" borderId="0" xfId="0" applyFont="1" applyFill="1" applyProtection="1">
      <protection hidden="1"/>
    </xf>
    <xf numFmtId="0" fontId="63" fillId="2" borderId="0" xfId="0" applyFont="1" applyFill="1" applyAlignment="1" applyProtection="1">
      <alignment horizontal="right" vertical="center"/>
      <protection hidden="1"/>
    </xf>
    <xf numFmtId="0" fontId="163" fillId="2" borderId="0" xfId="0" applyFont="1" applyFill="1" applyAlignment="1" applyProtection="1">
      <alignment horizontal="center" vertical="center"/>
      <protection hidden="1"/>
    </xf>
    <xf numFmtId="0" fontId="165" fillId="10" borderId="0" xfId="0" applyFont="1" applyFill="1" applyProtection="1">
      <protection hidden="1"/>
    </xf>
    <xf numFmtId="0" fontId="167" fillId="10" borderId="0" xfId="0" applyFont="1" applyFill="1" applyAlignment="1" applyProtection="1">
      <alignment horizontal="right"/>
      <protection hidden="1"/>
    </xf>
    <xf numFmtId="0" fontId="167" fillId="10" borderId="0" xfId="0" applyFont="1" applyFill="1" applyAlignment="1" applyProtection="1">
      <alignment horizontal="right" vertical="top"/>
      <protection hidden="1"/>
    </xf>
    <xf numFmtId="0" fontId="169" fillId="10" borderId="0" xfId="0" quotePrefix="1" applyFont="1" applyFill="1" applyProtection="1">
      <protection hidden="1"/>
    </xf>
    <xf numFmtId="0" fontId="105" fillId="10" borderId="0" xfId="0" applyFont="1" applyFill="1" applyProtection="1">
      <protection hidden="1"/>
    </xf>
    <xf numFmtId="0" fontId="175" fillId="10" borderId="0" xfId="0" applyFont="1" applyFill="1" applyProtection="1">
      <protection hidden="1"/>
    </xf>
    <xf numFmtId="0" fontId="122" fillId="10" borderId="0" xfId="0" applyFont="1" applyFill="1" applyAlignment="1" applyProtection="1">
      <alignment horizontal="justify" vertical="center"/>
      <protection hidden="1"/>
    </xf>
    <xf numFmtId="0" fontId="122" fillId="10" borderId="0" xfId="0" applyFont="1" applyFill="1" applyAlignment="1" applyProtection="1">
      <alignment horizontal="justify" vertical="center" wrapText="1"/>
      <protection hidden="1"/>
    </xf>
    <xf numFmtId="0" fontId="104" fillId="10" borderId="0" xfId="0" applyFont="1" applyFill="1" applyAlignment="1" applyProtection="1">
      <alignment horizontal="right" vertical="center"/>
      <protection hidden="1"/>
    </xf>
    <xf numFmtId="0" fontId="133" fillId="10" borderId="0" xfId="0" applyFont="1" applyFill="1" applyAlignment="1" applyProtection="1">
      <alignment horizontal="center" vertical="center"/>
      <protection hidden="1"/>
    </xf>
    <xf numFmtId="0" fontId="169" fillId="10" borderId="0" xfId="0" applyFont="1" applyFill="1" applyAlignment="1" applyProtection="1">
      <alignment horizontal="justify" vertical="center"/>
      <protection hidden="1"/>
    </xf>
    <xf numFmtId="0" fontId="172" fillId="13" borderId="48" xfId="0" applyFont="1" applyFill="1" applyBorder="1" applyAlignment="1" applyProtection="1">
      <alignment horizontal="center" vertical="center" wrapText="1"/>
      <protection locked="0"/>
    </xf>
    <xf numFmtId="0" fontId="179" fillId="2" borderId="0" xfId="0" applyFont="1" applyFill="1" applyProtection="1">
      <protection hidden="1"/>
    </xf>
    <xf numFmtId="0" fontId="169" fillId="10" borderId="0" xfId="0" applyFont="1" applyFill="1" applyProtection="1">
      <protection hidden="1"/>
    </xf>
    <xf numFmtId="0" fontId="182" fillId="10" borderId="0" xfId="0" applyFont="1" applyFill="1" applyAlignment="1" applyProtection="1">
      <alignment horizontal="right" vertical="center"/>
      <protection hidden="1"/>
    </xf>
    <xf numFmtId="0" fontId="183" fillId="10" borderId="0" xfId="0" applyFont="1" applyFill="1" applyAlignment="1" applyProtection="1">
      <alignment horizontal="right" vertical="center"/>
      <protection hidden="1"/>
    </xf>
    <xf numFmtId="0" fontId="184" fillId="10" borderId="0" xfId="0" applyFont="1" applyFill="1" applyAlignment="1" applyProtection="1">
      <alignment horizontal="right" vertical="center"/>
      <protection hidden="1"/>
    </xf>
    <xf numFmtId="0" fontId="24" fillId="2" borderId="0" xfId="0" applyFont="1" applyFill="1" applyAlignment="1" applyProtection="1">
      <alignment horizontal="right" vertical="top"/>
      <protection hidden="1"/>
    </xf>
    <xf numFmtId="0" fontId="110" fillId="13" borderId="48" xfId="0" applyFont="1" applyFill="1" applyBorder="1" applyAlignment="1" applyProtection="1">
      <alignment horizontal="center" vertical="center"/>
      <protection locked="0"/>
    </xf>
    <xf numFmtId="0" fontId="122" fillId="10" borderId="0" xfId="0" applyFont="1" applyFill="1" applyAlignment="1" applyProtection="1">
      <alignment horizontal="justify" vertical="center"/>
      <protection hidden="1"/>
    </xf>
    <xf numFmtId="0" fontId="102" fillId="10" borderId="0" xfId="0" applyFont="1" applyFill="1" applyAlignment="1" applyProtection="1">
      <alignment horizontal="justify" vertical="center" wrapText="1"/>
      <protection hidden="1"/>
    </xf>
    <xf numFmtId="0" fontId="172" fillId="13" borderId="48" xfId="0" applyFont="1" applyFill="1" applyBorder="1" applyAlignment="1" applyProtection="1">
      <alignment horizontal="center" vertical="center" wrapText="1"/>
      <protection locked="0"/>
    </xf>
    <xf numFmtId="0" fontId="118" fillId="10" borderId="0" xfId="0" applyFont="1" applyFill="1" applyAlignment="1" applyProtection="1">
      <alignment horizontal="center" vertical="center"/>
      <protection hidden="1"/>
    </xf>
    <xf numFmtId="0" fontId="118" fillId="10" borderId="0" xfId="0" applyFont="1" applyFill="1" applyAlignment="1" applyProtection="1">
      <alignment horizontal="center" vertical="top"/>
      <protection hidden="1"/>
    </xf>
    <xf numFmtId="0" fontId="119" fillId="9" borderId="0" xfId="0" applyFont="1" applyFill="1" applyProtection="1">
      <protection hidden="1"/>
    </xf>
    <xf numFmtId="0" fontId="119" fillId="10" borderId="53" xfId="0" applyFont="1" applyFill="1" applyBorder="1" applyProtection="1">
      <protection hidden="1"/>
    </xf>
    <xf numFmtId="0" fontId="119" fillId="9" borderId="53" xfId="0" applyFont="1" applyFill="1" applyBorder="1" applyProtection="1">
      <protection hidden="1"/>
    </xf>
    <xf numFmtId="0" fontId="187" fillId="10" borderId="0" xfId="1" applyFont="1" applyFill="1" applyAlignment="1" applyProtection="1">
      <alignment horizontal="left" vertical="center"/>
      <protection hidden="1"/>
    </xf>
    <xf numFmtId="0" fontId="122" fillId="10" borderId="53" xfId="0" applyFont="1" applyFill="1" applyBorder="1" applyProtection="1">
      <protection hidden="1"/>
    </xf>
    <xf numFmtId="0" fontId="102" fillId="10" borderId="0" xfId="0" applyFont="1" applyFill="1" applyProtection="1">
      <protection hidden="1"/>
    </xf>
    <xf numFmtId="0" fontId="96" fillId="10" borderId="0" xfId="0" applyFont="1" applyFill="1" applyAlignment="1" applyProtection="1">
      <alignment horizontal="right"/>
      <protection hidden="1"/>
    </xf>
    <xf numFmtId="0" fontId="119" fillId="10" borderId="61" xfId="0" applyFont="1" applyFill="1" applyBorder="1" applyProtection="1">
      <protection hidden="1"/>
    </xf>
    <xf numFmtId="0" fontId="122" fillId="10" borderId="62" xfId="0" applyFont="1" applyFill="1" applyBorder="1" applyProtection="1">
      <protection hidden="1"/>
    </xf>
    <xf numFmtId="0" fontId="122" fillId="10" borderId="63" xfId="0" applyFont="1" applyFill="1" applyBorder="1" applyProtection="1">
      <protection hidden="1"/>
    </xf>
    <xf numFmtId="0" fontId="122" fillId="10" borderId="0" xfId="0" applyFont="1" applyFill="1" applyAlignment="1" applyProtection="1">
      <alignment horizontal="justify" vertical="center" wrapText="1"/>
      <protection hidden="1"/>
    </xf>
    <xf numFmtId="0" fontId="118" fillId="10" borderId="0" xfId="0" applyFont="1" applyFill="1" applyAlignment="1" applyProtection="1">
      <alignment horizontal="center" vertical="center"/>
      <protection hidden="1"/>
    </xf>
    <xf numFmtId="0" fontId="118" fillId="10" borderId="0" xfId="0" applyFont="1" applyFill="1" applyAlignment="1" applyProtection="1">
      <alignment horizontal="center"/>
      <protection hidden="1"/>
    </xf>
    <xf numFmtId="0" fontId="187" fillId="10" borderId="0" xfId="1" applyFont="1" applyFill="1" applyAlignment="1" applyProtection="1">
      <protection hidden="1"/>
    </xf>
    <xf numFmtId="0" fontId="203" fillId="10" borderId="0" xfId="0" applyFont="1" applyFill="1" applyAlignment="1" applyProtection="1">
      <alignment horizontal="right" vertical="center"/>
      <protection hidden="1"/>
    </xf>
    <xf numFmtId="0" fontId="118" fillId="10" borderId="0" xfId="0" applyFont="1" applyFill="1" applyAlignment="1" applyProtection="1">
      <alignment horizontal="right" vertical="center"/>
      <protection hidden="1"/>
    </xf>
    <xf numFmtId="0" fontId="122" fillId="10" borderId="64" xfId="0" applyFont="1" applyFill="1" applyBorder="1" applyProtection="1">
      <protection hidden="1"/>
    </xf>
    <xf numFmtId="0" fontId="119" fillId="10" borderId="65" xfId="0" applyFont="1" applyFill="1" applyBorder="1" applyProtection="1">
      <protection hidden="1"/>
    </xf>
    <xf numFmtId="0" fontId="122" fillId="10" borderId="65" xfId="0" applyFont="1" applyFill="1" applyBorder="1" applyProtection="1">
      <protection hidden="1"/>
    </xf>
    <xf numFmtId="0" fontId="122" fillId="10" borderId="0" xfId="0" applyFont="1" applyFill="1" applyBorder="1" applyProtection="1">
      <protection hidden="1"/>
    </xf>
    <xf numFmtId="0" fontId="102" fillId="10" borderId="0" xfId="0" applyFont="1" applyFill="1" applyBorder="1" applyProtection="1">
      <protection hidden="1"/>
    </xf>
    <xf numFmtId="0" fontId="118" fillId="10" borderId="53" xfId="0" applyFont="1" applyFill="1" applyBorder="1" applyAlignment="1" applyProtection="1">
      <alignment horizontal="justify" vertical="center"/>
      <protection hidden="1"/>
    </xf>
    <xf numFmtId="0" fontId="187" fillId="10" borderId="0" xfId="1" applyFont="1" applyFill="1" applyBorder="1" applyAlignment="1" applyProtection="1">
      <protection hidden="1"/>
    </xf>
    <xf numFmtId="0" fontId="96" fillId="10" borderId="0" xfId="0" applyFont="1" applyFill="1" applyBorder="1" applyAlignment="1" applyProtection="1">
      <alignment horizontal="right"/>
      <protection hidden="1"/>
    </xf>
    <xf numFmtId="0" fontId="119" fillId="10" borderId="0" xfId="0" applyFont="1" applyFill="1" applyBorder="1" applyProtection="1">
      <protection hidden="1"/>
    </xf>
    <xf numFmtId="0" fontId="119" fillId="10" borderId="62" xfId="0" applyFont="1" applyFill="1" applyBorder="1" applyProtection="1">
      <protection hidden="1"/>
    </xf>
    <xf numFmtId="0" fontId="53" fillId="2" borderId="0" xfId="0" applyFont="1" applyFill="1" applyAlignment="1" applyProtection="1">
      <alignment horizontal="justify" vertical="center" wrapText="1"/>
      <protection hidden="1"/>
    </xf>
    <xf numFmtId="0" fontId="6" fillId="2" borderId="0" xfId="0" applyFont="1" applyFill="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140" fillId="5" borderId="0" xfId="0" applyFont="1" applyFill="1" applyAlignment="1" applyProtection="1">
      <alignment horizontal="justify" vertical="center" wrapText="1"/>
      <protection hidden="1"/>
    </xf>
    <xf numFmtId="0" fontId="167" fillId="10" borderId="0" xfId="0" applyFont="1" applyFill="1" applyAlignment="1" applyProtection="1">
      <alignment horizontal="right" vertical="center"/>
      <protection hidden="1"/>
    </xf>
    <xf numFmtId="0" fontId="225" fillId="2" borderId="0" xfId="1" applyFont="1" applyFill="1" applyAlignment="1" applyProtection="1">
      <alignment horizontal="justify" vertical="center"/>
      <protection hidden="1"/>
    </xf>
    <xf numFmtId="0" fontId="85" fillId="9" borderId="0" xfId="1" applyFont="1" applyFill="1" applyAlignment="1" applyProtection="1">
      <alignment horizontal="center" vertical="center"/>
      <protection hidden="1"/>
    </xf>
    <xf numFmtId="0" fontId="6" fillId="3" borderId="0" xfId="0" applyFont="1" applyFill="1" applyAlignment="1" applyProtection="1">
      <alignment horizontal="right" vertical="center" wrapText="1"/>
      <protection hidden="1"/>
    </xf>
    <xf numFmtId="0" fontId="14" fillId="5" borderId="0" xfId="0" applyFont="1" applyFill="1" applyAlignment="1" applyProtection="1">
      <alignment horizontal="justify" vertical="center"/>
      <protection hidden="1"/>
    </xf>
    <xf numFmtId="0" fontId="85" fillId="8" borderId="0" xfId="1" applyFont="1" applyFill="1" applyAlignment="1" applyProtection="1">
      <alignment horizontal="center" vertical="center"/>
      <protection hidden="1"/>
    </xf>
    <xf numFmtId="0" fontId="6" fillId="2" borderId="0" xfId="0" applyFont="1" applyFill="1" applyAlignment="1" applyProtection="1">
      <alignment horizontal="center" vertical="center" wrapText="1"/>
      <protection hidden="1"/>
    </xf>
    <xf numFmtId="0" fontId="53" fillId="2" borderId="0" xfId="0" applyFont="1" applyFill="1" applyAlignment="1" applyProtection="1">
      <alignment horizontal="left" vertical="center" wrapText="1"/>
      <protection hidden="1"/>
    </xf>
    <xf numFmtId="0" fontId="148" fillId="2" borderId="0" xfId="0" applyFont="1" applyFill="1" applyAlignment="1" applyProtection="1">
      <alignment horizontal="justify" vertical="center" wrapText="1"/>
      <protection hidden="1"/>
    </xf>
    <xf numFmtId="0" fontId="153" fillId="10" borderId="0" xfId="1" applyFont="1" applyFill="1" applyAlignment="1" applyProtection="1">
      <protection hidden="1"/>
    </xf>
    <xf numFmtId="0" fontId="145" fillId="2" borderId="0" xfId="0" applyFont="1" applyFill="1" applyAlignment="1" applyProtection="1">
      <alignment horizontal="right" vertical="top" wrapText="1"/>
      <protection hidden="1"/>
    </xf>
    <xf numFmtId="0" fontId="147" fillId="2" borderId="0" xfId="0" applyFont="1" applyFill="1" applyAlignment="1" applyProtection="1">
      <alignment horizontal="justify" vertical="center" wrapText="1"/>
      <protection hidden="1"/>
    </xf>
    <xf numFmtId="0" fontId="36" fillId="2" borderId="0" xfId="0" applyFont="1" applyFill="1" applyAlignment="1" applyProtection="1">
      <alignment horizontal="justify" vertical="center" wrapText="1"/>
      <protection hidden="1"/>
    </xf>
    <xf numFmtId="0" fontId="137" fillId="3" borderId="0" xfId="0" applyFont="1" applyFill="1" applyAlignment="1" applyProtection="1">
      <alignment horizontal="right" vertical="center"/>
      <protection hidden="1"/>
    </xf>
    <xf numFmtId="0" fontId="15" fillId="6" borderId="0" xfId="0" applyFont="1" applyFill="1" applyAlignment="1" applyProtection="1">
      <alignment horizontal="left" vertical="center"/>
      <protection hidden="1"/>
    </xf>
    <xf numFmtId="0" fontId="119" fillId="14" borderId="0" xfId="0" applyFont="1" applyFill="1" applyAlignment="1" applyProtection="1">
      <alignment horizontal="justify" vertical="center"/>
      <protection hidden="1"/>
    </xf>
    <xf numFmtId="0" fontId="6" fillId="2" borderId="0" xfId="0" applyFont="1" applyFill="1" applyAlignment="1" applyProtection="1">
      <alignment horizontal="left" vertical="center" wrapText="1"/>
      <protection hidden="1"/>
    </xf>
    <xf numFmtId="0" fontId="140" fillId="5" borderId="0" xfId="0" applyFont="1" applyFill="1" applyAlignment="1" applyProtection="1">
      <alignment horizontal="left" vertical="center" wrapText="1"/>
      <protection hidden="1"/>
    </xf>
    <xf numFmtId="0" fontId="53" fillId="2" borderId="0" xfId="0" applyFont="1" applyFill="1" applyAlignment="1" applyProtection="1">
      <alignment horizontal="justify" vertical="center"/>
      <protection hidden="1"/>
    </xf>
    <xf numFmtId="0" fontId="53" fillId="2" borderId="0" xfId="0" applyNumberFormat="1" applyFont="1" applyFill="1" applyAlignment="1" applyProtection="1">
      <alignment horizontal="left" vertical="center" wrapText="1"/>
      <protection hidden="1"/>
    </xf>
    <xf numFmtId="0" fontId="153" fillId="10" borderId="0" xfId="1" applyFont="1" applyFill="1" applyAlignment="1" applyProtection="1"/>
    <xf numFmtId="0" fontId="6" fillId="3" borderId="0" xfId="0" applyFont="1" applyFill="1" applyAlignment="1" applyProtection="1">
      <alignment horizontal="right" vertical="center"/>
      <protection hidden="1"/>
    </xf>
    <xf numFmtId="0" fontId="85" fillId="8" borderId="0" xfId="1" applyFont="1" applyFill="1" applyAlignment="1" applyProtection="1">
      <alignment horizontal="center" vertical="center"/>
    </xf>
    <xf numFmtId="0" fontId="85" fillId="9" borderId="0" xfId="1" applyFont="1" applyFill="1" applyAlignment="1" applyProtection="1">
      <alignment horizontal="center" vertical="center"/>
    </xf>
    <xf numFmtId="0" fontId="148" fillId="2" borderId="0" xfId="0" applyFont="1" applyFill="1" applyAlignment="1" applyProtection="1">
      <alignment horizontal="justify" vertical="center"/>
      <protection hidden="1"/>
    </xf>
    <xf numFmtId="0" fontId="145" fillId="2" borderId="0" xfId="0" applyFont="1" applyFill="1" applyAlignment="1" applyProtection="1">
      <alignment horizontal="right" vertical="top"/>
      <protection hidden="1"/>
    </xf>
    <xf numFmtId="0" fontId="155" fillId="2" borderId="0" xfId="0" applyFont="1" applyFill="1" applyAlignment="1" applyProtection="1">
      <alignment horizontal="justify" vertical="center"/>
      <protection hidden="1"/>
    </xf>
    <xf numFmtId="0" fontId="6" fillId="2" borderId="0" xfId="0" applyFont="1" applyFill="1" applyAlignment="1" applyProtection="1">
      <alignment horizontal="center" vertical="top" wrapText="1"/>
      <protection hidden="1"/>
    </xf>
    <xf numFmtId="0" fontId="19" fillId="2" borderId="17" xfId="0" applyFont="1" applyFill="1" applyBorder="1" applyAlignment="1" applyProtection="1">
      <alignment horizontal="center" vertical="top" wrapText="1"/>
      <protection hidden="1"/>
    </xf>
    <xf numFmtId="0" fontId="19" fillId="2" borderId="18" xfId="0" applyFont="1" applyFill="1" applyBorder="1" applyAlignment="1" applyProtection="1">
      <alignment horizontal="center" vertical="top" wrapText="1"/>
      <protection hidden="1"/>
    </xf>
    <xf numFmtId="0" fontId="19" fillId="2" borderId="19" xfId="0" applyFont="1" applyFill="1" applyBorder="1" applyAlignment="1" applyProtection="1">
      <alignment horizontal="center" vertical="top" wrapText="1"/>
      <protection hidden="1"/>
    </xf>
    <xf numFmtId="0" fontId="19" fillId="2" borderId="1" xfId="0" applyFont="1" applyFill="1" applyBorder="1" applyAlignment="1" applyProtection="1">
      <alignment horizontal="center" vertical="top" wrapText="1"/>
      <protection hidden="1"/>
    </xf>
    <xf numFmtId="0" fontId="19" fillId="2" borderId="0" xfId="0" applyFont="1" applyFill="1" applyBorder="1" applyAlignment="1" applyProtection="1">
      <alignment horizontal="center" vertical="top" wrapText="1"/>
      <protection hidden="1"/>
    </xf>
    <xf numFmtId="0" fontId="19" fillId="2" borderId="2" xfId="0" applyFont="1" applyFill="1" applyBorder="1" applyAlignment="1" applyProtection="1">
      <alignment horizontal="center" vertical="top" wrapText="1"/>
      <protection hidden="1"/>
    </xf>
    <xf numFmtId="0" fontId="1" fillId="2" borderId="0" xfId="0" applyFont="1" applyFill="1" applyAlignment="1" applyProtection="1">
      <alignment horizontal="left" vertical="center" wrapText="1"/>
      <protection hidden="1"/>
    </xf>
    <xf numFmtId="0" fontId="38" fillId="4" borderId="15" xfId="0" applyFont="1" applyFill="1" applyBorder="1" applyAlignment="1" applyProtection="1">
      <alignment horizontal="center" vertical="center" wrapText="1"/>
      <protection hidden="1"/>
    </xf>
    <xf numFmtId="0" fontId="25" fillId="4" borderId="16" xfId="0" applyFont="1" applyFill="1" applyBorder="1" applyAlignment="1" applyProtection="1">
      <alignment horizontal="center" vertical="center" wrapText="1"/>
      <protection hidden="1"/>
    </xf>
    <xf numFmtId="0" fontId="25" fillId="4" borderId="14" xfId="0" applyFont="1" applyFill="1" applyBorder="1" applyAlignment="1" applyProtection="1">
      <alignment horizontal="center" vertical="center" wrapText="1"/>
      <protection hidden="1"/>
    </xf>
    <xf numFmtId="0" fontId="25" fillId="4" borderId="15" xfId="0" applyFont="1" applyFill="1" applyBorder="1" applyAlignment="1" applyProtection="1">
      <alignment horizontal="center" vertical="center" wrapText="1"/>
      <protection hidden="1"/>
    </xf>
    <xf numFmtId="0" fontId="38" fillId="4" borderId="15" xfId="0" applyFont="1" applyFill="1" applyBorder="1" applyAlignment="1" applyProtection="1">
      <alignment horizontal="center" vertical="center"/>
      <protection hidden="1"/>
    </xf>
    <xf numFmtId="0" fontId="25" fillId="4" borderId="16" xfId="0" applyFont="1" applyFill="1" applyBorder="1" applyAlignment="1" applyProtection="1">
      <alignment horizontal="center" vertical="center"/>
      <protection hidden="1"/>
    </xf>
    <xf numFmtId="0" fontId="25" fillId="4" borderId="14" xfId="0" applyFont="1" applyFill="1" applyBorder="1" applyAlignment="1" applyProtection="1">
      <alignment horizontal="center" vertical="center"/>
      <protection hidden="1"/>
    </xf>
    <xf numFmtId="0" fontId="25" fillId="4" borderId="15"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24" fillId="2" borderId="0" xfId="0" applyFont="1" applyFill="1" applyAlignment="1" applyProtection="1">
      <alignment horizontal="right" vertical="top"/>
      <protection hidden="1"/>
    </xf>
    <xf numFmtId="0" fontId="19" fillId="3" borderId="0" xfId="0" applyFont="1" applyFill="1" applyAlignment="1" applyProtection="1">
      <alignment horizontal="right" vertical="center"/>
      <protection hidden="1"/>
    </xf>
    <xf numFmtId="0" fontId="19" fillId="2" borderId="1" xfId="0" applyFont="1" applyFill="1" applyBorder="1" applyAlignment="1" applyProtection="1">
      <alignment horizontal="center" vertical="center" wrapText="1"/>
      <protection hidden="1"/>
    </xf>
    <xf numFmtId="0" fontId="19" fillId="2" borderId="0" xfId="0" applyFont="1" applyFill="1" applyBorder="1" applyAlignment="1" applyProtection="1">
      <alignment horizontal="center" vertical="center" wrapText="1"/>
      <protection hidden="1"/>
    </xf>
    <xf numFmtId="0" fontId="19" fillId="2" borderId="2" xfId="0" applyFont="1" applyFill="1" applyBorder="1" applyAlignment="1" applyProtection="1">
      <alignment horizontal="center" vertical="center" wrapText="1"/>
      <protection hidden="1"/>
    </xf>
    <xf numFmtId="0" fontId="19" fillId="2" borderId="3" xfId="0" applyFont="1" applyFill="1" applyBorder="1" applyAlignment="1" applyProtection="1">
      <alignment horizontal="center" vertical="center" wrapText="1"/>
      <protection hidden="1"/>
    </xf>
    <xf numFmtId="0" fontId="19" fillId="2" borderId="4" xfId="0" applyFont="1" applyFill="1" applyBorder="1" applyAlignment="1" applyProtection="1">
      <alignment horizontal="center" vertical="center" wrapText="1"/>
      <protection hidden="1"/>
    </xf>
    <xf numFmtId="0" fontId="19" fillId="2" borderId="5" xfId="0" applyFont="1" applyFill="1" applyBorder="1" applyAlignment="1" applyProtection="1">
      <alignment horizontal="center" vertical="center" wrapText="1"/>
      <protection hidden="1"/>
    </xf>
    <xf numFmtId="0" fontId="1" fillId="2" borderId="0" xfId="0" applyFont="1" applyFill="1" applyAlignment="1" applyProtection="1">
      <alignment horizontal="justify" vertical="center"/>
      <protection hidden="1"/>
    </xf>
    <xf numFmtId="0" fontId="87" fillId="2" borderId="0" xfId="0" applyFont="1" applyFill="1" applyAlignment="1" applyProtection="1">
      <alignment horizontal="justify" vertical="center"/>
      <protection hidden="1"/>
    </xf>
    <xf numFmtId="0" fontId="17" fillId="2" borderId="0" xfId="0" applyFont="1" applyFill="1" applyAlignment="1" applyProtection="1">
      <alignment horizontal="justify" vertical="center"/>
      <protection hidden="1"/>
    </xf>
    <xf numFmtId="0" fontId="11" fillId="2" borderId="0" xfId="0" applyFont="1" applyFill="1" applyAlignment="1" applyProtection="1">
      <alignment horizontal="left" vertical="center" wrapText="1"/>
      <protection hidden="1"/>
    </xf>
    <xf numFmtId="0" fontId="86" fillId="2" borderId="0" xfId="0" applyFont="1" applyFill="1" applyAlignment="1" applyProtection="1">
      <alignment horizontal="left" vertical="center" wrapText="1"/>
      <protection hidden="1"/>
    </xf>
    <xf numFmtId="0" fontId="27" fillId="2" borderId="0" xfId="0" applyFont="1" applyFill="1" applyAlignment="1" applyProtection="1">
      <alignment horizontal="left" vertical="center"/>
      <protection hidden="1"/>
    </xf>
    <xf numFmtId="0" fontId="27" fillId="2" borderId="0" xfId="0" applyFont="1" applyFill="1" applyAlignment="1" applyProtection="1">
      <alignment horizontal="justify" vertical="center"/>
      <protection hidden="1"/>
    </xf>
    <xf numFmtId="0" fontId="13" fillId="3" borderId="0" xfId="0" applyFont="1" applyFill="1" applyAlignment="1" applyProtection="1">
      <alignment horizontal="right" vertical="center"/>
      <protection hidden="1"/>
    </xf>
    <xf numFmtId="0" fontId="11" fillId="2" borderId="0" xfId="0" applyFont="1" applyFill="1" applyAlignment="1" applyProtection="1">
      <alignment horizontal="left" vertical="center"/>
      <protection hidden="1"/>
    </xf>
    <xf numFmtId="0" fontId="19" fillId="2" borderId="0" xfId="0" applyFont="1" applyFill="1" applyAlignment="1" applyProtection="1">
      <alignment horizontal="center" vertical="center" wrapText="1"/>
      <protection hidden="1"/>
    </xf>
    <xf numFmtId="0" fontId="27" fillId="2" borderId="0" xfId="0" applyFont="1" applyFill="1" applyAlignment="1" applyProtection="1">
      <alignment horizontal="left"/>
      <protection hidden="1"/>
    </xf>
    <xf numFmtId="0" fontId="11" fillId="2" borderId="0" xfId="0" applyFont="1" applyFill="1" applyAlignment="1" applyProtection="1">
      <alignment horizontal="justify" vertical="center"/>
      <protection hidden="1"/>
    </xf>
    <xf numFmtId="0" fontId="11" fillId="2" borderId="0" xfId="0" applyFont="1" applyFill="1" applyAlignment="1" applyProtection="1">
      <alignment horizontal="left" vertical="top" wrapText="1"/>
      <protection hidden="1"/>
    </xf>
    <xf numFmtId="0" fontId="20" fillId="2" borderId="0" xfId="0" applyFont="1" applyFill="1" applyAlignment="1" applyProtection="1">
      <alignment horizontal="center" vertical="center"/>
      <protection hidden="1"/>
    </xf>
    <xf numFmtId="0" fontId="48" fillId="2" borderId="0" xfId="0" applyFont="1" applyFill="1" applyBorder="1" applyAlignment="1" applyProtection="1">
      <alignment horizontal="center"/>
      <protection hidden="1"/>
    </xf>
    <xf numFmtId="0" fontId="19" fillId="2" borderId="17" xfId="0" applyNumberFormat="1" applyFont="1" applyFill="1" applyBorder="1" applyAlignment="1" applyProtection="1">
      <alignment horizontal="center" vertical="center" wrapText="1"/>
      <protection hidden="1"/>
    </xf>
    <xf numFmtId="0" fontId="19" fillId="2" borderId="18" xfId="0" applyNumberFormat="1" applyFont="1" applyFill="1" applyBorder="1" applyAlignment="1" applyProtection="1">
      <alignment horizontal="center" vertical="center" wrapText="1"/>
      <protection hidden="1"/>
    </xf>
    <xf numFmtId="0" fontId="19" fillId="2" borderId="19" xfId="0" applyNumberFormat="1" applyFont="1" applyFill="1" applyBorder="1" applyAlignment="1" applyProtection="1">
      <alignment horizontal="center" vertical="center" wrapText="1"/>
      <protection hidden="1"/>
    </xf>
    <xf numFmtId="0" fontId="19" fillId="2" borderId="1" xfId="0" applyNumberFormat="1" applyFont="1" applyFill="1" applyBorder="1" applyAlignment="1" applyProtection="1">
      <alignment horizontal="center" vertical="center" wrapText="1"/>
      <protection hidden="1"/>
    </xf>
    <xf numFmtId="0" fontId="19" fillId="2" borderId="0" xfId="0" applyNumberFormat="1" applyFont="1" applyFill="1" applyBorder="1" applyAlignment="1" applyProtection="1">
      <alignment horizontal="center" vertical="center" wrapText="1"/>
      <protection hidden="1"/>
    </xf>
    <xf numFmtId="0" fontId="19" fillId="2" borderId="2" xfId="0" applyNumberFormat="1" applyFont="1" applyFill="1" applyBorder="1" applyAlignment="1" applyProtection="1">
      <alignment horizontal="center" vertical="center" wrapText="1"/>
      <protection hidden="1"/>
    </xf>
    <xf numFmtId="0" fontId="48" fillId="2" borderId="1" xfId="0" applyFont="1" applyFill="1" applyBorder="1" applyAlignment="1" applyProtection="1">
      <alignment horizontal="center" vertical="center"/>
      <protection hidden="1"/>
    </xf>
    <xf numFmtId="0" fontId="48" fillId="2" borderId="0" xfId="0" applyFont="1" applyFill="1" applyBorder="1" applyAlignment="1" applyProtection="1">
      <alignment horizontal="center" vertical="center"/>
      <protection hidden="1"/>
    </xf>
    <xf numFmtId="0" fontId="48" fillId="2" borderId="2" xfId="0" applyFont="1" applyFill="1" applyBorder="1" applyAlignment="1" applyProtection="1">
      <alignment horizontal="center" vertical="center"/>
      <protection hidden="1"/>
    </xf>
    <xf numFmtId="0" fontId="56" fillId="2" borderId="0" xfId="0" applyFont="1" applyFill="1" applyBorder="1" applyAlignment="1" applyProtection="1">
      <alignment horizontal="center"/>
      <protection hidden="1"/>
    </xf>
    <xf numFmtId="0" fontId="56" fillId="2" borderId="2" xfId="0" applyFont="1" applyFill="1" applyBorder="1" applyAlignment="1" applyProtection="1">
      <alignment horizontal="center"/>
      <protection hidden="1"/>
    </xf>
    <xf numFmtId="0" fontId="19" fillId="2" borderId="17" xfId="0" applyFont="1" applyFill="1" applyBorder="1" applyAlignment="1" applyProtection="1">
      <alignment horizontal="center" vertical="center" wrapText="1"/>
      <protection hidden="1"/>
    </xf>
    <xf numFmtId="0" fontId="19" fillId="2" borderId="18" xfId="0" applyFont="1" applyFill="1" applyBorder="1" applyAlignment="1" applyProtection="1">
      <alignment horizontal="center" vertical="center" wrapText="1"/>
      <protection hidden="1"/>
    </xf>
    <xf numFmtId="0" fontId="19" fillId="2" borderId="19" xfId="0" applyFont="1" applyFill="1" applyBorder="1" applyAlignment="1" applyProtection="1">
      <alignment horizontal="center" vertical="center" wrapText="1"/>
      <protection hidden="1"/>
    </xf>
    <xf numFmtId="0" fontId="44" fillId="2" borderId="1" xfId="0" applyFont="1" applyFill="1" applyBorder="1" applyAlignment="1" applyProtection="1">
      <alignment horizontal="center" vertical="center"/>
      <protection hidden="1"/>
    </xf>
    <xf numFmtId="0" fontId="44" fillId="2" borderId="0" xfId="0" applyFont="1" applyFill="1" applyBorder="1" applyAlignment="1" applyProtection="1">
      <alignment horizontal="center" vertical="center"/>
      <protection hidden="1"/>
    </xf>
    <xf numFmtId="0" fontId="44" fillId="2" borderId="2" xfId="0" applyFont="1" applyFill="1" applyBorder="1" applyAlignment="1" applyProtection="1">
      <alignment horizontal="center" vertical="center"/>
      <protection hidden="1"/>
    </xf>
    <xf numFmtId="0" fontId="44" fillId="2" borderId="3" xfId="0" applyFont="1" applyFill="1" applyBorder="1" applyAlignment="1" applyProtection="1">
      <alignment horizontal="center" vertical="center"/>
      <protection hidden="1"/>
    </xf>
    <xf numFmtId="0" fontId="44" fillId="2" borderId="4" xfId="0" applyFont="1" applyFill="1" applyBorder="1" applyAlignment="1" applyProtection="1">
      <alignment horizontal="center" vertical="center"/>
      <protection hidden="1"/>
    </xf>
    <xf numFmtId="0" fontId="44" fillId="2" borderId="5" xfId="0" applyFont="1" applyFill="1" applyBorder="1" applyAlignment="1" applyProtection="1">
      <alignment horizontal="center" vertical="center"/>
      <protection hidden="1"/>
    </xf>
    <xf numFmtId="0" fontId="42" fillId="2" borderId="0" xfId="0" applyFont="1" applyFill="1" applyAlignment="1" applyProtection="1">
      <alignment horizontal="left" vertical="center" wrapText="1"/>
      <protection hidden="1"/>
    </xf>
    <xf numFmtId="0" fontId="11" fillId="2" borderId="0" xfId="0" applyFont="1" applyFill="1" applyAlignment="1" applyProtection="1">
      <alignment horizontal="center" vertical="center"/>
      <protection hidden="1"/>
    </xf>
    <xf numFmtId="0" fontId="11" fillId="2" borderId="0" xfId="0" applyFont="1" applyFill="1" applyAlignment="1" applyProtection="1">
      <alignment horizontal="justify" vertical="center" wrapText="1"/>
      <protection hidden="1"/>
    </xf>
    <xf numFmtId="0" fontId="8" fillId="2" borderId="0" xfId="0" applyFont="1" applyFill="1" applyAlignment="1" applyProtection="1">
      <alignment horizontal="center" vertical="center"/>
      <protection hidden="1"/>
    </xf>
    <xf numFmtId="0" fontId="55" fillId="2" borderId="2" xfId="0" applyFont="1" applyFill="1" applyBorder="1" applyAlignment="1" applyProtection="1">
      <alignment horizontal="right" vertical="top"/>
      <protection hidden="1"/>
    </xf>
    <xf numFmtId="0" fontId="9"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protection hidden="1"/>
    </xf>
    <xf numFmtId="0" fontId="17" fillId="2" borderId="0" xfId="0" applyFont="1" applyFill="1" applyAlignment="1" applyProtection="1">
      <alignment horizontal="left" vertical="center" wrapText="1"/>
      <protection hidden="1"/>
    </xf>
    <xf numFmtId="0" fontId="28" fillId="2" borderId="20" xfId="0" applyFont="1" applyFill="1" applyBorder="1" applyAlignment="1" applyProtection="1">
      <alignment horizontal="center" vertical="center" wrapText="1"/>
      <protection hidden="1"/>
    </xf>
    <xf numFmtId="0" fontId="28" fillId="2" borderId="22" xfId="0" applyFont="1" applyFill="1" applyBorder="1" applyAlignment="1" applyProtection="1">
      <alignment horizontal="center" vertical="center" wrapText="1"/>
      <protection hidden="1"/>
    </xf>
    <xf numFmtId="0" fontId="28" fillId="2" borderId="21" xfId="0" applyFont="1" applyFill="1" applyBorder="1" applyAlignment="1" applyProtection="1">
      <alignment horizontal="center" vertical="center" wrapText="1"/>
      <protection hidden="1"/>
    </xf>
    <xf numFmtId="0" fontId="53" fillId="2" borderId="6" xfId="0" applyFont="1" applyFill="1" applyBorder="1" applyAlignment="1" applyProtection="1">
      <alignment horizontal="center" vertical="center" wrapText="1"/>
      <protection hidden="1"/>
    </xf>
    <xf numFmtId="0" fontId="53" fillId="2" borderId="8" xfId="0" applyFont="1" applyFill="1" applyBorder="1" applyAlignment="1" applyProtection="1">
      <alignment horizontal="center" vertical="center" wrapText="1"/>
      <protection hidden="1"/>
    </xf>
    <xf numFmtId="0" fontId="53" fillId="2" borderId="9" xfId="0" applyFont="1" applyFill="1" applyBorder="1" applyAlignment="1" applyProtection="1">
      <alignment horizontal="center" vertical="center" wrapText="1"/>
      <protection hidden="1"/>
    </xf>
    <xf numFmtId="0" fontId="53" fillId="2" borderId="10" xfId="0" applyFont="1" applyFill="1" applyBorder="1" applyAlignment="1" applyProtection="1">
      <alignment horizontal="center" vertical="center" wrapText="1"/>
      <protection hidden="1"/>
    </xf>
    <xf numFmtId="0" fontId="53" fillId="2" borderId="11" xfId="0" applyFont="1" applyFill="1" applyBorder="1" applyAlignment="1" applyProtection="1">
      <alignment horizontal="center" vertical="center" wrapText="1"/>
      <protection hidden="1"/>
    </xf>
    <xf numFmtId="0" fontId="53" fillId="2" borderId="13" xfId="0" applyFont="1" applyFill="1" applyBorder="1" applyAlignment="1" applyProtection="1">
      <alignment horizontal="center" vertical="center" wrapText="1"/>
      <protection hidden="1"/>
    </xf>
    <xf numFmtId="0" fontId="63" fillId="2" borderId="6" xfId="0" applyFont="1" applyFill="1" applyBorder="1" applyAlignment="1" applyProtection="1">
      <alignment horizontal="center" vertical="center" wrapText="1"/>
      <protection hidden="1"/>
    </xf>
    <xf numFmtId="0" fontId="48" fillId="4" borderId="6" xfId="0" applyFont="1" applyFill="1" applyBorder="1" applyAlignment="1" applyProtection="1">
      <alignment horizontal="center" vertical="center" wrapText="1"/>
      <protection hidden="1"/>
    </xf>
    <xf numFmtId="0" fontId="48" fillId="4" borderId="7" xfId="0" applyFont="1" applyFill="1" applyBorder="1" applyAlignment="1" applyProtection="1">
      <alignment horizontal="center" vertical="center" wrapText="1"/>
      <protection hidden="1"/>
    </xf>
    <xf numFmtId="0" fontId="48" fillId="4" borderId="8" xfId="0" applyFont="1" applyFill="1" applyBorder="1" applyAlignment="1" applyProtection="1">
      <alignment horizontal="center" vertical="center" wrapText="1"/>
      <protection hidden="1"/>
    </xf>
    <xf numFmtId="0" fontId="48" fillId="4" borderId="11" xfId="0" applyFont="1" applyFill="1" applyBorder="1" applyAlignment="1" applyProtection="1">
      <alignment horizontal="center" vertical="center" wrapText="1"/>
      <protection hidden="1"/>
    </xf>
    <xf numFmtId="0" fontId="48" fillId="4" borderId="12" xfId="0" applyFont="1" applyFill="1" applyBorder="1" applyAlignment="1" applyProtection="1">
      <alignment horizontal="center" vertical="center" wrapText="1"/>
      <protection hidden="1"/>
    </xf>
    <xf numFmtId="0" fontId="48" fillId="4" borderId="13" xfId="0" applyFont="1" applyFill="1" applyBorder="1" applyAlignment="1" applyProtection="1">
      <alignment horizontal="center" vertical="center" wrapText="1"/>
      <protection hidden="1"/>
    </xf>
    <xf numFmtId="0" fontId="19" fillId="2" borderId="1" xfId="0" applyFont="1" applyFill="1" applyBorder="1" applyAlignment="1" applyProtection="1">
      <alignment horizontal="justify" vertical="center" wrapText="1"/>
      <protection hidden="1"/>
    </xf>
    <xf numFmtId="0" fontId="19" fillId="2" borderId="0" xfId="0" applyFont="1" applyFill="1" applyBorder="1" applyAlignment="1" applyProtection="1">
      <alignment horizontal="justify" vertical="center" wrapText="1"/>
      <protection hidden="1"/>
    </xf>
    <xf numFmtId="0" fontId="19" fillId="2" borderId="2" xfId="0" applyFont="1" applyFill="1" applyBorder="1" applyAlignment="1" applyProtection="1">
      <alignment horizontal="justify" vertical="center" wrapText="1"/>
      <protection hidden="1"/>
    </xf>
    <xf numFmtId="0" fontId="19" fillId="2" borderId="1" xfId="0" applyFont="1" applyFill="1" applyBorder="1" applyAlignment="1" applyProtection="1">
      <alignment horizontal="justify" vertical="center"/>
      <protection hidden="1"/>
    </xf>
    <xf numFmtId="0" fontId="19" fillId="2" borderId="0" xfId="0" applyFont="1" applyFill="1" applyBorder="1" applyAlignment="1" applyProtection="1">
      <alignment horizontal="justify" vertical="center"/>
      <protection hidden="1"/>
    </xf>
    <xf numFmtId="0" fontId="19" fillId="2" borderId="2" xfId="0" applyFont="1" applyFill="1" applyBorder="1" applyAlignment="1" applyProtection="1">
      <alignment horizontal="justify" vertical="center"/>
      <protection hidden="1"/>
    </xf>
    <xf numFmtId="0" fontId="19" fillId="2" borderId="27" xfId="0" applyFont="1" applyFill="1" applyBorder="1" applyAlignment="1" applyProtection="1">
      <alignment horizontal="center" vertical="center" wrapText="1"/>
      <protection hidden="1"/>
    </xf>
    <xf numFmtId="0" fontId="19" fillId="2" borderId="28" xfId="0" applyFont="1" applyFill="1" applyBorder="1" applyAlignment="1" applyProtection="1">
      <alignment horizontal="center" vertical="center" wrapText="1"/>
      <protection hidden="1"/>
    </xf>
    <xf numFmtId="0" fontId="19" fillId="2" borderId="29" xfId="0" applyFont="1" applyFill="1" applyBorder="1" applyAlignment="1" applyProtection="1">
      <alignment horizontal="center" vertical="center" wrapText="1"/>
      <protection hidden="1"/>
    </xf>
    <xf numFmtId="0" fontId="19" fillId="2" borderId="30" xfId="0" applyFont="1" applyFill="1" applyBorder="1" applyAlignment="1" applyProtection="1">
      <alignment horizontal="center" vertical="center" wrapText="1"/>
      <protection hidden="1"/>
    </xf>
    <xf numFmtId="0" fontId="19" fillId="2" borderId="31" xfId="0" applyFont="1" applyFill="1" applyBorder="1" applyAlignment="1" applyProtection="1">
      <alignment horizontal="center" vertical="center" wrapText="1"/>
      <protection hidden="1"/>
    </xf>
    <xf numFmtId="0" fontId="3" fillId="3" borderId="0" xfId="0" applyFont="1" applyFill="1" applyAlignment="1" applyProtection="1">
      <alignment horizontal="right" vertical="center"/>
      <protection hidden="1"/>
    </xf>
    <xf numFmtId="0" fontId="1" fillId="2" borderId="0" xfId="0" applyFont="1" applyFill="1" applyAlignment="1" applyProtection="1">
      <alignment vertical="center" wrapText="1"/>
      <protection hidden="1"/>
    </xf>
    <xf numFmtId="0" fontId="42" fillId="2" borderId="0" xfId="0" applyFont="1" applyFill="1" applyAlignment="1" applyProtection="1">
      <alignment vertical="center" wrapText="1"/>
      <protection hidden="1"/>
    </xf>
    <xf numFmtId="0" fontId="11" fillId="2" borderId="0" xfId="0" applyFont="1" applyFill="1" applyAlignment="1" applyProtection="1">
      <alignment vertical="center" wrapText="1"/>
      <protection hidden="1"/>
    </xf>
    <xf numFmtId="0" fontId="11" fillId="2" borderId="1" xfId="0" applyFont="1" applyFill="1" applyBorder="1" applyAlignment="1" applyProtection="1">
      <alignment horizontal="center"/>
      <protection hidden="1"/>
    </xf>
    <xf numFmtId="0" fontId="11" fillId="2" borderId="0" xfId="0" applyFont="1" applyFill="1" applyBorder="1" applyAlignment="1" applyProtection="1">
      <alignment horizontal="center"/>
      <protection hidden="1"/>
    </xf>
    <xf numFmtId="0" fontId="11" fillId="2" borderId="2" xfId="0" applyFont="1" applyFill="1" applyBorder="1" applyAlignment="1" applyProtection="1">
      <alignment horizontal="center"/>
      <protection hidden="1"/>
    </xf>
    <xf numFmtId="0" fontId="11" fillId="2" borderId="3" xfId="0" applyFont="1" applyFill="1" applyBorder="1" applyAlignment="1" applyProtection="1">
      <alignment horizontal="center"/>
      <protection hidden="1"/>
    </xf>
    <xf numFmtId="0" fontId="11" fillId="2" borderId="4" xfId="0" applyFont="1" applyFill="1" applyBorder="1" applyAlignment="1" applyProtection="1">
      <alignment horizontal="center"/>
      <protection hidden="1"/>
    </xf>
    <xf numFmtId="0" fontId="11" fillId="2" borderId="5" xfId="0" applyFont="1" applyFill="1" applyBorder="1" applyAlignment="1" applyProtection="1">
      <alignment horizontal="center"/>
      <protection hidden="1"/>
    </xf>
    <xf numFmtId="0" fontId="11" fillId="2" borderId="7" xfId="0" applyFont="1" applyFill="1" applyBorder="1" applyAlignment="1" applyProtection="1">
      <alignment horizontal="center"/>
      <protection hidden="1"/>
    </xf>
    <xf numFmtId="0" fontId="11" fillId="2" borderId="8" xfId="0" applyFont="1" applyFill="1" applyBorder="1" applyAlignment="1" applyProtection="1">
      <alignment horizontal="center"/>
      <protection hidden="1"/>
    </xf>
    <xf numFmtId="0" fontId="11" fillId="2" borderId="10" xfId="0" applyFont="1" applyFill="1" applyBorder="1" applyAlignment="1" applyProtection="1">
      <alignment horizontal="center"/>
      <protection hidden="1"/>
    </xf>
    <xf numFmtId="0" fontId="48" fillId="4" borderId="15" xfId="0" applyFont="1" applyFill="1" applyBorder="1" applyAlignment="1" applyProtection="1">
      <alignment horizontal="center" vertical="center"/>
      <protection hidden="1"/>
    </xf>
    <xf numFmtId="0" fontId="48" fillId="4" borderId="16" xfId="0" applyFont="1" applyFill="1" applyBorder="1" applyAlignment="1" applyProtection="1">
      <alignment horizontal="center" vertical="center"/>
      <protection hidden="1"/>
    </xf>
    <xf numFmtId="0" fontId="48" fillId="4" borderId="14" xfId="0" applyFont="1" applyFill="1" applyBorder="1" applyAlignment="1" applyProtection="1">
      <alignment horizontal="center" vertical="center"/>
      <protection hidden="1"/>
    </xf>
    <xf numFmtId="0" fontId="48" fillId="2" borderId="8" xfId="0" applyFont="1" applyFill="1" applyBorder="1" applyAlignment="1" applyProtection="1">
      <alignment horizontal="center" vertical="center" wrapText="1"/>
      <protection hidden="1"/>
    </xf>
    <xf numFmtId="0" fontId="48" fillId="2" borderId="9" xfId="0" applyFont="1" applyFill="1" applyBorder="1" applyAlignment="1" applyProtection="1">
      <alignment horizontal="center" vertical="center" wrapText="1"/>
      <protection hidden="1"/>
    </xf>
    <xf numFmtId="0" fontId="48" fillId="2" borderId="10" xfId="0" applyFont="1" applyFill="1" applyBorder="1" applyAlignment="1" applyProtection="1">
      <alignment horizontal="center" vertical="center" wrapText="1"/>
      <protection hidden="1"/>
    </xf>
    <xf numFmtId="0" fontId="48" fillId="2" borderId="11" xfId="0" applyFont="1" applyFill="1" applyBorder="1" applyAlignment="1" applyProtection="1">
      <alignment horizontal="center" vertical="center" wrapText="1"/>
      <protection hidden="1"/>
    </xf>
    <xf numFmtId="0" fontId="48" fillId="2" borderId="13" xfId="0" applyFont="1" applyFill="1" applyBorder="1" applyAlignment="1" applyProtection="1">
      <alignment horizontal="center" vertical="center" wrapText="1"/>
      <protection hidden="1"/>
    </xf>
    <xf numFmtId="0" fontId="62" fillId="3" borderId="20" xfId="0" applyFont="1" applyFill="1" applyBorder="1" applyAlignment="1" applyProtection="1">
      <alignment horizontal="center" vertical="center"/>
      <protection hidden="1"/>
    </xf>
    <xf numFmtId="0" fontId="62" fillId="3" borderId="21" xfId="0" applyFont="1" applyFill="1" applyBorder="1" applyAlignment="1" applyProtection="1">
      <alignment horizontal="center" vertical="center"/>
      <protection hidden="1"/>
    </xf>
    <xf numFmtId="0" fontId="11" fillId="2" borderId="0" xfId="0" applyNumberFormat="1" applyFont="1" applyFill="1" applyAlignment="1" applyProtection="1">
      <alignment vertical="center" wrapText="1"/>
      <protection hidden="1"/>
    </xf>
    <xf numFmtId="0" fontId="17" fillId="2" borderId="0" xfId="0" applyFont="1" applyFill="1" applyAlignment="1" applyProtection="1">
      <alignment horizontal="left" vertical="center"/>
      <protection hidden="1"/>
    </xf>
    <xf numFmtId="0" fontId="62" fillId="3" borderId="20" xfId="0" applyFont="1" applyFill="1" applyBorder="1" applyAlignment="1" applyProtection="1">
      <alignment horizontal="center" vertical="center" wrapText="1"/>
      <protection hidden="1"/>
    </xf>
    <xf numFmtId="0" fontId="62" fillId="3" borderId="21" xfId="0" applyFont="1" applyFill="1" applyBorder="1" applyAlignment="1" applyProtection="1">
      <alignment horizontal="center" vertical="center" wrapText="1"/>
      <protection hidden="1"/>
    </xf>
    <xf numFmtId="0" fontId="68" fillId="2" borderId="0" xfId="0" applyFont="1" applyFill="1" applyAlignment="1" applyProtection="1">
      <alignment horizontal="right" vertical="top"/>
      <protection hidden="1"/>
    </xf>
    <xf numFmtId="0" fontId="6" fillId="2" borderId="17" xfId="0" applyFont="1" applyFill="1" applyBorder="1" applyAlignment="1" applyProtection="1">
      <alignment horizontal="center" vertical="top" wrapText="1"/>
      <protection hidden="1"/>
    </xf>
    <xf numFmtId="0" fontId="23" fillId="2" borderId="18" xfId="0" applyFont="1" applyFill="1" applyBorder="1" applyAlignment="1" applyProtection="1">
      <alignment horizontal="center" vertical="top" wrapText="1"/>
      <protection hidden="1"/>
    </xf>
    <xf numFmtId="0" fontId="23" fillId="2" borderId="19" xfId="0" applyFont="1" applyFill="1" applyBorder="1" applyAlignment="1" applyProtection="1">
      <alignment horizontal="center" vertical="top" wrapText="1"/>
      <protection hidden="1"/>
    </xf>
    <xf numFmtId="0" fontId="23" fillId="2" borderId="1" xfId="0" applyFont="1" applyFill="1" applyBorder="1" applyAlignment="1" applyProtection="1">
      <alignment horizontal="center" vertical="top" wrapText="1"/>
      <protection hidden="1"/>
    </xf>
    <xf numFmtId="0" fontId="23" fillId="2" borderId="0" xfId="0" applyFont="1" applyFill="1" applyBorder="1" applyAlignment="1" applyProtection="1">
      <alignment horizontal="center" vertical="top" wrapText="1"/>
      <protection hidden="1"/>
    </xf>
    <xf numFmtId="0" fontId="23" fillId="2" borderId="2" xfId="0" applyFont="1" applyFill="1" applyBorder="1" applyAlignment="1" applyProtection="1">
      <alignment horizontal="center" vertical="top" wrapText="1"/>
      <protection hidden="1"/>
    </xf>
    <xf numFmtId="0" fontId="42" fillId="2" borderId="1" xfId="0" applyFont="1" applyFill="1" applyBorder="1" applyAlignment="1" applyProtection="1">
      <alignment horizontal="center"/>
      <protection hidden="1"/>
    </xf>
    <xf numFmtId="0" fontId="42" fillId="2" borderId="0" xfId="0" applyFont="1" applyFill="1" applyBorder="1" applyAlignment="1" applyProtection="1">
      <alignment horizontal="center"/>
      <protection hidden="1"/>
    </xf>
    <xf numFmtId="0" fontId="42" fillId="2" borderId="2" xfId="0" applyFont="1" applyFill="1" applyBorder="1" applyAlignment="1" applyProtection="1">
      <alignment horizontal="center"/>
      <protection hidden="1"/>
    </xf>
    <xf numFmtId="0" fontId="42" fillId="2" borderId="3" xfId="0" applyFont="1" applyFill="1" applyBorder="1" applyAlignment="1" applyProtection="1">
      <alignment horizontal="center"/>
      <protection hidden="1"/>
    </xf>
    <xf numFmtId="0" fontId="42" fillId="2" borderId="4" xfId="0" applyFont="1" applyFill="1" applyBorder="1" applyAlignment="1" applyProtection="1">
      <alignment horizontal="center"/>
      <protection hidden="1"/>
    </xf>
    <xf numFmtId="0" fontId="42" fillId="2" borderId="5" xfId="0" applyFont="1" applyFill="1" applyBorder="1" applyAlignment="1" applyProtection="1">
      <alignment horizontal="center"/>
      <protection hidden="1"/>
    </xf>
    <xf numFmtId="0" fontId="42" fillId="2" borderId="0" xfId="0" applyFont="1" applyFill="1" applyAlignment="1" applyProtection="1">
      <alignment horizontal="justify"/>
      <protection hidden="1"/>
    </xf>
    <xf numFmtId="0" fontId="1" fillId="2" borderId="0" xfId="0" applyFont="1" applyFill="1" applyAlignment="1" applyProtection="1">
      <alignment horizontal="left" vertical="top" wrapText="1"/>
      <protection hidden="1"/>
    </xf>
    <xf numFmtId="0" fontId="42" fillId="2" borderId="0" xfId="0" applyFont="1" applyFill="1" applyAlignment="1" applyProtection="1">
      <alignment horizontal="left" vertical="top" wrapText="1"/>
      <protection hidden="1"/>
    </xf>
    <xf numFmtId="0" fontId="42" fillId="2" borderId="0" xfId="0" applyFont="1" applyFill="1" applyAlignment="1" applyProtection="1">
      <alignment horizontal="justify" vertical="center"/>
      <protection hidden="1"/>
    </xf>
    <xf numFmtId="0" fontId="1" fillId="2" borderId="0" xfId="0" applyFont="1" applyFill="1" applyAlignment="1" applyProtection="1">
      <alignment horizontal="left" wrapText="1"/>
      <protection hidden="1"/>
    </xf>
    <xf numFmtId="0" fontId="42" fillId="2" borderId="0" xfId="0" applyFont="1" applyFill="1" applyAlignment="1" applyProtection="1">
      <alignment horizontal="left" wrapText="1"/>
      <protection hidden="1"/>
    </xf>
    <xf numFmtId="0" fontId="67" fillId="2" borderId="0" xfId="0" applyFont="1" applyFill="1" applyAlignment="1" applyProtection="1">
      <alignment horizontal="center" vertical="center"/>
      <protection hidden="1"/>
    </xf>
    <xf numFmtId="0" fontId="6" fillId="2" borderId="17" xfId="0" applyFont="1" applyFill="1" applyBorder="1" applyAlignment="1" applyProtection="1">
      <alignment horizontal="center" vertical="center" wrapText="1"/>
      <protection hidden="1"/>
    </xf>
    <xf numFmtId="0" fontId="23" fillId="2" borderId="18" xfId="0" applyFont="1" applyFill="1" applyBorder="1" applyAlignment="1" applyProtection="1">
      <alignment horizontal="center" vertical="center" wrapText="1"/>
      <protection hidden="1"/>
    </xf>
    <xf numFmtId="0" fontId="23" fillId="2" borderId="19" xfId="0" applyFont="1" applyFill="1" applyBorder="1" applyAlignment="1" applyProtection="1">
      <alignment horizontal="center" vertical="center" wrapText="1"/>
      <protection hidden="1"/>
    </xf>
    <xf numFmtId="0" fontId="23" fillId="2" borderId="1" xfId="0" applyFont="1" applyFill="1" applyBorder="1" applyAlignment="1" applyProtection="1">
      <alignment horizontal="center" vertical="center" wrapText="1"/>
      <protection hidden="1"/>
    </xf>
    <xf numFmtId="0" fontId="23" fillId="2" borderId="0" xfId="0" applyFont="1" applyFill="1" applyBorder="1" applyAlignment="1" applyProtection="1">
      <alignment horizontal="center" vertical="center" wrapText="1"/>
      <protection hidden="1"/>
    </xf>
    <xf numFmtId="0" fontId="23" fillId="2" borderId="2" xfId="0" applyFont="1" applyFill="1" applyBorder="1" applyAlignment="1" applyProtection="1">
      <alignment horizontal="center" vertical="center" wrapText="1"/>
      <protection hidden="1"/>
    </xf>
    <xf numFmtId="0" fontId="23" fillId="2" borderId="3" xfId="0" applyFont="1" applyFill="1" applyBorder="1" applyAlignment="1" applyProtection="1">
      <alignment horizontal="center" vertical="center" wrapText="1"/>
      <protection hidden="1"/>
    </xf>
    <xf numFmtId="0" fontId="23" fillId="2" borderId="4" xfId="0" applyFont="1" applyFill="1" applyBorder="1" applyAlignment="1" applyProtection="1">
      <alignment horizontal="center" vertical="center" wrapText="1"/>
      <protection hidden="1"/>
    </xf>
    <xf numFmtId="0" fontId="23" fillId="2" borderId="5" xfId="0" applyFont="1" applyFill="1" applyBorder="1" applyAlignment="1" applyProtection="1">
      <alignment horizontal="center" vertical="center" wrapText="1"/>
      <protection hidden="1"/>
    </xf>
    <xf numFmtId="0" fontId="78" fillId="2" borderId="20" xfId="0" applyFont="1" applyFill="1" applyBorder="1" applyAlignment="1">
      <alignment horizontal="center" vertical="center"/>
    </xf>
    <xf numFmtId="0" fontId="72" fillId="2" borderId="20" xfId="0" applyFont="1" applyFill="1" applyBorder="1" applyAlignment="1">
      <alignment horizontal="center" vertical="center"/>
    </xf>
    <xf numFmtId="0" fontId="72" fillId="2" borderId="22" xfId="0" applyFont="1" applyFill="1" applyBorder="1" applyAlignment="1">
      <alignment horizontal="center" vertical="center"/>
    </xf>
    <xf numFmtId="0" fontId="72" fillId="2" borderId="21" xfId="0" applyFont="1" applyFill="1" applyBorder="1" applyAlignment="1">
      <alignment horizontal="center" vertical="center"/>
    </xf>
    <xf numFmtId="0" fontId="1" fillId="2" borderId="0" xfId="0" applyFont="1" applyFill="1" applyAlignment="1">
      <alignment horizontal="left" vertical="top" wrapText="1"/>
    </xf>
    <xf numFmtId="0" fontId="42" fillId="2" borderId="0" xfId="0" applyFont="1" applyFill="1" applyAlignment="1">
      <alignment horizontal="left" vertical="top" wrapText="1"/>
    </xf>
    <xf numFmtId="0" fontId="42" fillId="2" borderId="0" xfId="0" applyFont="1" applyFill="1" applyAlignment="1">
      <alignment horizontal="center" vertical="center"/>
    </xf>
    <xf numFmtId="0" fontId="42" fillId="2" borderId="0" xfId="0" applyFont="1" applyFill="1" applyAlignment="1">
      <alignment horizontal="justify" vertical="center"/>
    </xf>
    <xf numFmtId="0" fontId="17" fillId="2" borderId="23" xfId="0" applyFont="1" applyFill="1" applyBorder="1" applyAlignment="1">
      <alignment horizontal="center" vertical="center"/>
    </xf>
    <xf numFmtId="0" fontId="1" fillId="2" borderId="0" xfId="0" applyFont="1" applyFill="1" applyAlignment="1">
      <alignment horizontal="left" vertical="center" wrapText="1"/>
    </xf>
    <xf numFmtId="0" fontId="42" fillId="2" borderId="0" xfId="0" applyFont="1" applyFill="1" applyAlignment="1">
      <alignment horizontal="left" vertical="center" wrapText="1"/>
    </xf>
    <xf numFmtId="0" fontId="42" fillId="2" borderId="23" xfId="0" applyFont="1" applyFill="1" applyBorder="1" applyAlignment="1">
      <alignment horizontal="center" vertical="center"/>
    </xf>
    <xf numFmtId="0" fontId="42" fillId="4" borderId="6" xfId="0" applyFont="1" applyFill="1" applyBorder="1" applyAlignment="1">
      <alignment horizontal="center" vertical="center"/>
    </xf>
    <xf numFmtId="0" fontId="42" fillId="4" borderId="8" xfId="0" applyFont="1" applyFill="1" applyBorder="1" applyAlignment="1">
      <alignment horizontal="center" vertical="center"/>
    </xf>
    <xf numFmtId="0" fontId="42" fillId="4" borderId="9" xfId="0" applyFont="1" applyFill="1" applyBorder="1" applyAlignment="1">
      <alignment horizontal="center" vertical="center"/>
    </xf>
    <xf numFmtId="0" fontId="42" fillId="4" borderId="10" xfId="0" applyFont="1" applyFill="1" applyBorder="1" applyAlignment="1">
      <alignment horizontal="center" vertical="center"/>
    </xf>
    <xf numFmtId="0" fontId="42" fillId="4" borderId="11" xfId="0" applyFont="1" applyFill="1" applyBorder="1" applyAlignment="1">
      <alignment horizontal="center" vertical="center"/>
    </xf>
    <xf numFmtId="0" fontId="42" fillId="4" borderId="13" xfId="0" applyFont="1" applyFill="1" applyBorder="1" applyAlignment="1">
      <alignment horizontal="center" vertical="center"/>
    </xf>
    <xf numFmtId="0" fontId="53" fillId="2" borderId="20" xfId="0" applyFont="1" applyFill="1" applyBorder="1" applyAlignment="1">
      <alignment horizontal="center" vertical="center"/>
    </xf>
    <xf numFmtId="0" fontId="72" fillId="3" borderId="6" xfId="0" applyFont="1" applyFill="1" applyBorder="1" applyAlignment="1">
      <alignment horizontal="center" vertical="center" wrapText="1"/>
    </xf>
    <xf numFmtId="0" fontId="72" fillId="3" borderId="7" xfId="0" applyFont="1" applyFill="1" applyBorder="1" applyAlignment="1">
      <alignment horizontal="center" vertical="center" wrapText="1"/>
    </xf>
    <xf numFmtId="0" fontId="72" fillId="3" borderId="8" xfId="0" applyFont="1" applyFill="1" applyBorder="1" applyAlignment="1">
      <alignment horizontal="center" vertical="center" wrapText="1"/>
    </xf>
    <xf numFmtId="0" fontId="72" fillId="3" borderId="9" xfId="0" applyFont="1" applyFill="1" applyBorder="1" applyAlignment="1">
      <alignment horizontal="center" vertical="center" wrapText="1"/>
    </xf>
    <xf numFmtId="0" fontId="72" fillId="3" borderId="0" xfId="0" applyFont="1" applyFill="1" applyBorder="1" applyAlignment="1">
      <alignment horizontal="center" vertical="center" wrapText="1"/>
    </xf>
    <xf numFmtId="0" fontId="72" fillId="3" borderId="10" xfId="0" applyFont="1" applyFill="1" applyBorder="1" applyAlignment="1">
      <alignment horizontal="center" vertical="center" wrapText="1"/>
    </xf>
    <xf numFmtId="0" fontId="72" fillId="3" borderId="11" xfId="0" applyFont="1" applyFill="1" applyBorder="1" applyAlignment="1">
      <alignment horizontal="center" vertical="center" wrapText="1"/>
    </xf>
    <xf numFmtId="0" fontId="72" fillId="3" borderId="12" xfId="0" applyFont="1" applyFill="1" applyBorder="1" applyAlignment="1">
      <alignment horizontal="center" vertical="center" wrapText="1"/>
    </xf>
    <xf numFmtId="0" fontId="72" fillId="3" borderId="13" xfId="0" applyFont="1" applyFill="1" applyBorder="1" applyAlignment="1">
      <alignment horizontal="center" vertical="center" wrapText="1"/>
    </xf>
    <xf numFmtId="0" fontId="42" fillId="3" borderId="6" xfId="0" applyFont="1" applyFill="1" applyBorder="1" applyAlignment="1">
      <alignment horizontal="center" vertical="center" wrapText="1"/>
    </xf>
    <xf numFmtId="0" fontId="42" fillId="3" borderId="7" xfId="0" applyFont="1" applyFill="1" applyBorder="1" applyAlignment="1">
      <alignment horizontal="center" vertical="center" wrapText="1"/>
    </xf>
    <xf numFmtId="0" fontId="42" fillId="3" borderId="8" xfId="0" applyFont="1" applyFill="1" applyBorder="1" applyAlignment="1">
      <alignment horizontal="center" vertical="center" wrapText="1"/>
    </xf>
    <xf numFmtId="0" fontId="42" fillId="3" borderId="9" xfId="0" applyFont="1" applyFill="1" applyBorder="1" applyAlignment="1">
      <alignment horizontal="center" vertical="center" wrapText="1"/>
    </xf>
    <xf numFmtId="0" fontId="42" fillId="3" borderId="0"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42" fillId="3" borderId="11" xfId="0" applyFont="1" applyFill="1" applyBorder="1" applyAlignment="1">
      <alignment horizontal="center" vertical="center" wrapText="1"/>
    </xf>
    <xf numFmtId="0" fontId="42" fillId="3" borderId="12"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2" borderId="20" xfId="0" applyFont="1" applyFill="1" applyBorder="1" applyAlignment="1">
      <alignment horizontal="center" vertical="center"/>
    </xf>
    <xf numFmtId="0" fontId="42" fillId="2" borderId="20" xfId="0" applyFont="1" applyFill="1" applyBorder="1" applyAlignment="1">
      <alignment horizontal="center" vertical="center"/>
    </xf>
    <xf numFmtId="0" fontId="42" fillId="2" borderId="22" xfId="0" applyFont="1" applyFill="1" applyBorder="1" applyAlignment="1">
      <alignment horizontal="center" vertical="center"/>
    </xf>
    <xf numFmtId="0" fontId="42" fillId="2" borderId="21" xfId="0" applyFont="1" applyFill="1" applyBorder="1" applyAlignment="1">
      <alignment horizontal="center" vertical="center"/>
    </xf>
    <xf numFmtId="0" fontId="74" fillId="2" borderId="20" xfId="0" applyFont="1" applyFill="1" applyBorder="1" applyAlignment="1">
      <alignment horizontal="center" vertical="center"/>
    </xf>
    <xf numFmtId="0" fontId="6" fillId="2" borderId="20" xfId="0" applyFont="1" applyFill="1" applyBorder="1" applyAlignment="1">
      <alignment horizontal="center" vertical="center" wrapText="1"/>
    </xf>
    <xf numFmtId="0" fontId="23" fillId="2" borderId="20" xfId="0" applyFont="1" applyFill="1" applyBorder="1" applyAlignment="1">
      <alignment horizontal="center" vertical="center"/>
    </xf>
    <xf numFmtId="0" fontId="23" fillId="2" borderId="22" xfId="0" applyFont="1" applyFill="1" applyBorder="1" applyAlignment="1">
      <alignment horizontal="center" vertical="center"/>
    </xf>
    <xf numFmtId="0" fontId="23" fillId="2" borderId="21" xfId="0" applyFont="1" applyFill="1" applyBorder="1" applyAlignment="1">
      <alignment horizontal="center" vertical="center"/>
    </xf>
    <xf numFmtId="0" fontId="77" fillId="7" borderId="20" xfId="0" applyFont="1" applyFill="1" applyBorder="1" applyAlignment="1">
      <alignment horizontal="center" vertical="center"/>
    </xf>
    <xf numFmtId="0" fontId="77" fillId="7" borderId="22" xfId="0" applyFont="1" applyFill="1" applyBorder="1" applyAlignment="1">
      <alignment horizontal="center" vertical="center"/>
    </xf>
    <xf numFmtId="0" fontId="77" fillId="7" borderId="21" xfId="0" applyFont="1" applyFill="1" applyBorder="1" applyAlignment="1">
      <alignment horizontal="center" vertical="center"/>
    </xf>
    <xf numFmtId="0" fontId="82" fillId="2" borderId="0" xfId="0" applyFont="1" applyFill="1" applyAlignment="1">
      <alignment horizontal="right" vertical="top"/>
    </xf>
    <xf numFmtId="0" fontId="42" fillId="2" borderId="0" xfId="0" applyFont="1" applyFill="1" applyAlignment="1">
      <alignment horizontal="left" vertical="center"/>
    </xf>
    <xf numFmtId="0" fontId="1" fillId="2" borderId="0" xfId="0" applyFont="1" applyFill="1" applyAlignment="1">
      <alignment horizontal="left" vertical="center"/>
    </xf>
    <xf numFmtId="0" fontId="68" fillId="2" borderId="0" xfId="0" applyFont="1" applyFill="1" applyAlignment="1">
      <alignment horizontal="right" vertical="top"/>
    </xf>
    <xf numFmtId="0" fontId="1" fillId="2" borderId="0" xfId="0" applyFont="1" applyFill="1" applyAlignment="1">
      <alignment horizontal="center" vertical="center"/>
    </xf>
    <xf numFmtId="0" fontId="6" fillId="2" borderId="17"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84" fillId="2" borderId="2" xfId="0" applyFont="1" applyFill="1" applyBorder="1" applyAlignment="1">
      <alignment horizontal="right" vertical="top"/>
    </xf>
    <xf numFmtId="0" fontId="1" fillId="2" borderId="0" xfId="0" applyFont="1" applyFill="1" applyAlignment="1">
      <alignment horizontal="justify" vertical="center" wrapText="1"/>
    </xf>
    <xf numFmtId="0" fontId="42" fillId="2" borderId="0" xfId="0" applyFont="1" applyFill="1" applyAlignment="1">
      <alignment horizontal="justify" vertical="center" wrapText="1"/>
    </xf>
    <xf numFmtId="0" fontId="42" fillId="2" borderId="24" xfId="0" applyFont="1" applyFill="1" applyBorder="1" applyAlignment="1">
      <alignment horizontal="center"/>
    </xf>
    <xf numFmtId="0" fontId="42" fillId="2" borderId="25" xfId="0" applyFont="1" applyFill="1" applyBorder="1" applyAlignment="1">
      <alignment horizontal="center"/>
    </xf>
    <xf numFmtId="0" fontId="42" fillId="2" borderId="26" xfId="0" applyFont="1" applyFill="1" applyBorder="1" applyAlignment="1">
      <alignment horizontal="center"/>
    </xf>
    <xf numFmtId="0" fontId="42" fillId="3" borderId="20" xfId="0" applyFont="1" applyFill="1" applyBorder="1" applyAlignment="1">
      <alignment horizontal="center" vertical="center"/>
    </xf>
    <xf numFmtId="0" fontId="42" fillId="3" borderId="22" xfId="0" applyFont="1" applyFill="1" applyBorder="1" applyAlignment="1">
      <alignment horizontal="center" vertical="center"/>
    </xf>
    <xf numFmtId="0" fontId="42" fillId="3" borderId="21" xfId="0" applyFont="1" applyFill="1" applyBorder="1" applyAlignment="1">
      <alignment horizontal="center" vertical="center"/>
    </xf>
    <xf numFmtId="0" fontId="1" fillId="2" borderId="0" xfId="0" applyFont="1" applyFill="1" applyAlignment="1">
      <alignment horizontal="justify" vertical="center"/>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2" fillId="2" borderId="0" xfId="0" applyFont="1" applyFill="1" applyAlignment="1">
      <alignment horizontal="justify"/>
    </xf>
    <xf numFmtId="0" fontId="1" fillId="2" borderId="0" xfId="0" applyFont="1" applyFill="1" applyAlignment="1" applyProtection="1">
      <alignment horizontal="justify" vertical="center" wrapText="1"/>
      <protection hidden="1"/>
    </xf>
    <xf numFmtId="0" fontId="1" fillId="2" borderId="0" xfId="0" applyFont="1" applyFill="1" applyAlignment="1">
      <alignment horizontal="justify" vertical="top"/>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98" fillId="2" borderId="31" xfId="0" applyFont="1" applyFill="1" applyBorder="1" applyAlignment="1">
      <alignment horizontal="right" vertical="top"/>
    </xf>
    <xf numFmtId="0" fontId="53" fillId="2" borderId="0" xfId="0" applyFont="1" applyFill="1" applyAlignment="1" applyProtection="1">
      <alignment horizontal="center" vertical="center" wrapText="1"/>
      <protection hidden="1"/>
    </xf>
    <xf numFmtId="0" fontId="53" fillId="12" borderId="37" xfId="0" applyFont="1" applyFill="1" applyBorder="1" applyAlignment="1" applyProtection="1">
      <alignment horizontal="center" vertical="center" wrapText="1"/>
      <protection hidden="1"/>
    </xf>
    <xf numFmtId="0" fontId="53" fillId="12" borderId="47" xfId="0" applyFont="1" applyFill="1" applyBorder="1" applyAlignment="1" applyProtection="1">
      <alignment horizontal="center" vertical="center" wrapText="1"/>
      <protection hidden="1"/>
    </xf>
    <xf numFmtId="0" fontId="53" fillId="12" borderId="38" xfId="0" applyFont="1" applyFill="1" applyBorder="1" applyAlignment="1" applyProtection="1">
      <alignment horizontal="center" vertical="center" wrapText="1"/>
      <protection hidden="1"/>
    </xf>
    <xf numFmtId="0" fontId="110" fillId="13" borderId="39" xfId="0" applyFont="1" applyFill="1" applyBorder="1" applyAlignment="1" applyProtection="1">
      <alignment horizontal="center" vertical="center"/>
      <protection locked="0"/>
    </xf>
    <xf numFmtId="0" fontId="110" fillId="13" borderId="40" xfId="0" applyFont="1" applyFill="1" applyBorder="1" applyAlignment="1" applyProtection="1">
      <alignment horizontal="center" vertical="center"/>
      <protection locked="0"/>
    </xf>
    <xf numFmtId="0" fontId="110" fillId="13" borderId="41" xfId="0" applyFont="1" applyFill="1" applyBorder="1" applyAlignment="1" applyProtection="1">
      <alignment horizontal="center" vertical="center"/>
      <protection locked="0"/>
    </xf>
    <xf numFmtId="0" fontId="110" fillId="13" borderId="45" xfId="0" applyFont="1" applyFill="1" applyBorder="1" applyAlignment="1" applyProtection="1">
      <alignment horizontal="center" vertical="center"/>
      <protection locked="0"/>
    </xf>
    <xf numFmtId="0" fontId="110" fillId="13" borderId="0" xfId="0" applyFont="1" applyFill="1" applyBorder="1" applyAlignment="1" applyProtection="1">
      <alignment horizontal="center" vertical="center"/>
      <protection locked="0"/>
    </xf>
    <xf numFmtId="0" fontId="110" fillId="13" borderId="46" xfId="0" applyFont="1" applyFill="1" applyBorder="1" applyAlignment="1" applyProtection="1">
      <alignment horizontal="center" vertical="center"/>
      <protection locked="0"/>
    </xf>
    <xf numFmtId="0" fontId="110" fillId="13" borderId="42" xfId="0" applyFont="1" applyFill="1" applyBorder="1" applyAlignment="1" applyProtection="1">
      <alignment horizontal="center" vertical="center"/>
      <protection locked="0"/>
    </xf>
    <xf numFmtId="0" fontId="110" fillId="13" borderId="43" xfId="0" applyFont="1" applyFill="1" applyBorder="1" applyAlignment="1" applyProtection="1">
      <alignment horizontal="center" vertical="center"/>
      <protection locked="0"/>
    </xf>
    <xf numFmtId="0" fontId="110" fillId="13" borderId="44" xfId="0" applyFont="1" applyFill="1" applyBorder="1" applyAlignment="1" applyProtection="1">
      <alignment horizontal="center" vertical="center"/>
      <protection locked="0"/>
    </xf>
    <xf numFmtId="0" fontId="211" fillId="2" borderId="0" xfId="0" applyFont="1" applyFill="1" applyAlignment="1" applyProtection="1">
      <alignment horizontal="justify" vertical="center" wrapText="1"/>
      <protection hidden="1"/>
    </xf>
    <xf numFmtId="0" fontId="176" fillId="2" borderId="0" xfId="0" applyFont="1" applyFill="1" applyAlignment="1" applyProtection="1">
      <alignment horizontal="justify" vertical="center"/>
      <protection hidden="1"/>
    </xf>
    <xf numFmtId="0" fontId="188" fillId="2" borderId="0" xfId="0" applyFont="1" applyFill="1" applyAlignment="1" applyProtection="1">
      <alignment horizontal="justify" vertical="center" wrapText="1"/>
      <protection hidden="1"/>
    </xf>
    <xf numFmtId="0" fontId="210" fillId="2" borderId="0" xfId="0" applyFont="1" applyFill="1" applyAlignment="1" applyProtection="1">
      <alignment horizontal="justify" vertical="center" wrapText="1"/>
      <protection hidden="1"/>
    </xf>
    <xf numFmtId="0" fontId="114" fillId="2" borderId="0" xfId="0" applyFont="1" applyFill="1" applyAlignment="1" applyProtection="1">
      <alignment horizontal="center" vertical="center" wrapText="1"/>
      <protection hidden="1"/>
    </xf>
    <xf numFmtId="0" fontId="62" fillId="9" borderId="48" xfId="0" applyFont="1" applyFill="1" applyBorder="1" applyAlignment="1" applyProtection="1">
      <alignment horizontal="center" vertical="center"/>
      <protection hidden="1"/>
    </xf>
    <xf numFmtId="0" fontId="102" fillId="12" borderId="39" xfId="0" applyFont="1" applyFill="1" applyBorder="1" applyAlignment="1" applyProtection="1">
      <alignment horizontal="center" vertical="center" wrapText="1"/>
      <protection hidden="1"/>
    </xf>
    <xf numFmtId="0" fontId="102" fillId="12" borderId="40" xfId="0" applyFont="1" applyFill="1" applyBorder="1" applyAlignment="1" applyProtection="1">
      <alignment horizontal="center" vertical="center" wrapText="1"/>
      <protection hidden="1"/>
    </xf>
    <xf numFmtId="0" fontId="102" fillId="12" borderId="41" xfId="0" applyFont="1" applyFill="1" applyBorder="1" applyAlignment="1" applyProtection="1">
      <alignment horizontal="center" vertical="center" wrapText="1"/>
      <protection hidden="1"/>
    </xf>
    <xf numFmtId="0" fontId="102" fillId="12" borderId="45" xfId="0" applyFont="1" applyFill="1" applyBorder="1" applyAlignment="1" applyProtection="1">
      <alignment horizontal="center" vertical="center" wrapText="1"/>
      <protection hidden="1"/>
    </xf>
    <xf numFmtId="0" fontId="102" fillId="12" borderId="0" xfId="0" applyFont="1" applyFill="1" applyBorder="1" applyAlignment="1" applyProtection="1">
      <alignment horizontal="center" vertical="center" wrapText="1"/>
      <protection hidden="1"/>
    </xf>
    <xf numFmtId="0" fontId="102" fillId="12" borderId="46" xfId="0" applyFont="1" applyFill="1" applyBorder="1" applyAlignment="1" applyProtection="1">
      <alignment horizontal="center" vertical="center" wrapText="1"/>
      <protection hidden="1"/>
    </xf>
    <xf numFmtId="0" fontId="102" fillId="12" borderId="42" xfId="0" applyFont="1" applyFill="1" applyBorder="1" applyAlignment="1" applyProtection="1">
      <alignment horizontal="center" vertical="center" wrapText="1"/>
      <protection hidden="1"/>
    </xf>
    <xf numFmtId="0" fontId="102" fillId="12" borderId="43" xfId="0" applyFont="1" applyFill="1" applyBorder="1" applyAlignment="1" applyProtection="1">
      <alignment horizontal="center" vertical="center" wrapText="1"/>
      <protection hidden="1"/>
    </xf>
    <xf numFmtId="0" fontId="102" fillId="12" borderId="44" xfId="0" applyFont="1" applyFill="1" applyBorder="1" applyAlignment="1" applyProtection="1">
      <alignment horizontal="center" vertical="center" wrapText="1"/>
      <protection hidden="1"/>
    </xf>
    <xf numFmtId="0" fontId="53" fillId="12" borderId="39" xfId="0" applyFont="1" applyFill="1" applyBorder="1" applyAlignment="1" applyProtection="1">
      <alignment horizontal="center" vertical="center" wrapText="1"/>
      <protection hidden="1"/>
    </xf>
    <xf numFmtId="0" fontId="53" fillId="12" borderId="40" xfId="0" applyFont="1" applyFill="1" applyBorder="1" applyAlignment="1" applyProtection="1">
      <alignment horizontal="center" vertical="center" wrapText="1"/>
      <protection hidden="1"/>
    </xf>
    <xf numFmtId="0" fontId="53" fillId="12" borderId="41" xfId="0" applyFont="1" applyFill="1" applyBorder="1" applyAlignment="1" applyProtection="1">
      <alignment horizontal="center" vertical="center" wrapText="1"/>
      <protection hidden="1"/>
    </xf>
    <xf numFmtId="0" fontId="53" fillId="12" borderId="45" xfId="0" applyFont="1" applyFill="1" applyBorder="1" applyAlignment="1" applyProtection="1">
      <alignment horizontal="center" vertical="center" wrapText="1"/>
      <protection hidden="1"/>
    </xf>
    <xf numFmtId="0" fontId="53" fillId="12" borderId="0" xfId="0" applyFont="1" applyFill="1" applyBorder="1" applyAlignment="1" applyProtection="1">
      <alignment horizontal="center" vertical="center" wrapText="1"/>
      <protection hidden="1"/>
    </xf>
    <xf numFmtId="0" fontId="53" fillId="12" borderId="46" xfId="0" applyFont="1" applyFill="1" applyBorder="1" applyAlignment="1" applyProtection="1">
      <alignment horizontal="center" vertical="center" wrapText="1"/>
      <protection hidden="1"/>
    </xf>
    <xf numFmtId="0" fontId="53" fillId="12" borderId="42" xfId="0" applyFont="1" applyFill="1" applyBorder="1" applyAlignment="1" applyProtection="1">
      <alignment horizontal="center" vertical="center" wrapText="1"/>
      <protection hidden="1"/>
    </xf>
    <xf numFmtId="0" fontId="53" fillId="12" borderId="43" xfId="0" applyFont="1" applyFill="1" applyBorder="1" applyAlignment="1" applyProtection="1">
      <alignment horizontal="center" vertical="center" wrapText="1"/>
      <protection hidden="1"/>
    </xf>
    <xf numFmtId="0" fontId="53" fillId="12" borderId="44" xfId="0" applyFont="1" applyFill="1" applyBorder="1" applyAlignment="1" applyProtection="1">
      <alignment horizontal="center" vertical="center" wrapText="1"/>
      <protection hidden="1"/>
    </xf>
    <xf numFmtId="0" fontId="116" fillId="13" borderId="39" xfId="0" applyFont="1" applyFill="1" applyBorder="1" applyAlignment="1" applyProtection="1">
      <alignment horizontal="center" vertical="center"/>
      <protection locked="0"/>
    </xf>
    <xf numFmtId="0" fontId="116" fillId="13" borderId="41" xfId="0" applyFont="1" applyFill="1" applyBorder="1" applyAlignment="1" applyProtection="1">
      <alignment horizontal="center" vertical="center"/>
      <protection locked="0"/>
    </xf>
    <xf numFmtId="0" fontId="116" fillId="13" borderId="45" xfId="0" applyFont="1" applyFill="1" applyBorder="1" applyAlignment="1" applyProtection="1">
      <alignment horizontal="center" vertical="center"/>
      <protection locked="0"/>
    </xf>
    <xf numFmtId="0" fontId="116" fillId="13" borderId="46" xfId="0" applyFont="1" applyFill="1" applyBorder="1" applyAlignment="1" applyProtection="1">
      <alignment horizontal="center" vertical="center"/>
      <protection locked="0"/>
    </xf>
    <xf numFmtId="0" fontId="116" fillId="13" borderId="42" xfId="0" applyFont="1" applyFill="1" applyBorder="1" applyAlignment="1" applyProtection="1">
      <alignment horizontal="center" vertical="center"/>
      <protection locked="0"/>
    </xf>
    <xf numFmtId="0" fontId="116" fillId="13" borderId="44" xfId="0" applyFont="1" applyFill="1" applyBorder="1" applyAlignment="1" applyProtection="1">
      <alignment horizontal="center" vertical="center"/>
      <protection locked="0"/>
    </xf>
    <xf numFmtId="0" fontId="6" fillId="2" borderId="0" xfId="0" applyFont="1" applyFill="1" applyAlignment="1" applyProtection="1">
      <alignment horizontal="justify" vertical="center" wrapText="1"/>
      <protection hidden="1"/>
    </xf>
    <xf numFmtId="0" fontId="114" fillId="2" borderId="0" xfId="0" applyFont="1" applyFill="1" applyAlignment="1" applyProtection="1">
      <alignment horizontal="justify" vertical="center" wrapText="1"/>
      <protection hidden="1"/>
    </xf>
    <xf numFmtId="0" fontId="53" fillId="12" borderId="37" xfId="0" applyFont="1" applyFill="1" applyBorder="1" applyAlignment="1" applyProtection="1">
      <alignment horizontal="center" vertical="center"/>
      <protection hidden="1"/>
    </xf>
    <xf numFmtId="0" fontId="53" fillId="12" borderId="38" xfId="0" applyFont="1" applyFill="1" applyBorder="1" applyAlignment="1" applyProtection="1">
      <alignment horizontal="center" vertical="center"/>
      <protection hidden="1"/>
    </xf>
    <xf numFmtId="0" fontId="110" fillId="13" borderId="37" xfId="0" applyFont="1" applyFill="1" applyBorder="1" applyAlignment="1" applyProtection="1">
      <alignment horizontal="center" vertical="center"/>
      <protection locked="0"/>
    </xf>
    <xf numFmtId="0" fontId="110" fillId="13" borderId="38" xfId="0" applyFont="1" applyFill="1" applyBorder="1" applyAlignment="1" applyProtection="1">
      <alignment horizontal="center" vertical="center"/>
      <protection locked="0"/>
    </xf>
    <xf numFmtId="0" fontId="104" fillId="2" borderId="0" xfId="0" applyFont="1" applyFill="1" applyAlignment="1" applyProtection="1">
      <alignment horizontal="right" vertical="center"/>
      <protection hidden="1"/>
    </xf>
    <xf numFmtId="0" fontId="212" fillId="2" borderId="0" xfId="0" applyFont="1" applyFill="1" applyAlignment="1" applyProtection="1">
      <alignment horizontal="justify" vertical="center" wrapText="1"/>
      <protection hidden="1"/>
    </xf>
    <xf numFmtId="0" fontId="1" fillId="2" borderId="66" xfId="0" applyFont="1" applyFill="1" applyBorder="1" applyAlignment="1" applyProtection="1">
      <alignment horizontal="left" vertical="center" wrapText="1"/>
      <protection hidden="1"/>
    </xf>
    <xf numFmtId="0" fontId="1" fillId="2" borderId="67" xfId="0" applyFont="1" applyFill="1" applyBorder="1" applyAlignment="1" applyProtection="1">
      <alignment horizontal="left" vertical="center" wrapText="1"/>
      <protection hidden="1"/>
    </xf>
    <xf numFmtId="0" fontId="1" fillId="2" borderId="68" xfId="0" applyFont="1" applyFill="1" applyBorder="1" applyAlignment="1" applyProtection="1">
      <alignment horizontal="left" vertical="center" wrapText="1"/>
      <protection hidden="1"/>
    </xf>
    <xf numFmtId="0" fontId="1" fillId="2" borderId="69" xfId="0" applyFont="1" applyFill="1" applyBorder="1" applyAlignment="1" applyProtection="1">
      <alignment horizontal="left" vertical="center" wrapText="1"/>
      <protection hidden="1"/>
    </xf>
    <xf numFmtId="0" fontId="1" fillId="2" borderId="0" xfId="0" applyFont="1" applyFill="1" applyBorder="1" applyAlignment="1" applyProtection="1">
      <alignment horizontal="left" vertical="center" wrapText="1"/>
      <protection hidden="1"/>
    </xf>
    <xf numFmtId="0" fontId="1" fillId="2" borderId="70" xfId="0" applyFont="1" applyFill="1" applyBorder="1" applyAlignment="1" applyProtection="1">
      <alignment horizontal="left" vertical="center" wrapText="1"/>
      <protection hidden="1"/>
    </xf>
    <xf numFmtId="0" fontId="1" fillId="2" borderId="71" xfId="0" applyFont="1" applyFill="1" applyBorder="1" applyAlignment="1" applyProtection="1">
      <alignment horizontal="left" vertical="center" wrapText="1"/>
      <protection hidden="1"/>
    </xf>
    <xf numFmtId="0" fontId="1" fillId="2" borderId="72" xfId="0" applyFont="1" applyFill="1" applyBorder="1" applyAlignment="1" applyProtection="1">
      <alignment horizontal="left" vertical="center" wrapText="1"/>
      <protection hidden="1"/>
    </xf>
    <xf numFmtId="0" fontId="1" fillId="2" borderId="73" xfId="0" applyFont="1" applyFill="1" applyBorder="1" applyAlignment="1" applyProtection="1">
      <alignment horizontal="left" vertical="center" wrapText="1"/>
      <protection hidden="1"/>
    </xf>
    <xf numFmtId="0" fontId="53" fillId="2" borderId="0" xfId="0" applyFont="1" applyFill="1" applyAlignment="1" applyProtection="1">
      <alignment horizontal="justify" vertical="center" wrapText="1"/>
      <protection hidden="1"/>
    </xf>
    <xf numFmtId="0" fontId="53" fillId="12" borderId="35" xfId="0" applyFont="1" applyFill="1" applyBorder="1" applyAlignment="1" applyProtection="1">
      <alignment horizontal="center" vertical="center" wrapText="1"/>
      <protection hidden="1"/>
    </xf>
    <xf numFmtId="0" fontId="53" fillId="12" borderId="36" xfId="0" applyFont="1" applyFill="1" applyBorder="1" applyAlignment="1" applyProtection="1">
      <alignment horizontal="center" vertical="center" wrapText="1"/>
      <protection hidden="1"/>
    </xf>
    <xf numFmtId="0" fontId="105" fillId="11" borderId="35" xfId="0" applyFont="1" applyFill="1" applyBorder="1" applyAlignment="1" applyProtection="1">
      <alignment horizontal="center" vertical="center"/>
      <protection locked="0"/>
    </xf>
    <xf numFmtId="0" fontId="105" fillId="11" borderId="36" xfId="0" applyFont="1" applyFill="1" applyBorder="1" applyAlignment="1" applyProtection="1">
      <alignment horizontal="center" vertical="center"/>
      <protection locked="0"/>
    </xf>
    <xf numFmtId="0" fontId="53" fillId="2" borderId="0" xfId="0" applyFont="1" applyFill="1" applyAlignment="1" applyProtection="1">
      <alignment horizontal="right" vertical="center" wrapText="1"/>
      <protection hidden="1"/>
    </xf>
    <xf numFmtId="0" fontId="42" fillId="2" borderId="0" xfId="0" applyFont="1" applyFill="1" applyAlignment="1" applyProtection="1">
      <alignment horizontal="justify" vertical="center" wrapText="1"/>
      <protection hidden="1"/>
    </xf>
    <xf numFmtId="0" fontId="110" fillId="13" borderId="47" xfId="0" applyFont="1" applyFill="1" applyBorder="1" applyAlignment="1" applyProtection="1">
      <alignment horizontal="center" vertical="center"/>
      <protection locked="0"/>
    </xf>
    <xf numFmtId="0" fontId="111" fillId="2" borderId="0" xfId="0" applyFont="1" applyFill="1" applyAlignment="1" applyProtection="1">
      <alignment horizontal="justify" vertical="center"/>
      <protection hidden="1"/>
    </xf>
    <xf numFmtId="0" fontId="111" fillId="2" borderId="0" xfId="0" applyFont="1" applyFill="1" applyBorder="1" applyAlignment="1" applyProtection="1">
      <alignment horizontal="justify" vertical="center"/>
      <protection hidden="1"/>
    </xf>
    <xf numFmtId="0" fontId="226" fillId="10" borderId="0" xfId="0" applyFont="1" applyFill="1" applyAlignment="1" applyProtection="1">
      <alignment horizontal="left" vertical="center" wrapText="1"/>
      <protection hidden="1"/>
    </xf>
    <xf numFmtId="0" fontId="226" fillId="10" borderId="0" xfId="0" applyFont="1" applyFill="1" applyAlignment="1" applyProtection="1">
      <alignment horizontal="center" vertical="center" wrapText="1"/>
      <protection hidden="1"/>
    </xf>
    <xf numFmtId="0" fontId="171" fillId="10" borderId="0" xfId="0" applyFont="1" applyFill="1" applyAlignment="1" applyProtection="1">
      <alignment horizontal="center" vertical="center" wrapText="1"/>
      <protection hidden="1"/>
    </xf>
    <xf numFmtId="0" fontId="180" fillId="10" borderId="0" xfId="0" applyFont="1" applyFill="1" applyAlignment="1" applyProtection="1">
      <alignment horizontal="left" vertical="center" wrapText="1"/>
      <protection hidden="1"/>
    </xf>
    <xf numFmtId="0" fontId="165" fillId="10" borderId="0" xfId="0" applyFont="1" applyFill="1" applyAlignment="1" applyProtection="1">
      <alignment horizontal="left" vertical="center" wrapText="1"/>
      <protection hidden="1"/>
    </xf>
    <xf numFmtId="0" fontId="168" fillId="10" borderId="0" xfId="0" applyFont="1" applyFill="1" applyAlignment="1" applyProtection="1">
      <alignment horizontal="justify" vertical="center"/>
      <protection hidden="1"/>
    </xf>
    <xf numFmtId="0" fontId="167" fillId="10" borderId="0" xfId="0" applyFont="1" applyFill="1" applyAlignment="1" applyProtection="1">
      <alignment horizontal="right"/>
      <protection hidden="1"/>
    </xf>
    <xf numFmtId="0" fontId="125" fillId="10" borderId="0" xfId="0" applyFont="1" applyFill="1" applyAlignment="1" applyProtection="1">
      <alignment horizontal="justify" vertical="center"/>
      <protection hidden="1"/>
    </xf>
    <xf numFmtId="0" fontId="122" fillId="10" borderId="0" xfId="0" applyFont="1" applyFill="1" applyAlignment="1" applyProtection="1">
      <alignment horizontal="left" vertical="top" wrapText="1"/>
      <protection hidden="1"/>
    </xf>
    <xf numFmtId="0" fontId="122" fillId="10" borderId="0" xfId="0" applyFont="1" applyFill="1" applyBorder="1" applyAlignment="1" applyProtection="1">
      <alignment horizontal="right" vertical="center"/>
      <protection hidden="1"/>
    </xf>
    <xf numFmtId="0" fontId="122" fillId="10" borderId="0" xfId="0" applyFont="1" applyFill="1" applyBorder="1" applyAlignment="1" applyProtection="1">
      <alignment horizontal="justify" vertical="center"/>
      <protection hidden="1"/>
    </xf>
    <xf numFmtId="0" fontId="208" fillId="10" borderId="0" xfId="0" applyFont="1" applyFill="1" applyBorder="1" applyAlignment="1" applyProtection="1">
      <alignment horizontal="right" vertical="center"/>
      <protection hidden="1"/>
    </xf>
    <xf numFmtId="0" fontId="208" fillId="10" borderId="0" xfId="0" applyFont="1" applyFill="1" applyBorder="1" applyAlignment="1" applyProtection="1">
      <alignment horizontal="justify" vertical="center"/>
      <protection hidden="1"/>
    </xf>
    <xf numFmtId="0" fontId="122" fillId="10" borderId="0" xfId="0" applyFont="1" applyFill="1" applyBorder="1" applyAlignment="1" applyProtection="1">
      <alignment horizontal="left" vertical="center" wrapText="1"/>
      <protection hidden="1"/>
    </xf>
    <xf numFmtId="0" fontId="165" fillId="10" borderId="0" xfId="0" applyFont="1" applyFill="1" applyAlignment="1" applyProtection="1">
      <alignment horizontal="justify" vertical="center" wrapText="1"/>
      <protection hidden="1"/>
    </xf>
    <xf numFmtId="0" fontId="169" fillId="10" borderId="0" xfId="0" applyFont="1" applyFill="1" applyAlignment="1" applyProtection="1">
      <alignment horizontal="justify" vertical="center"/>
      <protection hidden="1"/>
    </xf>
    <xf numFmtId="0" fontId="171" fillId="10" borderId="0" xfId="0" applyFont="1" applyFill="1" applyAlignment="1" applyProtection="1">
      <alignment horizontal="left" vertical="center" wrapText="1"/>
      <protection hidden="1"/>
    </xf>
    <xf numFmtId="0" fontId="165" fillId="10" borderId="0" xfId="0" applyFont="1" applyFill="1" applyAlignment="1" applyProtection="1">
      <alignment horizontal="left" vertical="top" wrapText="1"/>
      <protection hidden="1"/>
    </xf>
    <xf numFmtId="0" fontId="165" fillId="10" borderId="0" xfId="0" applyFont="1" applyFill="1" applyAlignment="1" applyProtection="1">
      <alignment horizontal="justify" vertical="center"/>
      <protection hidden="1"/>
    </xf>
    <xf numFmtId="0" fontId="110" fillId="13" borderId="49" xfId="0" applyFont="1" applyFill="1" applyBorder="1" applyAlignment="1" applyProtection="1">
      <alignment horizontal="center" vertical="center"/>
      <protection locked="0"/>
    </xf>
    <xf numFmtId="0" fontId="110" fillId="13" borderId="50" xfId="0" applyFont="1" applyFill="1" applyBorder="1" applyAlignment="1" applyProtection="1">
      <alignment horizontal="center" vertical="center"/>
      <protection locked="0"/>
    </xf>
    <xf numFmtId="0" fontId="192" fillId="10" borderId="0" xfId="0" applyFont="1" applyFill="1" applyBorder="1" applyAlignment="1" applyProtection="1">
      <alignment horizontal="justify" vertical="center"/>
      <protection hidden="1"/>
    </xf>
    <xf numFmtId="0" fontId="122" fillId="10" borderId="0" xfId="0" applyFont="1" applyFill="1" applyAlignment="1" applyProtection="1">
      <alignment horizontal="justify" vertical="center"/>
      <protection hidden="1"/>
    </xf>
    <xf numFmtId="0" fontId="111" fillId="10" borderId="0" xfId="0" applyFont="1" applyFill="1" applyAlignment="1" applyProtection="1">
      <alignment horizontal="justify" vertical="center"/>
      <protection hidden="1"/>
    </xf>
    <xf numFmtId="0" fontId="122" fillId="10" borderId="0" xfId="0" applyFont="1" applyFill="1" applyAlignment="1" applyProtection="1">
      <alignment horizontal="justify" vertical="center" wrapText="1"/>
      <protection hidden="1"/>
    </xf>
    <xf numFmtId="0" fontId="192" fillId="10" borderId="0" xfId="0" applyFont="1" applyFill="1" applyAlignment="1" applyProtection="1">
      <alignment horizontal="justify" vertical="center"/>
      <protection hidden="1"/>
    </xf>
    <xf numFmtId="0" fontId="122" fillId="10" borderId="0" xfId="0" applyFont="1" applyFill="1" applyAlignment="1" applyProtection="1">
      <alignment horizontal="left" vertical="center" wrapText="1"/>
      <protection hidden="1"/>
    </xf>
    <xf numFmtId="0" fontId="169" fillId="10" borderId="0" xfId="0" applyFont="1" applyFill="1" applyAlignment="1" applyProtection="1">
      <alignment horizontal="justify" vertical="center" wrapText="1"/>
      <protection hidden="1"/>
    </xf>
    <xf numFmtId="0" fontId="180" fillId="10" borderId="0" xfId="0" applyFont="1" applyFill="1" applyAlignment="1" applyProtection="1">
      <alignment horizontal="justify" vertical="center"/>
      <protection hidden="1"/>
    </xf>
    <xf numFmtId="0" fontId="165" fillId="10" borderId="0" xfId="0" applyFont="1" applyFill="1" applyAlignment="1" applyProtection="1">
      <alignment horizontal="justify" vertical="top" wrapText="1"/>
      <protection hidden="1"/>
    </xf>
    <xf numFmtId="0" fontId="122" fillId="10" borderId="0" xfId="0" applyFont="1" applyFill="1" applyBorder="1" applyAlignment="1" applyProtection="1">
      <alignment horizontal="justify" vertical="center" wrapText="1"/>
      <protection hidden="1"/>
    </xf>
    <xf numFmtId="0" fontId="190" fillId="10" borderId="54" xfId="0" applyFont="1" applyFill="1" applyBorder="1" applyAlignment="1" applyProtection="1">
      <alignment horizontal="justify" vertical="center" wrapText="1"/>
      <protection hidden="1"/>
    </xf>
    <xf numFmtId="0" fontId="165" fillId="10" borderId="55" xfId="0" applyFont="1" applyFill="1" applyBorder="1" applyAlignment="1" applyProtection="1">
      <alignment horizontal="justify" vertical="center" wrapText="1"/>
      <protection hidden="1"/>
    </xf>
    <xf numFmtId="0" fontId="165" fillId="10" borderId="56" xfId="0" applyFont="1" applyFill="1" applyBorder="1" applyAlignment="1" applyProtection="1">
      <alignment horizontal="justify" vertical="center" wrapText="1"/>
      <protection hidden="1"/>
    </xf>
    <xf numFmtId="0" fontId="165" fillId="10" borderId="52" xfId="0" applyFont="1" applyFill="1" applyBorder="1" applyAlignment="1" applyProtection="1">
      <alignment horizontal="justify" vertical="center" wrapText="1"/>
      <protection hidden="1"/>
    </xf>
    <xf numFmtId="0" fontId="165" fillId="10" borderId="0" xfId="0" applyFont="1" applyFill="1" applyBorder="1" applyAlignment="1" applyProtection="1">
      <alignment horizontal="justify" vertical="center" wrapText="1"/>
      <protection hidden="1"/>
    </xf>
    <xf numFmtId="0" fontId="165" fillId="10" borderId="57" xfId="0" applyFont="1" applyFill="1" applyBorder="1" applyAlignment="1" applyProtection="1">
      <alignment horizontal="justify" vertical="center" wrapText="1"/>
      <protection hidden="1"/>
    </xf>
    <xf numFmtId="0" fontId="165" fillId="10" borderId="58" xfId="0" applyFont="1" applyFill="1" applyBorder="1" applyAlignment="1" applyProtection="1">
      <alignment horizontal="justify" vertical="center" wrapText="1"/>
      <protection hidden="1"/>
    </xf>
    <xf numFmtId="0" fontId="165" fillId="10" borderId="59" xfId="0" applyFont="1" applyFill="1" applyBorder="1" applyAlignment="1" applyProtection="1">
      <alignment horizontal="justify" vertical="center" wrapText="1"/>
      <protection hidden="1"/>
    </xf>
    <xf numFmtId="0" fontId="165" fillId="10" borderId="60" xfId="0" applyFont="1" applyFill="1" applyBorder="1" applyAlignment="1" applyProtection="1">
      <alignment horizontal="justify" vertical="center" wrapText="1"/>
      <protection hidden="1"/>
    </xf>
    <xf numFmtId="0" fontId="186" fillId="16" borderId="0" xfId="0" applyFont="1" applyFill="1" applyAlignment="1" applyProtection="1">
      <alignment horizontal="center" vertical="center"/>
      <protection hidden="1"/>
    </xf>
    <xf numFmtId="0" fontId="167" fillId="10" borderId="0" xfId="0" applyFont="1" applyFill="1" applyAlignment="1" applyProtection="1">
      <alignment horizontal="justify" vertical="center"/>
      <protection hidden="1"/>
    </xf>
    <xf numFmtId="0" fontId="188" fillId="10" borderId="0" xfId="0" applyFont="1" applyFill="1" applyAlignment="1" applyProtection="1">
      <alignment horizontal="right" wrapText="1"/>
      <protection hidden="1"/>
    </xf>
    <xf numFmtId="0" fontId="165" fillId="12" borderId="48" xfId="0" applyFont="1" applyFill="1" applyBorder="1" applyAlignment="1" applyProtection="1">
      <alignment horizontal="center" vertical="center" wrapText="1"/>
      <protection hidden="1"/>
    </xf>
    <xf numFmtId="0" fontId="166" fillId="10" borderId="0" xfId="0" applyFont="1" applyFill="1" applyAlignment="1" applyProtection="1">
      <alignment horizontal="justify" vertical="center"/>
      <protection hidden="1"/>
    </xf>
    <xf numFmtId="0" fontId="171" fillId="10" borderId="0" xfId="0" applyFont="1" applyFill="1" applyAlignment="1" applyProtection="1">
      <alignment horizontal="justify" vertical="center"/>
      <protection hidden="1"/>
    </xf>
    <xf numFmtId="0" fontId="171" fillId="10" borderId="0" xfId="0" applyFont="1" applyFill="1" applyAlignment="1" applyProtection="1">
      <alignment horizontal="justify" vertical="center" wrapText="1"/>
      <protection hidden="1"/>
    </xf>
    <xf numFmtId="0" fontId="170" fillId="10" borderId="0" xfId="0" applyFont="1" applyFill="1" applyAlignment="1" applyProtection="1">
      <alignment horizontal="justify" vertical="center" wrapText="1"/>
      <protection hidden="1"/>
    </xf>
    <xf numFmtId="0" fontId="180" fillId="10" borderId="0" xfId="0" applyFont="1" applyFill="1" applyAlignment="1" applyProtection="1">
      <alignment horizontal="justify" vertical="center" wrapText="1"/>
      <protection hidden="1"/>
    </xf>
    <xf numFmtId="0" fontId="170" fillId="10" borderId="0" xfId="0" applyFont="1" applyFill="1" applyAlignment="1" applyProtection="1">
      <alignment horizontal="left" vertical="center" wrapText="1"/>
      <protection hidden="1"/>
    </xf>
    <xf numFmtId="0" fontId="168" fillId="10" borderId="0" xfId="0" applyFont="1" applyFill="1" applyAlignment="1" applyProtection="1">
      <alignment horizontal="center"/>
      <protection hidden="1"/>
    </xf>
    <xf numFmtId="0" fontId="166" fillId="10" borderId="0" xfId="0" applyFont="1" applyFill="1" applyAlignment="1" applyProtection="1">
      <alignment horizontal="justify" vertical="center" wrapText="1"/>
      <protection hidden="1"/>
    </xf>
    <xf numFmtId="0" fontId="130" fillId="10" borderId="39" xfId="0" applyFont="1" applyFill="1" applyBorder="1" applyAlignment="1" applyProtection="1">
      <alignment horizontal="center" vertical="center"/>
      <protection hidden="1"/>
    </xf>
    <xf numFmtId="0" fontId="130" fillId="10" borderId="41" xfId="0" applyFont="1" applyFill="1" applyBorder="1" applyAlignment="1" applyProtection="1">
      <alignment horizontal="center" vertical="center"/>
      <protection hidden="1"/>
    </xf>
    <xf numFmtId="0" fontId="130" fillId="10" borderId="42" xfId="0" applyFont="1" applyFill="1" applyBorder="1" applyAlignment="1" applyProtection="1">
      <alignment horizontal="center" vertical="center"/>
      <protection hidden="1"/>
    </xf>
    <xf numFmtId="0" fontId="130" fillId="10" borderId="44" xfId="0" applyFont="1" applyFill="1" applyBorder="1" applyAlignment="1" applyProtection="1">
      <alignment horizontal="center" vertical="center"/>
      <protection hidden="1"/>
    </xf>
    <xf numFmtId="0" fontId="173" fillId="13" borderId="39" xfId="0" applyFont="1" applyFill="1" applyBorder="1" applyAlignment="1" applyProtection="1">
      <alignment horizontal="center" vertical="center" wrapText="1"/>
      <protection locked="0"/>
    </xf>
    <xf numFmtId="0" fontId="173" fillId="13" borderId="41" xfId="0" applyFont="1" applyFill="1" applyBorder="1" applyAlignment="1" applyProtection="1">
      <alignment horizontal="center" vertical="center" wrapText="1"/>
      <protection locked="0"/>
    </xf>
    <xf numFmtId="0" fontId="173" fillId="13" borderId="42" xfId="0" applyFont="1" applyFill="1" applyBorder="1" applyAlignment="1" applyProtection="1">
      <alignment horizontal="center" vertical="center" wrapText="1"/>
      <protection locked="0"/>
    </xf>
    <xf numFmtId="0" fontId="173" fillId="13" borderId="44" xfId="0" applyFont="1" applyFill="1" applyBorder="1" applyAlignment="1" applyProtection="1">
      <alignment horizontal="center" vertical="center" wrapText="1"/>
      <protection locked="0"/>
    </xf>
    <xf numFmtId="0" fontId="181" fillId="13" borderId="39" xfId="0" applyFont="1" applyFill="1" applyBorder="1" applyAlignment="1" applyProtection="1">
      <alignment horizontal="center" vertical="center" wrapText="1"/>
      <protection locked="0"/>
    </xf>
    <xf numFmtId="0" fontId="181" fillId="13" borderId="41" xfId="0" applyFont="1" applyFill="1" applyBorder="1" applyAlignment="1" applyProtection="1">
      <alignment horizontal="center" vertical="center" wrapText="1"/>
      <protection locked="0"/>
    </xf>
    <xf numFmtId="0" fontId="181" fillId="13" borderId="42" xfId="0" applyFont="1" applyFill="1" applyBorder="1" applyAlignment="1" applyProtection="1">
      <alignment horizontal="center" vertical="center" wrapText="1"/>
      <protection locked="0"/>
    </xf>
    <xf numFmtId="0" fontId="181" fillId="13" borderId="44" xfId="0" applyFont="1" applyFill="1" applyBorder="1" applyAlignment="1" applyProtection="1">
      <alignment horizontal="center" vertical="center" wrapText="1"/>
      <protection locked="0"/>
    </xf>
    <xf numFmtId="0" fontId="122" fillId="10" borderId="0" xfId="0" applyFont="1" applyFill="1" applyAlignment="1" applyProtection="1">
      <alignment horizontal="center" vertical="center" wrapText="1"/>
      <protection hidden="1"/>
    </xf>
    <xf numFmtId="0" fontId="122" fillId="10" borderId="0" xfId="0" applyFont="1" applyFill="1" applyAlignment="1" applyProtection="1">
      <alignment horizontal="center" vertical="center"/>
      <protection hidden="1"/>
    </xf>
    <xf numFmtId="0" fontId="122" fillId="10" borderId="48" xfId="0" applyFont="1" applyFill="1" applyBorder="1" applyAlignment="1" applyProtection="1">
      <alignment horizontal="center" vertical="center" wrapText="1"/>
      <protection hidden="1"/>
    </xf>
    <xf numFmtId="0" fontId="172" fillId="13" borderId="48" xfId="0" applyFont="1" applyFill="1" applyBorder="1" applyAlignment="1" applyProtection="1">
      <alignment horizontal="center" vertical="center" wrapText="1"/>
      <protection locked="0"/>
    </xf>
    <xf numFmtId="0" fontId="122" fillId="12" borderId="48" xfId="0" applyFont="1" applyFill="1" applyBorder="1" applyAlignment="1" applyProtection="1">
      <alignment horizontal="center" vertical="center" wrapText="1"/>
      <protection hidden="1"/>
    </xf>
    <xf numFmtId="0" fontId="110" fillId="13" borderId="48" xfId="0" applyFont="1" applyFill="1" applyBorder="1" applyAlignment="1" applyProtection="1">
      <alignment horizontal="center" vertical="center"/>
      <protection locked="0"/>
    </xf>
    <xf numFmtId="0" fontId="130" fillId="15" borderId="49" xfId="0" applyFont="1" applyFill="1" applyBorder="1" applyAlignment="1" applyProtection="1">
      <alignment horizontal="center" vertical="center"/>
      <protection hidden="1"/>
    </xf>
    <xf numFmtId="0" fontId="130" fillId="15" borderId="51" xfId="0" applyFont="1" applyFill="1" applyBorder="1" applyAlignment="1" applyProtection="1">
      <alignment horizontal="center" vertical="center"/>
      <protection hidden="1"/>
    </xf>
    <xf numFmtId="0" fontId="130" fillId="15" borderId="50" xfId="0" applyFont="1" applyFill="1" applyBorder="1" applyAlignment="1" applyProtection="1">
      <alignment horizontal="center" vertical="center"/>
      <protection hidden="1"/>
    </xf>
    <xf numFmtId="0" fontId="105" fillId="12" borderId="48" xfId="0" applyFont="1" applyFill="1" applyBorder="1" applyAlignment="1" applyProtection="1">
      <alignment horizontal="center" vertical="center" wrapText="1"/>
      <protection hidden="1"/>
    </xf>
    <xf numFmtId="0" fontId="122" fillId="9" borderId="48" xfId="0" applyFont="1" applyFill="1" applyBorder="1" applyAlignment="1" applyProtection="1">
      <alignment horizontal="center" vertical="center" wrapText="1"/>
      <protection hidden="1"/>
    </xf>
    <xf numFmtId="0" fontId="130" fillId="9" borderId="48" xfId="0" applyFont="1" applyFill="1" applyBorder="1" applyAlignment="1" applyProtection="1">
      <alignment horizontal="center" vertical="center" wrapText="1"/>
      <protection hidden="1"/>
    </xf>
    <xf numFmtId="0" fontId="122" fillId="10" borderId="0" xfId="0" applyFont="1" applyFill="1" applyAlignment="1" applyProtection="1">
      <alignment horizontal="justify" vertical="top"/>
      <protection hidden="1"/>
    </xf>
    <xf numFmtId="0" fontId="122" fillId="12" borderId="37" xfId="0" applyFont="1" applyFill="1" applyBorder="1" applyAlignment="1" applyProtection="1">
      <alignment horizontal="center" vertical="center" wrapText="1"/>
      <protection hidden="1"/>
    </xf>
    <xf numFmtId="0" fontId="122" fillId="12" borderId="38" xfId="0" applyFont="1" applyFill="1" applyBorder="1" applyAlignment="1" applyProtection="1">
      <alignment horizontal="center" vertical="center" wrapText="1"/>
      <protection hidden="1"/>
    </xf>
    <xf numFmtId="0" fontId="139" fillId="13" borderId="37" xfId="0" applyFont="1" applyFill="1" applyBorder="1" applyAlignment="1" applyProtection="1">
      <alignment horizontal="center" vertical="center" wrapText="1"/>
      <protection locked="0"/>
    </xf>
    <xf numFmtId="0" fontId="139" fillId="13" borderId="38" xfId="0" applyFont="1" applyFill="1" applyBorder="1" applyAlignment="1" applyProtection="1">
      <alignment horizontal="center" vertical="center" wrapText="1"/>
      <protection locked="0"/>
    </xf>
    <xf numFmtId="0" fontId="168" fillId="10" borderId="40" xfId="0" applyFont="1" applyFill="1" applyBorder="1" applyAlignment="1" applyProtection="1">
      <alignment horizontal="justify" vertical="center"/>
      <protection hidden="1"/>
    </xf>
    <xf numFmtId="0" fontId="102" fillId="10" borderId="0" xfId="0" applyFont="1" applyFill="1" applyAlignment="1" applyProtection="1">
      <alignment horizontal="left" vertical="top" wrapText="1"/>
      <protection hidden="1"/>
    </xf>
    <xf numFmtId="0" fontId="102" fillId="10" borderId="0" xfId="0" applyFont="1" applyFill="1" applyAlignment="1" applyProtection="1">
      <alignment horizontal="justify" vertical="center"/>
      <protection hidden="1"/>
    </xf>
    <xf numFmtId="0" fontId="102" fillId="10" borderId="0" xfId="0" applyFont="1" applyFill="1" applyAlignment="1" applyProtection="1">
      <alignment horizontal="left" vertical="center" wrapText="1"/>
      <protection hidden="1"/>
    </xf>
    <xf numFmtId="0" fontId="131" fillId="10" borderId="0" xfId="0" applyFont="1" applyFill="1" applyAlignment="1" applyProtection="1">
      <alignment horizontal="left" vertical="center" wrapText="1"/>
      <protection hidden="1"/>
    </xf>
    <xf numFmtId="0" fontId="133" fillId="10" borderId="0" xfId="0" applyFont="1" applyFill="1" applyAlignment="1" applyProtection="1">
      <alignment horizontal="center" vertical="center"/>
      <protection hidden="1"/>
    </xf>
    <xf numFmtId="0" fontId="134" fillId="10" borderId="0" xfId="0" applyFont="1" applyFill="1" applyAlignment="1" applyProtection="1">
      <alignment horizontal="center" vertical="center"/>
      <protection hidden="1"/>
    </xf>
    <xf numFmtId="0" fontId="102" fillId="10" borderId="0" xfId="0" applyFont="1" applyFill="1" applyAlignment="1" applyProtection="1">
      <alignment horizontal="justify"/>
      <protection hidden="1"/>
    </xf>
    <xf numFmtId="0" fontId="119" fillId="10" borderId="0" xfId="0" applyFont="1" applyFill="1" applyAlignment="1" applyProtection="1">
      <alignment horizontal="justify" vertical="center"/>
      <protection hidden="1"/>
    </xf>
    <xf numFmtId="0" fontId="104" fillId="10" borderId="0" xfId="0" applyFont="1" applyFill="1" applyAlignment="1" applyProtection="1">
      <alignment horizontal="right" vertical="center"/>
      <protection hidden="1"/>
    </xf>
    <xf numFmtId="0" fontId="174" fillId="13" borderId="39" xfId="0" applyFont="1" applyFill="1" applyBorder="1" applyAlignment="1" applyProtection="1">
      <alignment horizontal="center" vertical="center" wrapText="1"/>
      <protection locked="0"/>
    </xf>
    <xf numFmtId="0" fontId="174" fillId="13" borderId="41" xfId="0" applyFont="1" applyFill="1" applyBorder="1" applyAlignment="1" applyProtection="1">
      <alignment horizontal="center" vertical="center" wrapText="1"/>
      <protection locked="0"/>
    </xf>
    <xf numFmtId="0" fontId="174" fillId="13" borderId="42" xfId="0" applyFont="1" applyFill="1" applyBorder="1" applyAlignment="1" applyProtection="1">
      <alignment horizontal="center" vertical="center" wrapText="1"/>
      <protection locked="0"/>
    </xf>
    <xf numFmtId="0" fontId="174" fillId="13" borderId="44" xfId="0" applyFont="1" applyFill="1" applyBorder="1" applyAlignment="1" applyProtection="1">
      <alignment horizontal="center" vertical="center" wrapText="1"/>
      <protection locked="0"/>
    </xf>
    <xf numFmtId="0" fontId="120" fillId="3" borderId="0" xfId="0" applyFont="1" applyFill="1" applyAlignment="1" applyProtection="1">
      <alignment horizontal="right" vertical="center"/>
      <protection hidden="1"/>
    </xf>
    <xf numFmtId="0" fontId="118" fillId="10" borderId="0" xfId="0" applyFont="1" applyFill="1" applyAlignment="1" applyProtection="1">
      <alignment horizontal="center" vertical="center"/>
      <protection hidden="1"/>
    </xf>
    <xf numFmtId="0" fontId="102" fillId="10" borderId="0" xfId="0" applyFont="1" applyFill="1" applyAlignment="1" applyProtection="1">
      <alignment horizontal="justify" vertical="center" wrapText="1"/>
      <protection hidden="1"/>
    </xf>
    <xf numFmtId="0" fontId="119" fillId="10" borderId="0" xfId="0" applyFont="1" applyFill="1" applyAlignment="1" applyProtection="1">
      <alignment horizontal="justify" vertical="center" wrapText="1"/>
      <protection hidden="1"/>
    </xf>
    <xf numFmtId="0" fontId="122" fillId="10" borderId="0" xfId="0" applyFont="1" applyFill="1" applyAlignment="1" applyProtection="1">
      <alignment horizontal="justify"/>
      <protection hidden="1"/>
    </xf>
    <xf numFmtId="0" fontId="184" fillId="10" borderId="0" xfId="0" applyFont="1" applyFill="1" applyAlignment="1" applyProtection="1">
      <alignment horizontal="right" vertical="center"/>
      <protection hidden="1"/>
    </xf>
    <xf numFmtId="0" fontId="102" fillId="10" borderId="0" xfId="0" applyFont="1" applyFill="1" applyAlignment="1" applyProtection="1">
      <alignment horizontal="justify" vertical="top"/>
      <protection hidden="1"/>
    </xf>
    <xf numFmtId="0" fontId="102" fillId="10" borderId="0" xfId="0" applyFont="1" applyFill="1" applyAlignment="1" applyProtection="1">
      <alignment horizontal="center"/>
      <protection hidden="1"/>
    </xf>
    <xf numFmtId="0" fontId="165" fillId="10" borderId="0" xfId="0" applyFont="1" applyFill="1" applyAlignment="1" applyProtection="1">
      <alignment horizontal="right" wrapText="1"/>
      <protection hidden="1"/>
    </xf>
    <xf numFmtId="0" fontId="166" fillId="10" borderId="0" xfId="0" applyFont="1" applyFill="1" applyAlignment="1" applyProtection="1">
      <alignment horizontal="justify" vertical="top" wrapText="1"/>
      <protection hidden="1"/>
    </xf>
    <xf numFmtId="0" fontId="188" fillId="10" borderId="0" xfId="0" applyFont="1" applyFill="1" applyBorder="1" applyAlignment="1" applyProtection="1">
      <alignment horizontal="right" wrapText="1"/>
      <protection hidden="1"/>
    </xf>
    <xf numFmtId="0" fontId="167" fillId="10" borderId="0" xfId="0" applyFont="1" applyFill="1" applyBorder="1" applyAlignment="1" applyProtection="1">
      <alignment horizontal="justify" vertical="center"/>
      <protection hidden="1"/>
    </xf>
    <xf numFmtId="0" fontId="122" fillId="10" borderId="0" xfId="0" quotePrefix="1" applyFont="1" applyFill="1" applyAlignment="1" applyProtection="1">
      <alignment horizontal="center" vertical="center"/>
      <protection hidden="1"/>
    </xf>
    <xf numFmtId="0" fontId="122" fillId="10" borderId="0" xfId="0" quotePrefix="1" applyFont="1" applyFill="1" applyAlignment="1" applyProtection="1">
      <alignment horizontal="justify" vertical="center"/>
      <protection hidden="1"/>
    </xf>
    <xf numFmtId="0" fontId="192" fillId="10" borderId="0" xfId="0" applyFont="1" applyFill="1" applyAlignment="1" applyProtection="1">
      <alignment horizontal="center" vertical="center"/>
      <protection hidden="1"/>
    </xf>
  </cellXfs>
  <cellStyles count="2">
    <cellStyle name="Κανονικό" xfId="0" builtinId="0"/>
    <cellStyle name="Υπερ-σύνδεση" xfId="1" builtinId="8"/>
  </cellStyles>
  <dxfs count="0"/>
  <tableStyles count="0" defaultTableStyle="TableStyleMedium9" defaultPivotStyle="PivotStyleLight16"/>
  <colors>
    <mruColors>
      <color rgb="FF3366FF"/>
      <color rgb="FFFFFF99"/>
      <color rgb="FFFFFF66"/>
      <color rgb="FFFF9900"/>
      <color rgb="FF99CC00"/>
      <color rgb="FFFF6600"/>
      <color rgb="FF800000"/>
      <color rgb="FF008000"/>
      <color rgb="FFD60093"/>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9</xdr:col>
      <xdr:colOff>219075</xdr:colOff>
      <xdr:row>123</xdr:row>
      <xdr:rowOff>114300</xdr:rowOff>
    </xdr:from>
    <xdr:to>
      <xdr:col>10</xdr:col>
      <xdr:colOff>485775</xdr:colOff>
      <xdr:row>126</xdr:row>
      <xdr:rowOff>152400</xdr:rowOff>
    </xdr:to>
    <xdr:sp macro="" textlink="">
      <xdr:nvSpPr>
        <xdr:cNvPr id="2" name="Line 596"/>
        <xdr:cNvSpPr>
          <a:spLocks noChangeShapeType="1"/>
        </xdr:cNvSpPr>
      </xdr:nvSpPr>
      <xdr:spPr bwMode="auto">
        <a:xfrm rot="21463866" flipH="1">
          <a:off x="5705475" y="23117175"/>
          <a:ext cx="876300" cy="638175"/>
        </a:xfrm>
        <a:prstGeom prst="line">
          <a:avLst/>
        </a:prstGeom>
        <a:noFill/>
        <a:ln w="9525">
          <a:solidFill>
            <a:srgbClr val="003300"/>
          </a:solidFill>
          <a:round/>
          <a:headEnd/>
          <a:tailEnd/>
        </a:ln>
      </xdr:spPr>
    </xdr:sp>
    <xdr:clientData/>
  </xdr:twoCellAnchor>
  <xdr:twoCellAnchor>
    <xdr:from>
      <xdr:col>10</xdr:col>
      <xdr:colOff>476250</xdr:colOff>
      <xdr:row>123</xdr:row>
      <xdr:rowOff>95250</xdr:rowOff>
    </xdr:from>
    <xdr:to>
      <xdr:col>12</xdr:col>
      <xdr:colOff>447675</xdr:colOff>
      <xdr:row>123</xdr:row>
      <xdr:rowOff>95250</xdr:rowOff>
    </xdr:to>
    <xdr:sp macro="" textlink="">
      <xdr:nvSpPr>
        <xdr:cNvPr id="3" name="Line 598"/>
        <xdr:cNvSpPr>
          <a:spLocks noChangeShapeType="1"/>
        </xdr:cNvSpPr>
      </xdr:nvSpPr>
      <xdr:spPr bwMode="auto">
        <a:xfrm flipH="1">
          <a:off x="6572250" y="23098125"/>
          <a:ext cx="1190625" cy="0"/>
        </a:xfrm>
        <a:prstGeom prst="line">
          <a:avLst/>
        </a:prstGeom>
        <a:noFill/>
        <a:ln w="9525">
          <a:solidFill>
            <a:srgbClr val="003300"/>
          </a:solidFill>
          <a:round/>
          <a:headEnd/>
          <a:tailEnd/>
        </a:ln>
      </xdr:spPr>
    </xdr:sp>
    <xdr:clientData/>
  </xdr:twoCellAnchor>
  <xdr:twoCellAnchor>
    <xdr:from>
      <xdr:col>9</xdr:col>
      <xdr:colOff>161925</xdr:colOff>
      <xdr:row>126</xdr:row>
      <xdr:rowOff>161925</xdr:rowOff>
    </xdr:from>
    <xdr:to>
      <xdr:col>10</xdr:col>
      <xdr:colOff>285750</xdr:colOff>
      <xdr:row>127</xdr:row>
      <xdr:rowOff>142875</xdr:rowOff>
    </xdr:to>
    <xdr:sp macro="" textlink="">
      <xdr:nvSpPr>
        <xdr:cNvPr id="4" name="Text Box 601"/>
        <xdr:cNvSpPr txBox="1">
          <a:spLocks noChangeArrowheads="1"/>
        </xdr:cNvSpPr>
      </xdr:nvSpPr>
      <xdr:spPr bwMode="auto">
        <a:xfrm>
          <a:off x="5648325" y="23764875"/>
          <a:ext cx="733425" cy="18097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0" i="0" strike="noStrike">
              <a:solidFill>
                <a:srgbClr val="003300"/>
              </a:solidFill>
              <a:latin typeface="Arial"/>
              <a:cs typeface="Arial"/>
            </a:rPr>
            <a:t>επίπεδο </a:t>
          </a:r>
          <a:r>
            <a:rPr lang="en-US" sz="1000" b="1" i="0" strike="noStrike">
              <a:solidFill>
                <a:srgbClr val="003300"/>
              </a:solidFill>
              <a:latin typeface="Arial"/>
              <a:cs typeface="Arial"/>
            </a:rPr>
            <a:t>yz</a:t>
          </a:r>
        </a:p>
      </xdr:txBody>
    </xdr:sp>
    <xdr:clientData/>
  </xdr:twoCellAnchor>
  <xdr:twoCellAnchor>
    <xdr:from>
      <xdr:col>0</xdr:col>
      <xdr:colOff>504825</xdr:colOff>
      <xdr:row>30</xdr:row>
      <xdr:rowOff>47625</xdr:rowOff>
    </xdr:from>
    <xdr:to>
      <xdr:col>0</xdr:col>
      <xdr:colOff>581025</xdr:colOff>
      <xdr:row>30</xdr:row>
      <xdr:rowOff>123825</xdr:rowOff>
    </xdr:to>
    <xdr:sp macro="" textlink="">
      <xdr:nvSpPr>
        <xdr:cNvPr id="5" name="Oval 1"/>
        <xdr:cNvSpPr>
          <a:spLocks noChangeArrowheads="1"/>
        </xdr:cNvSpPr>
      </xdr:nvSpPr>
      <xdr:spPr bwMode="auto">
        <a:xfrm>
          <a:off x="504825" y="5648325"/>
          <a:ext cx="76200" cy="76200"/>
        </a:xfrm>
        <a:prstGeom prst="ellipse">
          <a:avLst/>
        </a:prstGeom>
        <a:gradFill rotWithShape="1">
          <a:gsLst>
            <a:gs pos="0">
              <a:srgbClr val="FF0000"/>
            </a:gs>
            <a:gs pos="100000">
              <a:srgbClr val="FF0000">
                <a:gamma/>
                <a:shade val="9804"/>
                <a:invGamma/>
              </a:srgbClr>
            </a:gs>
          </a:gsLst>
          <a:lin ang="2700000" scaled="1"/>
        </a:gradFill>
        <a:ln w="9525">
          <a:solidFill>
            <a:srgbClr val="000000"/>
          </a:solidFill>
          <a:round/>
          <a:headEnd/>
          <a:tailEnd/>
        </a:ln>
      </xdr:spPr>
    </xdr:sp>
    <xdr:clientData/>
  </xdr:twoCellAnchor>
  <xdr:twoCellAnchor>
    <xdr:from>
      <xdr:col>0</xdr:col>
      <xdr:colOff>504825</xdr:colOff>
      <xdr:row>40</xdr:row>
      <xdr:rowOff>133350</xdr:rowOff>
    </xdr:from>
    <xdr:to>
      <xdr:col>0</xdr:col>
      <xdr:colOff>581025</xdr:colOff>
      <xdr:row>41</xdr:row>
      <xdr:rowOff>9525</xdr:rowOff>
    </xdr:to>
    <xdr:sp macro="" textlink="">
      <xdr:nvSpPr>
        <xdr:cNvPr id="6" name="Oval 2"/>
        <xdr:cNvSpPr>
          <a:spLocks noChangeArrowheads="1"/>
        </xdr:cNvSpPr>
      </xdr:nvSpPr>
      <xdr:spPr bwMode="auto">
        <a:xfrm>
          <a:off x="504825" y="7534275"/>
          <a:ext cx="76200" cy="76200"/>
        </a:xfrm>
        <a:prstGeom prst="ellipse">
          <a:avLst/>
        </a:prstGeom>
        <a:gradFill rotWithShape="1">
          <a:gsLst>
            <a:gs pos="0">
              <a:srgbClr val="FF0000"/>
            </a:gs>
            <a:gs pos="100000">
              <a:srgbClr val="FF0000">
                <a:gamma/>
                <a:shade val="9804"/>
                <a:invGamma/>
              </a:srgbClr>
            </a:gs>
          </a:gsLst>
          <a:lin ang="2700000" scaled="1"/>
        </a:gradFill>
        <a:ln w="9525">
          <a:solidFill>
            <a:srgbClr val="000000"/>
          </a:solidFill>
          <a:round/>
          <a:headEnd/>
          <a:tailEnd/>
        </a:ln>
      </xdr:spPr>
    </xdr:sp>
    <xdr:clientData/>
  </xdr:twoCellAnchor>
  <xdr:twoCellAnchor>
    <xdr:from>
      <xdr:col>0</xdr:col>
      <xdr:colOff>504825</xdr:colOff>
      <xdr:row>45</xdr:row>
      <xdr:rowOff>95250</xdr:rowOff>
    </xdr:from>
    <xdr:to>
      <xdr:col>0</xdr:col>
      <xdr:colOff>581025</xdr:colOff>
      <xdr:row>45</xdr:row>
      <xdr:rowOff>171450</xdr:rowOff>
    </xdr:to>
    <xdr:sp macro="" textlink="">
      <xdr:nvSpPr>
        <xdr:cNvPr id="7" name="Oval 3"/>
        <xdr:cNvSpPr>
          <a:spLocks noChangeArrowheads="1"/>
        </xdr:cNvSpPr>
      </xdr:nvSpPr>
      <xdr:spPr bwMode="auto">
        <a:xfrm>
          <a:off x="504825" y="8496300"/>
          <a:ext cx="76200" cy="76200"/>
        </a:xfrm>
        <a:prstGeom prst="ellipse">
          <a:avLst/>
        </a:prstGeom>
        <a:gradFill rotWithShape="1">
          <a:gsLst>
            <a:gs pos="0">
              <a:srgbClr val="FF0000"/>
            </a:gs>
            <a:gs pos="100000">
              <a:srgbClr val="FF0000">
                <a:gamma/>
                <a:shade val="9804"/>
                <a:invGamma/>
              </a:srgbClr>
            </a:gs>
          </a:gsLst>
          <a:lin ang="2700000" scaled="1"/>
        </a:gradFill>
        <a:ln w="9525">
          <a:solidFill>
            <a:srgbClr val="000000"/>
          </a:solidFill>
          <a:round/>
          <a:headEnd/>
          <a:tailEnd/>
        </a:ln>
      </xdr:spPr>
    </xdr:sp>
    <xdr:clientData/>
  </xdr:twoCellAnchor>
  <xdr:twoCellAnchor>
    <xdr:from>
      <xdr:col>0</xdr:col>
      <xdr:colOff>504825</xdr:colOff>
      <xdr:row>48</xdr:row>
      <xdr:rowOff>95250</xdr:rowOff>
    </xdr:from>
    <xdr:to>
      <xdr:col>0</xdr:col>
      <xdr:colOff>581025</xdr:colOff>
      <xdr:row>48</xdr:row>
      <xdr:rowOff>171450</xdr:rowOff>
    </xdr:to>
    <xdr:sp macro="" textlink="">
      <xdr:nvSpPr>
        <xdr:cNvPr id="8" name="Oval 4"/>
        <xdr:cNvSpPr>
          <a:spLocks noChangeArrowheads="1"/>
        </xdr:cNvSpPr>
      </xdr:nvSpPr>
      <xdr:spPr bwMode="auto">
        <a:xfrm>
          <a:off x="504825" y="9096375"/>
          <a:ext cx="76200" cy="76200"/>
        </a:xfrm>
        <a:prstGeom prst="ellipse">
          <a:avLst/>
        </a:prstGeom>
        <a:gradFill rotWithShape="1">
          <a:gsLst>
            <a:gs pos="0">
              <a:srgbClr val="FF0000"/>
            </a:gs>
            <a:gs pos="100000">
              <a:srgbClr val="FF0000">
                <a:gamma/>
                <a:shade val="9804"/>
                <a:invGamma/>
              </a:srgbClr>
            </a:gs>
          </a:gsLst>
          <a:lin ang="2700000" scaled="1"/>
        </a:gradFill>
        <a:ln w="9525">
          <a:solidFill>
            <a:srgbClr val="000000"/>
          </a:solidFill>
          <a:round/>
          <a:headEnd/>
          <a:tailEnd/>
        </a:ln>
      </xdr:spPr>
    </xdr:sp>
    <xdr:clientData/>
  </xdr:twoCellAnchor>
  <xdr:twoCellAnchor>
    <xdr:from>
      <xdr:col>0</xdr:col>
      <xdr:colOff>504825</xdr:colOff>
      <xdr:row>51</xdr:row>
      <xdr:rowOff>104775</xdr:rowOff>
    </xdr:from>
    <xdr:to>
      <xdr:col>0</xdr:col>
      <xdr:colOff>581025</xdr:colOff>
      <xdr:row>51</xdr:row>
      <xdr:rowOff>180975</xdr:rowOff>
    </xdr:to>
    <xdr:sp macro="" textlink="">
      <xdr:nvSpPr>
        <xdr:cNvPr id="9" name="Oval 5"/>
        <xdr:cNvSpPr>
          <a:spLocks noChangeArrowheads="1"/>
        </xdr:cNvSpPr>
      </xdr:nvSpPr>
      <xdr:spPr bwMode="auto">
        <a:xfrm>
          <a:off x="504825" y="9705975"/>
          <a:ext cx="76200" cy="76200"/>
        </a:xfrm>
        <a:prstGeom prst="ellipse">
          <a:avLst/>
        </a:prstGeom>
        <a:gradFill rotWithShape="1">
          <a:gsLst>
            <a:gs pos="0">
              <a:srgbClr val="FF0000"/>
            </a:gs>
            <a:gs pos="100000">
              <a:srgbClr val="FF0000">
                <a:gamma/>
                <a:shade val="9804"/>
                <a:invGamma/>
              </a:srgbClr>
            </a:gs>
          </a:gsLst>
          <a:lin ang="2700000" scaled="1"/>
        </a:gradFill>
        <a:ln w="9525">
          <a:solidFill>
            <a:srgbClr val="000000"/>
          </a:solidFill>
          <a:round/>
          <a:headEnd/>
          <a:tailEnd/>
        </a:ln>
      </xdr:spPr>
    </xdr:sp>
    <xdr:clientData/>
  </xdr:twoCellAnchor>
  <xdr:twoCellAnchor>
    <xdr:from>
      <xdr:col>7</xdr:col>
      <xdr:colOff>19050</xdr:colOff>
      <xdr:row>32</xdr:row>
      <xdr:rowOff>26991</xdr:rowOff>
    </xdr:from>
    <xdr:to>
      <xdr:col>11</xdr:col>
      <xdr:colOff>266700</xdr:colOff>
      <xdr:row>33</xdr:row>
      <xdr:rowOff>74615</xdr:rowOff>
    </xdr:to>
    <xdr:sp macro="" textlink="">
      <xdr:nvSpPr>
        <xdr:cNvPr id="10" name="Text Box 7"/>
        <xdr:cNvSpPr txBox="1">
          <a:spLocks noChangeArrowheads="1"/>
        </xdr:cNvSpPr>
      </xdr:nvSpPr>
      <xdr:spPr bwMode="auto">
        <a:xfrm>
          <a:off x="4255691" y="6376991"/>
          <a:ext cx="2668587" cy="246062"/>
        </a:xfrm>
        <a:prstGeom prst="rect">
          <a:avLst/>
        </a:prstGeom>
        <a:solidFill>
          <a:srgbClr val="003300"/>
        </a:solidFill>
        <a:ln w="9525">
          <a:solidFill>
            <a:srgbClr val="FFFF99"/>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9900"/>
              </a:solidFill>
              <a:latin typeface="Arial"/>
              <a:cs typeface="Arial"/>
            </a:rPr>
            <a:t>1η περίπτωση: </a:t>
          </a:r>
          <a:r>
            <a:rPr lang="el-GR" sz="1100" b="1" i="0" strike="noStrike">
              <a:solidFill>
                <a:srgbClr val="FF6600"/>
              </a:solidFill>
              <a:latin typeface="Arial"/>
              <a:cs typeface="Arial"/>
            </a:rPr>
            <a:t>Μετωπική</a:t>
          </a:r>
          <a:r>
            <a:rPr lang="el-GR" sz="1100" b="1" i="0" strike="noStrike">
              <a:solidFill>
                <a:srgbClr val="FF9900"/>
              </a:solidFill>
              <a:latin typeface="Arial"/>
              <a:cs typeface="Arial"/>
            </a:rPr>
            <a:t> επικάλυψη</a:t>
          </a:r>
        </a:p>
      </xdr:txBody>
    </xdr:sp>
    <xdr:clientData/>
  </xdr:twoCellAnchor>
  <xdr:twoCellAnchor>
    <xdr:from>
      <xdr:col>7</xdr:col>
      <xdr:colOff>19050</xdr:colOff>
      <xdr:row>82</xdr:row>
      <xdr:rowOff>183357</xdr:rowOff>
    </xdr:from>
    <xdr:to>
      <xdr:col>11</xdr:col>
      <xdr:colOff>171450</xdr:colOff>
      <xdr:row>84</xdr:row>
      <xdr:rowOff>32545</xdr:rowOff>
    </xdr:to>
    <xdr:sp macro="" textlink="">
      <xdr:nvSpPr>
        <xdr:cNvPr id="11" name="Text Box 265"/>
        <xdr:cNvSpPr txBox="1">
          <a:spLocks noChangeArrowheads="1"/>
        </xdr:cNvSpPr>
      </xdr:nvSpPr>
      <xdr:spPr bwMode="auto">
        <a:xfrm>
          <a:off x="4255691" y="16455232"/>
          <a:ext cx="2573337" cy="246063"/>
        </a:xfrm>
        <a:prstGeom prst="rect">
          <a:avLst/>
        </a:prstGeom>
        <a:solidFill>
          <a:srgbClr val="003300"/>
        </a:solidFill>
        <a:ln w="9525">
          <a:solidFill>
            <a:srgbClr val="FFFF99"/>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9900"/>
              </a:solidFill>
              <a:latin typeface="Arial"/>
              <a:cs typeface="Arial"/>
            </a:rPr>
            <a:t>2η περίπτωση: </a:t>
          </a:r>
          <a:r>
            <a:rPr lang="el-GR" sz="1100" b="1" i="0" strike="noStrike">
              <a:solidFill>
                <a:srgbClr val="FF6600"/>
              </a:solidFill>
              <a:latin typeface="Arial"/>
              <a:cs typeface="Arial"/>
            </a:rPr>
            <a:t>Πλευρική</a:t>
          </a:r>
          <a:r>
            <a:rPr lang="el-GR" sz="1100" b="1" i="0" strike="noStrike">
              <a:solidFill>
                <a:srgbClr val="FF9900"/>
              </a:solidFill>
              <a:latin typeface="Arial"/>
              <a:cs typeface="Arial"/>
            </a:rPr>
            <a:t> επικάλυψη</a:t>
          </a:r>
        </a:p>
      </xdr:txBody>
    </xdr:sp>
    <xdr:clientData/>
  </xdr:twoCellAnchor>
  <xdr:twoCellAnchor>
    <xdr:from>
      <xdr:col>1</xdr:col>
      <xdr:colOff>428625</xdr:colOff>
      <xdr:row>69</xdr:row>
      <xdr:rowOff>47625</xdr:rowOff>
    </xdr:from>
    <xdr:to>
      <xdr:col>1</xdr:col>
      <xdr:colOff>514350</xdr:colOff>
      <xdr:row>69</xdr:row>
      <xdr:rowOff>133350</xdr:rowOff>
    </xdr:to>
    <xdr:grpSp>
      <xdr:nvGrpSpPr>
        <xdr:cNvPr id="12" name="Group 704"/>
        <xdr:cNvGrpSpPr>
          <a:grpSpLocks/>
        </xdr:cNvGrpSpPr>
      </xdr:nvGrpSpPr>
      <xdr:grpSpPr bwMode="auto">
        <a:xfrm>
          <a:off x="1033859" y="13739813"/>
          <a:ext cx="85725" cy="85725"/>
          <a:chOff x="150" y="1405"/>
          <a:chExt cx="9" cy="9"/>
        </a:xfrm>
      </xdr:grpSpPr>
      <xdr:grpSp>
        <xdr:nvGrpSpPr>
          <xdr:cNvPr id="13" name="Group 456"/>
          <xdr:cNvGrpSpPr>
            <a:grpSpLocks/>
          </xdr:cNvGrpSpPr>
        </xdr:nvGrpSpPr>
        <xdr:grpSpPr bwMode="auto">
          <a:xfrm>
            <a:off x="150" y="1405"/>
            <a:ext cx="3" cy="9"/>
            <a:chOff x="466" y="835"/>
            <a:chExt cx="3" cy="9"/>
          </a:xfrm>
        </xdr:grpSpPr>
        <xdr:sp macro="" textlink="">
          <xdr:nvSpPr>
            <xdr:cNvPr id="17" name="Line 457"/>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18" name="Line 458"/>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14" name="Group 692"/>
          <xdr:cNvGrpSpPr>
            <a:grpSpLocks/>
          </xdr:cNvGrpSpPr>
        </xdr:nvGrpSpPr>
        <xdr:grpSpPr bwMode="auto">
          <a:xfrm flipH="1" flipV="1">
            <a:off x="156" y="1405"/>
            <a:ext cx="3" cy="9"/>
            <a:chOff x="466" y="835"/>
            <a:chExt cx="3" cy="9"/>
          </a:xfrm>
        </xdr:grpSpPr>
        <xdr:sp macro="" textlink="">
          <xdr:nvSpPr>
            <xdr:cNvPr id="15" name="Line 693"/>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16" name="Line 694"/>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3</xdr:col>
      <xdr:colOff>419100</xdr:colOff>
      <xdr:row>69</xdr:row>
      <xdr:rowOff>47625</xdr:rowOff>
    </xdr:from>
    <xdr:to>
      <xdr:col>3</xdr:col>
      <xdr:colOff>447675</xdr:colOff>
      <xdr:row>69</xdr:row>
      <xdr:rowOff>133350</xdr:rowOff>
    </xdr:to>
    <xdr:grpSp>
      <xdr:nvGrpSpPr>
        <xdr:cNvPr id="19" name="Group 695"/>
        <xdr:cNvGrpSpPr>
          <a:grpSpLocks/>
        </xdr:cNvGrpSpPr>
      </xdr:nvGrpSpPr>
      <xdr:grpSpPr bwMode="auto">
        <a:xfrm>
          <a:off x="2234803" y="13739813"/>
          <a:ext cx="28575" cy="85725"/>
          <a:chOff x="466" y="835"/>
          <a:chExt cx="3" cy="9"/>
        </a:xfrm>
      </xdr:grpSpPr>
      <xdr:sp macro="" textlink="">
        <xdr:nvSpPr>
          <xdr:cNvPr id="20" name="Line 696"/>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21" name="Line 697"/>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2</xdr:col>
      <xdr:colOff>161925</xdr:colOff>
      <xdr:row>69</xdr:row>
      <xdr:rowOff>47625</xdr:rowOff>
    </xdr:from>
    <xdr:to>
      <xdr:col>2</xdr:col>
      <xdr:colOff>247650</xdr:colOff>
      <xdr:row>69</xdr:row>
      <xdr:rowOff>133350</xdr:rowOff>
    </xdr:to>
    <xdr:grpSp>
      <xdr:nvGrpSpPr>
        <xdr:cNvPr id="22" name="Group 705"/>
        <xdr:cNvGrpSpPr>
          <a:grpSpLocks/>
        </xdr:cNvGrpSpPr>
      </xdr:nvGrpSpPr>
      <xdr:grpSpPr bwMode="auto">
        <a:xfrm>
          <a:off x="1372394" y="13739813"/>
          <a:ext cx="85725" cy="85725"/>
          <a:chOff x="150" y="1405"/>
          <a:chExt cx="9" cy="9"/>
        </a:xfrm>
      </xdr:grpSpPr>
      <xdr:grpSp>
        <xdr:nvGrpSpPr>
          <xdr:cNvPr id="23" name="Group 706"/>
          <xdr:cNvGrpSpPr>
            <a:grpSpLocks/>
          </xdr:cNvGrpSpPr>
        </xdr:nvGrpSpPr>
        <xdr:grpSpPr bwMode="auto">
          <a:xfrm>
            <a:off x="150" y="1405"/>
            <a:ext cx="3" cy="9"/>
            <a:chOff x="466" y="835"/>
            <a:chExt cx="3" cy="9"/>
          </a:xfrm>
        </xdr:grpSpPr>
        <xdr:sp macro="" textlink="">
          <xdr:nvSpPr>
            <xdr:cNvPr id="27" name="Line 707"/>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28" name="Line 708"/>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24" name="Group 709"/>
          <xdr:cNvGrpSpPr>
            <a:grpSpLocks/>
          </xdr:cNvGrpSpPr>
        </xdr:nvGrpSpPr>
        <xdr:grpSpPr bwMode="auto">
          <a:xfrm flipH="1" flipV="1">
            <a:off x="156" y="1405"/>
            <a:ext cx="3" cy="9"/>
            <a:chOff x="466" y="835"/>
            <a:chExt cx="3" cy="9"/>
          </a:xfrm>
        </xdr:grpSpPr>
        <xdr:sp macro="" textlink="">
          <xdr:nvSpPr>
            <xdr:cNvPr id="25" name="Line 710"/>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26" name="Line 711"/>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2</xdr:col>
      <xdr:colOff>476250</xdr:colOff>
      <xdr:row>69</xdr:row>
      <xdr:rowOff>47625</xdr:rowOff>
    </xdr:from>
    <xdr:to>
      <xdr:col>2</xdr:col>
      <xdr:colOff>561975</xdr:colOff>
      <xdr:row>69</xdr:row>
      <xdr:rowOff>133350</xdr:rowOff>
    </xdr:to>
    <xdr:grpSp>
      <xdr:nvGrpSpPr>
        <xdr:cNvPr id="29" name="Group 712"/>
        <xdr:cNvGrpSpPr>
          <a:grpSpLocks/>
        </xdr:cNvGrpSpPr>
      </xdr:nvGrpSpPr>
      <xdr:grpSpPr bwMode="auto">
        <a:xfrm>
          <a:off x="1686719" y="13739813"/>
          <a:ext cx="85725" cy="85725"/>
          <a:chOff x="150" y="1405"/>
          <a:chExt cx="9" cy="9"/>
        </a:xfrm>
      </xdr:grpSpPr>
      <xdr:grpSp>
        <xdr:nvGrpSpPr>
          <xdr:cNvPr id="30" name="Group 713"/>
          <xdr:cNvGrpSpPr>
            <a:grpSpLocks/>
          </xdr:cNvGrpSpPr>
        </xdr:nvGrpSpPr>
        <xdr:grpSpPr bwMode="auto">
          <a:xfrm>
            <a:off x="150" y="1405"/>
            <a:ext cx="3" cy="9"/>
            <a:chOff x="466" y="835"/>
            <a:chExt cx="3" cy="9"/>
          </a:xfrm>
        </xdr:grpSpPr>
        <xdr:sp macro="" textlink="">
          <xdr:nvSpPr>
            <xdr:cNvPr id="34" name="Line 714"/>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5" name="Line 715"/>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31" name="Group 716"/>
          <xdr:cNvGrpSpPr>
            <a:grpSpLocks/>
          </xdr:cNvGrpSpPr>
        </xdr:nvGrpSpPr>
        <xdr:grpSpPr bwMode="auto">
          <a:xfrm flipH="1" flipV="1">
            <a:off x="156" y="1405"/>
            <a:ext cx="3" cy="9"/>
            <a:chOff x="466" y="835"/>
            <a:chExt cx="3" cy="9"/>
          </a:xfrm>
        </xdr:grpSpPr>
        <xdr:sp macro="" textlink="">
          <xdr:nvSpPr>
            <xdr:cNvPr id="32" name="Line 717"/>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3" name="Line 718"/>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3</xdr:col>
      <xdr:colOff>123825</xdr:colOff>
      <xdr:row>69</xdr:row>
      <xdr:rowOff>47625</xdr:rowOff>
    </xdr:from>
    <xdr:to>
      <xdr:col>3</xdr:col>
      <xdr:colOff>209550</xdr:colOff>
      <xdr:row>69</xdr:row>
      <xdr:rowOff>133350</xdr:rowOff>
    </xdr:to>
    <xdr:grpSp>
      <xdr:nvGrpSpPr>
        <xdr:cNvPr id="36" name="Group 719"/>
        <xdr:cNvGrpSpPr>
          <a:grpSpLocks/>
        </xdr:cNvGrpSpPr>
      </xdr:nvGrpSpPr>
      <xdr:grpSpPr bwMode="auto">
        <a:xfrm>
          <a:off x="1939528" y="13739813"/>
          <a:ext cx="85725" cy="85725"/>
          <a:chOff x="150" y="1405"/>
          <a:chExt cx="9" cy="9"/>
        </a:xfrm>
      </xdr:grpSpPr>
      <xdr:grpSp>
        <xdr:nvGrpSpPr>
          <xdr:cNvPr id="37" name="Group 720"/>
          <xdr:cNvGrpSpPr>
            <a:grpSpLocks/>
          </xdr:cNvGrpSpPr>
        </xdr:nvGrpSpPr>
        <xdr:grpSpPr bwMode="auto">
          <a:xfrm>
            <a:off x="150" y="1405"/>
            <a:ext cx="3" cy="9"/>
            <a:chOff x="466" y="835"/>
            <a:chExt cx="3" cy="9"/>
          </a:xfrm>
        </xdr:grpSpPr>
        <xdr:sp macro="" textlink="">
          <xdr:nvSpPr>
            <xdr:cNvPr id="41" name="Line 721"/>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42" name="Line 722"/>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38" name="Group 723"/>
          <xdr:cNvGrpSpPr>
            <a:grpSpLocks/>
          </xdr:cNvGrpSpPr>
        </xdr:nvGrpSpPr>
        <xdr:grpSpPr bwMode="auto">
          <a:xfrm flipH="1" flipV="1">
            <a:off x="156" y="1405"/>
            <a:ext cx="3" cy="9"/>
            <a:chOff x="466" y="835"/>
            <a:chExt cx="3" cy="9"/>
          </a:xfrm>
        </xdr:grpSpPr>
        <xdr:sp macro="" textlink="">
          <xdr:nvSpPr>
            <xdr:cNvPr id="39" name="Line 724"/>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40" name="Line 725"/>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1</xdr:col>
      <xdr:colOff>428625</xdr:colOff>
      <xdr:row>115</xdr:row>
      <xdr:rowOff>47625</xdr:rowOff>
    </xdr:from>
    <xdr:to>
      <xdr:col>1</xdr:col>
      <xdr:colOff>514350</xdr:colOff>
      <xdr:row>115</xdr:row>
      <xdr:rowOff>133350</xdr:rowOff>
    </xdr:to>
    <xdr:grpSp>
      <xdr:nvGrpSpPr>
        <xdr:cNvPr id="43" name="Group 736"/>
        <xdr:cNvGrpSpPr>
          <a:grpSpLocks/>
        </xdr:cNvGrpSpPr>
      </xdr:nvGrpSpPr>
      <xdr:grpSpPr bwMode="auto">
        <a:xfrm>
          <a:off x="1033859" y="22867938"/>
          <a:ext cx="85725" cy="85725"/>
          <a:chOff x="150" y="1405"/>
          <a:chExt cx="9" cy="9"/>
        </a:xfrm>
      </xdr:grpSpPr>
      <xdr:grpSp>
        <xdr:nvGrpSpPr>
          <xdr:cNvPr id="44" name="Group 737"/>
          <xdr:cNvGrpSpPr>
            <a:grpSpLocks/>
          </xdr:cNvGrpSpPr>
        </xdr:nvGrpSpPr>
        <xdr:grpSpPr bwMode="auto">
          <a:xfrm>
            <a:off x="150" y="1405"/>
            <a:ext cx="3" cy="9"/>
            <a:chOff x="466" y="835"/>
            <a:chExt cx="3" cy="9"/>
          </a:xfrm>
        </xdr:grpSpPr>
        <xdr:sp macro="" textlink="">
          <xdr:nvSpPr>
            <xdr:cNvPr id="48" name="Line 738"/>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49" name="Line 739"/>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45" name="Group 740"/>
          <xdr:cNvGrpSpPr>
            <a:grpSpLocks/>
          </xdr:cNvGrpSpPr>
        </xdr:nvGrpSpPr>
        <xdr:grpSpPr bwMode="auto">
          <a:xfrm flipH="1" flipV="1">
            <a:off x="156" y="1405"/>
            <a:ext cx="3" cy="9"/>
            <a:chOff x="466" y="835"/>
            <a:chExt cx="3" cy="9"/>
          </a:xfrm>
        </xdr:grpSpPr>
        <xdr:sp macro="" textlink="">
          <xdr:nvSpPr>
            <xdr:cNvPr id="46" name="Line 741"/>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47" name="Line 742"/>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3</xdr:col>
      <xdr:colOff>419100</xdr:colOff>
      <xdr:row>115</xdr:row>
      <xdr:rowOff>47625</xdr:rowOff>
    </xdr:from>
    <xdr:to>
      <xdr:col>3</xdr:col>
      <xdr:colOff>447675</xdr:colOff>
      <xdr:row>115</xdr:row>
      <xdr:rowOff>133350</xdr:rowOff>
    </xdr:to>
    <xdr:grpSp>
      <xdr:nvGrpSpPr>
        <xdr:cNvPr id="50" name="Group 743"/>
        <xdr:cNvGrpSpPr>
          <a:grpSpLocks/>
        </xdr:cNvGrpSpPr>
      </xdr:nvGrpSpPr>
      <xdr:grpSpPr bwMode="auto">
        <a:xfrm>
          <a:off x="2234803" y="22867938"/>
          <a:ext cx="28575" cy="85725"/>
          <a:chOff x="466" y="835"/>
          <a:chExt cx="3" cy="9"/>
        </a:xfrm>
      </xdr:grpSpPr>
      <xdr:sp macro="" textlink="">
        <xdr:nvSpPr>
          <xdr:cNvPr id="51" name="Line 744"/>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52" name="Line 745"/>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2</xdr:col>
      <xdr:colOff>161925</xdr:colOff>
      <xdr:row>115</xdr:row>
      <xdr:rowOff>47625</xdr:rowOff>
    </xdr:from>
    <xdr:to>
      <xdr:col>2</xdr:col>
      <xdr:colOff>247650</xdr:colOff>
      <xdr:row>115</xdr:row>
      <xdr:rowOff>133350</xdr:rowOff>
    </xdr:to>
    <xdr:grpSp>
      <xdr:nvGrpSpPr>
        <xdr:cNvPr id="53" name="Group 746"/>
        <xdr:cNvGrpSpPr>
          <a:grpSpLocks/>
        </xdr:cNvGrpSpPr>
      </xdr:nvGrpSpPr>
      <xdr:grpSpPr bwMode="auto">
        <a:xfrm>
          <a:off x="1372394" y="22867938"/>
          <a:ext cx="85725" cy="85725"/>
          <a:chOff x="150" y="1405"/>
          <a:chExt cx="9" cy="9"/>
        </a:xfrm>
      </xdr:grpSpPr>
      <xdr:grpSp>
        <xdr:nvGrpSpPr>
          <xdr:cNvPr id="54" name="Group 747"/>
          <xdr:cNvGrpSpPr>
            <a:grpSpLocks/>
          </xdr:cNvGrpSpPr>
        </xdr:nvGrpSpPr>
        <xdr:grpSpPr bwMode="auto">
          <a:xfrm>
            <a:off x="150" y="1405"/>
            <a:ext cx="3" cy="9"/>
            <a:chOff x="466" y="835"/>
            <a:chExt cx="3" cy="9"/>
          </a:xfrm>
        </xdr:grpSpPr>
        <xdr:sp macro="" textlink="">
          <xdr:nvSpPr>
            <xdr:cNvPr id="58" name="Line 748"/>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59" name="Line 749"/>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55" name="Group 750"/>
          <xdr:cNvGrpSpPr>
            <a:grpSpLocks/>
          </xdr:cNvGrpSpPr>
        </xdr:nvGrpSpPr>
        <xdr:grpSpPr bwMode="auto">
          <a:xfrm flipH="1" flipV="1">
            <a:off x="156" y="1405"/>
            <a:ext cx="3" cy="9"/>
            <a:chOff x="466" y="835"/>
            <a:chExt cx="3" cy="9"/>
          </a:xfrm>
        </xdr:grpSpPr>
        <xdr:sp macro="" textlink="">
          <xdr:nvSpPr>
            <xdr:cNvPr id="56" name="Line 751"/>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57" name="Line 752"/>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2</xdr:col>
      <xdr:colOff>495300</xdr:colOff>
      <xdr:row>115</xdr:row>
      <xdr:rowOff>47625</xdr:rowOff>
    </xdr:from>
    <xdr:to>
      <xdr:col>2</xdr:col>
      <xdr:colOff>523875</xdr:colOff>
      <xdr:row>115</xdr:row>
      <xdr:rowOff>133350</xdr:rowOff>
    </xdr:to>
    <xdr:grpSp>
      <xdr:nvGrpSpPr>
        <xdr:cNvPr id="60" name="Group 767"/>
        <xdr:cNvGrpSpPr>
          <a:grpSpLocks/>
        </xdr:cNvGrpSpPr>
      </xdr:nvGrpSpPr>
      <xdr:grpSpPr bwMode="auto">
        <a:xfrm>
          <a:off x="1705769" y="22867938"/>
          <a:ext cx="28575" cy="85725"/>
          <a:chOff x="466" y="835"/>
          <a:chExt cx="3" cy="9"/>
        </a:xfrm>
      </xdr:grpSpPr>
      <xdr:sp macro="" textlink="">
        <xdr:nvSpPr>
          <xdr:cNvPr id="61" name="Line 768"/>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62" name="Line 769"/>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3</xdr:col>
      <xdr:colOff>152400</xdr:colOff>
      <xdr:row>115</xdr:row>
      <xdr:rowOff>47625</xdr:rowOff>
    </xdr:from>
    <xdr:to>
      <xdr:col>3</xdr:col>
      <xdr:colOff>180975</xdr:colOff>
      <xdr:row>115</xdr:row>
      <xdr:rowOff>133350</xdr:rowOff>
    </xdr:to>
    <xdr:grpSp>
      <xdr:nvGrpSpPr>
        <xdr:cNvPr id="63" name="Group 770"/>
        <xdr:cNvGrpSpPr>
          <a:grpSpLocks/>
        </xdr:cNvGrpSpPr>
      </xdr:nvGrpSpPr>
      <xdr:grpSpPr bwMode="auto">
        <a:xfrm>
          <a:off x="1968103" y="22867938"/>
          <a:ext cx="28575" cy="85725"/>
          <a:chOff x="466" y="835"/>
          <a:chExt cx="3" cy="9"/>
        </a:xfrm>
      </xdr:grpSpPr>
      <xdr:sp macro="" textlink="">
        <xdr:nvSpPr>
          <xdr:cNvPr id="64" name="Line 771"/>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65" name="Line 772"/>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0</xdr:col>
      <xdr:colOff>28575</xdr:colOff>
      <xdr:row>136</xdr:row>
      <xdr:rowOff>142875</xdr:rowOff>
    </xdr:from>
    <xdr:to>
      <xdr:col>2</xdr:col>
      <xdr:colOff>209550</xdr:colOff>
      <xdr:row>137</xdr:row>
      <xdr:rowOff>171450</xdr:rowOff>
    </xdr:to>
    <xdr:sp macro="" textlink="">
      <xdr:nvSpPr>
        <xdr:cNvPr id="66" name="Text Box 842"/>
        <xdr:cNvSpPr txBox="1">
          <a:spLocks noChangeArrowheads="1"/>
        </xdr:cNvSpPr>
      </xdr:nvSpPr>
      <xdr:spPr bwMode="auto">
        <a:xfrm>
          <a:off x="28575" y="25746075"/>
          <a:ext cx="1400175" cy="228600"/>
        </a:xfrm>
        <a:prstGeom prst="rect">
          <a:avLst/>
        </a:prstGeom>
        <a:solidFill>
          <a:srgbClr val="333300"/>
        </a:solidFill>
        <a:ln w="9525">
          <a:solidFill>
            <a:srgbClr val="FFCC00"/>
          </a:solidFill>
          <a:miter lim="800000"/>
          <a:headEnd/>
          <a:tailEnd/>
        </a:ln>
      </xdr:spPr>
      <xdr:txBody>
        <a:bodyPr vertOverflow="clip" wrap="square" lIns="27432" tIns="27432" rIns="27432" bIns="0" anchor="t" upright="1"/>
        <a:lstStyle/>
        <a:p>
          <a:pPr algn="ctr" rtl="0">
            <a:defRPr sz="1000"/>
          </a:pPr>
          <a:r>
            <a:rPr lang="el-GR" sz="1100" b="1" i="0" strike="noStrike">
              <a:solidFill>
                <a:srgbClr val="FFCC00"/>
              </a:solidFill>
              <a:latin typeface="Arial"/>
              <a:cs typeface="Arial"/>
            </a:rPr>
            <a:t>ΣΧΕΤΙΚΑ ΘΕΜΑΤΑ</a:t>
          </a:r>
        </a:p>
      </xdr:txBody>
    </xdr:sp>
    <xdr:clientData/>
  </xdr:twoCellAnchor>
  <xdr:twoCellAnchor>
    <xdr:from>
      <xdr:col>7</xdr:col>
      <xdr:colOff>371475</xdr:colOff>
      <xdr:row>48</xdr:row>
      <xdr:rowOff>0</xdr:rowOff>
    </xdr:from>
    <xdr:to>
      <xdr:col>14</xdr:col>
      <xdr:colOff>114300</xdr:colOff>
      <xdr:row>51</xdr:row>
      <xdr:rowOff>114300</xdr:rowOff>
    </xdr:to>
    <xdr:grpSp>
      <xdr:nvGrpSpPr>
        <xdr:cNvPr id="67" name="Group 195"/>
        <xdr:cNvGrpSpPr>
          <a:grpSpLocks/>
        </xdr:cNvGrpSpPr>
      </xdr:nvGrpSpPr>
      <xdr:grpSpPr bwMode="auto">
        <a:xfrm>
          <a:off x="4608116" y="9525000"/>
          <a:ext cx="3979465" cy="709613"/>
          <a:chOff x="489" y="805"/>
          <a:chExt cx="421" cy="79"/>
        </a:xfrm>
        <a:effectLst/>
      </xdr:grpSpPr>
      <xdr:sp macro="" textlink="">
        <xdr:nvSpPr>
          <xdr:cNvPr id="68" name="Text Box 194"/>
          <xdr:cNvSpPr txBox="1">
            <a:spLocks noChangeArrowheads="1"/>
          </xdr:cNvSpPr>
        </xdr:nvSpPr>
        <xdr:spPr bwMode="auto">
          <a:xfrm>
            <a:off x="826" y="861"/>
            <a:ext cx="31" cy="23"/>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6600"/>
                </a:solidFill>
                <a:latin typeface="Arial"/>
                <a:cs typeface="Arial"/>
              </a:rPr>
              <a:t>σ</a:t>
            </a:r>
            <a:r>
              <a:rPr lang="en-US" sz="1100" b="1" i="0" strike="noStrike" baseline="-25000">
                <a:solidFill>
                  <a:srgbClr val="FF6600"/>
                </a:solidFill>
                <a:latin typeface="Arial"/>
                <a:cs typeface="Arial"/>
              </a:rPr>
              <a:t>s-s</a:t>
            </a:r>
          </a:p>
        </xdr:txBody>
      </xdr:sp>
      <xdr:grpSp>
        <xdr:nvGrpSpPr>
          <xdr:cNvPr id="69" name="Group 164"/>
          <xdr:cNvGrpSpPr>
            <a:grpSpLocks/>
          </xdr:cNvGrpSpPr>
        </xdr:nvGrpSpPr>
        <xdr:grpSpPr bwMode="auto">
          <a:xfrm>
            <a:off x="489" y="805"/>
            <a:ext cx="421" cy="70"/>
            <a:chOff x="485" y="750"/>
            <a:chExt cx="421" cy="70"/>
          </a:xfrm>
        </xdr:grpSpPr>
        <xdr:sp macro="" textlink="">
          <xdr:nvSpPr>
            <xdr:cNvPr id="70" name="Line 121"/>
            <xdr:cNvSpPr>
              <a:spLocks noChangeShapeType="1"/>
            </xdr:cNvSpPr>
          </xdr:nvSpPr>
          <xdr:spPr bwMode="auto">
            <a:xfrm>
              <a:off x="703" y="790"/>
              <a:ext cx="36" cy="0"/>
            </a:xfrm>
            <a:prstGeom prst="line">
              <a:avLst/>
            </a:prstGeom>
            <a:noFill/>
            <a:ln w="19050">
              <a:solidFill>
                <a:srgbClr val="800000"/>
              </a:solidFill>
              <a:round/>
              <a:headEnd/>
              <a:tailEnd type="triangle" w="med" len="med"/>
            </a:ln>
          </xdr:spPr>
        </xdr:sp>
        <xdr:grpSp>
          <xdr:nvGrpSpPr>
            <xdr:cNvPr id="71" name="Group 162"/>
            <xdr:cNvGrpSpPr>
              <a:grpSpLocks/>
            </xdr:cNvGrpSpPr>
          </xdr:nvGrpSpPr>
          <xdr:grpSpPr bwMode="auto">
            <a:xfrm>
              <a:off x="758" y="761"/>
              <a:ext cx="148" cy="54"/>
              <a:chOff x="758" y="761"/>
              <a:chExt cx="148" cy="54"/>
            </a:xfrm>
          </xdr:grpSpPr>
          <xdr:sp macro="" textlink="">
            <xdr:nvSpPr>
              <xdr:cNvPr id="95" name="Text Box 89"/>
              <xdr:cNvSpPr txBox="1">
                <a:spLocks noChangeArrowheads="1"/>
              </xdr:cNvSpPr>
            </xdr:nvSpPr>
            <xdr:spPr bwMode="auto">
              <a:xfrm>
                <a:off x="889" y="790"/>
                <a:ext cx="14" cy="17"/>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n-US" sz="1100" b="1" i="0" strike="noStrike">
                    <a:solidFill>
                      <a:srgbClr val="FF9900"/>
                    </a:solidFill>
                    <a:latin typeface="Arial"/>
                    <a:cs typeface="Arial"/>
                  </a:rPr>
                  <a:t>z</a:t>
                </a:r>
              </a:p>
            </xdr:txBody>
          </xdr:sp>
          <xdr:grpSp>
            <xdr:nvGrpSpPr>
              <xdr:cNvPr id="96" name="Group 161"/>
              <xdr:cNvGrpSpPr>
                <a:grpSpLocks/>
              </xdr:cNvGrpSpPr>
            </xdr:nvGrpSpPr>
            <xdr:grpSpPr bwMode="auto">
              <a:xfrm>
                <a:off x="758" y="761"/>
                <a:ext cx="148" cy="54"/>
                <a:chOff x="758" y="761"/>
                <a:chExt cx="148" cy="54"/>
              </a:xfrm>
            </xdr:grpSpPr>
            <xdr:grpSp>
              <xdr:nvGrpSpPr>
                <xdr:cNvPr id="97" name="Group 139"/>
                <xdr:cNvGrpSpPr>
                  <a:grpSpLocks/>
                </xdr:cNvGrpSpPr>
              </xdr:nvGrpSpPr>
              <xdr:grpSpPr bwMode="auto">
                <a:xfrm>
                  <a:off x="758" y="761"/>
                  <a:ext cx="148" cy="54"/>
                  <a:chOff x="790" y="763"/>
                  <a:chExt cx="148" cy="54"/>
                </a:xfrm>
              </xdr:grpSpPr>
              <xdr:grpSp>
                <xdr:nvGrpSpPr>
                  <xdr:cNvPr id="105" name="Group 137"/>
                  <xdr:cNvGrpSpPr>
                    <a:grpSpLocks/>
                  </xdr:cNvGrpSpPr>
                </xdr:nvGrpSpPr>
                <xdr:grpSpPr bwMode="auto">
                  <a:xfrm>
                    <a:off x="855" y="763"/>
                    <a:ext cx="53" cy="53"/>
                    <a:chOff x="855" y="763"/>
                    <a:chExt cx="53" cy="53"/>
                  </a:xfrm>
                </xdr:grpSpPr>
                <xdr:sp macro="" textlink="">
                  <xdr:nvSpPr>
                    <xdr:cNvPr id="111" name="Oval 95"/>
                    <xdr:cNvSpPr>
                      <a:spLocks noChangeArrowheads="1"/>
                    </xdr:cNvSpPr>
                  </xdr:nvSpPr>
                  <xdr:spPr bwMode="auto">
                    <a:xfrm>
                      <a:off x="855" y="763"/>
                      <a:ext cx="53" cy="53"/>
                    </a:xfrm>
                    <a:prstGeom prst="ellipse">
                      <a:avLst/>
                    </a:prstGeom>
                    <a:gradFill rotWithShape="1">
                      <a:gsLst>
                        <a:gs pos="0">
                          <a:srgbClr val="333399"/>
                        </a:gs>
                        <a:gs pos="100000">
                          <a:srgbClr val="333399">
                            <a:gamma/>
                            <a:shade val="49412"/>
                            <a:invGamma/>
                          </a:srgbClr>
                        </a:gs>
                      </a:gsLst>
                      <a:lin ang="0" scaled="1"/>
                    </a:gradFill>
                    <a:ln w="9525">
                      <a:noFill/>
                      <a:round/>
                      <a:headEnd/>
                      <a:tailEnd/>
                    </a:ln>
                    <a:effectLst>
                      <a:innerShdw blurRad="63500" dist="50800" dir="10800000">
                        <a:prstClr val="black">
                          <a:alpha val="50000"/>
                        </a:prstClr>
                      </a:innerShdw>
                    </a:effectLst>
                  </xdr:spPr>
                </xdr:sp>
                <xdr:sp macro="" textlink="">
                  <xdr:nvSpPr>
                    <xdr:cNvPr id="112" name="Oval 96"/>
                    <xdr:cNvSpPr>
                      <a:spLocks noChangeArrowheads="1"/>
                    </xdr:cNvSpPr>
                  </xdr:nvSpPr>
                  <xdr:spPr bwMode="auto">
                    <a:xfrm>
                      <a:off x="879" y="787"/>
                      <a:ext cx="7" cy="7"/>
                    </a:xfrm>
                    <a:prstGeom prst="ellipse">
                      <a:avLst/>
                    </a:prstGeom>
                    <a:gradFill rotWithShape="1">
                      <a:gsLst>
                        <a:gs pos="0">
                          <a:srgbClr val="333333"/>
                        </a:gs>
                        <a:gs pos="100000">
                          <a:srgbClr val="333333">
                            <a:gamma/>
                            <a:shade val="0"/>
                            <a:invGamma/>
                          </a:srgbClr>
                        </a:gs>
                      </a:gsLst>
                      <a:lin ang="2700000" scaled="1"/>
                    </a:gradFill>
                    <a:ln w="9525">
                      <a:noFill/>
                      <a:round/>
                      <a:headEnd/>
                      <a:tailEnd/>
                    </a:ln>
                  </xdr:spPr>
                </xdr:sp>
              </xdr:grpSp>
              <xdr:sp macro="" textlink="">
                <xdr:nvSpPr>
                  <xdr:cNvPr id="106" name="Line 97"/>
                  <xdr:cNvSpPr>
                    <a:spLocks noChangeShapeType="1"/>
                  </xdr:cNvSpPr>
                </xdr:nvSpPr>
                <xdr:spPr bwMode="auto">
                  <a:xfrm>
                    <a:off x="906" y="790"/>
                    <a:ext cx="32" cy="0"/>
                  </a:xfrm>
                  <a:prstGeom prst="line">
                    <a:avLst/>
                  </a:prstGeom>
                  <a:noFill/>
                  <a:ln w="9525">
                    <a:solidFill>
                      <a:srgbClr val="FF6600"/>
                    </a:solidFill>
                    <a:prstDash val="dash"/>
                    <a:round/>
                    <a:headEnd/>
                    <a:tailEnd type="triangle" w="med" len="med"/>
                  </a:ln>
                </xdr:spPr>
              </xdr:sp>
              <xdr:sp macro="" textlink="">
                <xdr:nvSpPr>
                  <xdr:cNvPr id="107" name="Line 98"/>
                  <xdr:cNvSpPr>
                    <a:spLocks noChangeShapeType="1"/>
                  </xdr:cNvSpPr>
                </xdr:nvSpPr>
                <xdr:spPr bwMode="auto">
                  <a:xfrm flipH="1">
                    <a:off x="790" y="791"/>
                    <a:ext cx="32" cy="0"/>
                  </a:xfrm>
                  <a:prstGeom prst="line">
                    <a:avLst/>
                  </a:prstGeom>
                  <a:noFill/>
                  <a:ln w="9525">
                    <a:solidFill>
                      <a:srgbClr val="FF6600"/>
                    </a:solidFill>
                    <a:prstDash val="dash"/>
                    <a:round/>
                    <a:headEnd/>
                    <a:tailEnd/>
                  </a:ln>
                </xdr:spPr>
              </xdr:sp>
              <xdr:grpSp>
                <xdr:nvGrpSpPr>
                  <xdr:cNvPr id="108" name="Group 136"/>
                  <xdr:cNvGrpSpPr>
                    <a:grpSpLocks/>
                  </xdr:cNvGrpSpPr>
                </xdr:nvGrpSpPr>
                <xdr:grpSpPr bwMode="auto">
                  <a:xfrm>
                    <a:off x="815" y="764"/>
                    <a:ext cx="53" cy="53"/>
                    <a:chOff x="815" y="764"/>
                    <a:chExt cx="53" cy="53"/>
                  </a:xfrm>
                </xdr:grpSpPr>
                <xdr:sp macro="" textlink="">
                  <xdr:nvSpPr>
                    <xdr:cNvPr id="109" name="Oval 130"/>
                    <xdr:cNvSpPr>
                      <a:spLocks noChangeArrowheads="1"/>
                    </xdr:cNvSpPr>
                  </xdr:nvSpPr>
                  <xdr:spPr bwMode="auto">
                    <a:xfrm>
                      <a:off x="815" y="764"/>
                      <a:ext cx="53" cy="53"/>
                    </a:xfrm>
                    <a:prstGeom prst="ellipse">
                      <a:avLst/>
                    </a:prstGeom>
                    <a:gradFill rotWithShape="1">
                      <a:gsLst>
                        <a:gs pos="0">
                          <a:srgbClr val="333399">
                            <a:gamma/>
                            <a:shade val="51765"/>
                            <a:invGamma/>
                          </a:srgbClr>
                        </a:gs>
                        <a:gs pos="100000">
                          <a:srgbClr val="333399"/>
                        </a:gs>
                      </a:gsLst>
                      <a:lin ang="0" scaled="1"/>
                    </a:gradFill>
                    <a:ln w="9525">
                      <a:noFill/>
                      <a:round/>
                      <a:headEnd/>
                      <a:tailEnd/>
                    </a:ln>
                    <a:effectLst>
                      <a:innerShdw blurRad="63500" dist="50800" dir="10800000">
                        <a:prstClr val="black">
                          <a:alpha val="50000"/>
                        </a:prstClr>
                      </a:innerShdw>
                    </a:effectLst>
                  </xdr:spPr>
                </xdr:sp>
                <xdr:sp macro="" textlink="">
                  <xdr:nvSpPr>
                    <xdr:cNvPr id="110" name="Oval 131"/>
                    <xdr:cNvSpPr>
                      <a:spLocks noChangeArrowheads="1"/>
                    </xdr:cNvSpPr>
                  </xdr:nvSpPr>
                  <xdr:spPr bwMode="auto">
                    <a:xfrm>
                      <a:off x="839" y="788"/>
                      <a:ext cx="7" cy="7"/>
                    </a:xfrm>
                    <a:prstGeom prst="ellipse">
                      <a:avLst/>
                    </a:prstGeom>
                    <a:gradFill rotWithShape="1">
                      <a:gsLst>
                        <a:gs pos="0">
                          <a:srgbClr val="333333"/>
                        </a:gs>
                        <a:gs pos="100000">
                          <a:srgbClr val="333333">
                            <a:gamma/>
                            <a:shade val="0"/>
                            <a:invGamma/>
                          </a:srgbClr>
                        </a:gs>
                      </a:gsLst>
                      <a:lin ang="2700000" scaled="1"/>
                    </a:gradFill>
                    <a:ln w="9525">
                      <a:noFill/>
                      <a:round/>
                      <a:headEnd/>
                      <a:tailEnd/>
                    </a:ln>
                  </xdr:spPr>
                </xdr:sp>
              </xdr:grpSp>
            </xdr:grpSp>
            <xdr:grpSp>
              <xdr:nvGrpSpPr>
                <xdr:cNvPr id="98" name="Group 155"/>
                <xdr:cNvGrpSpPr>
                  <a:grpSpLocks/>
                </xdr:cNvGrpSpPr>
              </xdr:nvGrpSpPr>
              <xdr:grpSpPr bwMode="auto">
                <a:xfrm>
                  <a:off x="827" y="780"/>
                  <a:ext cx="8" cy="9"/>
                  <a:chOff x="587" y="842"/>
                  <a:chExt cx="8" cy="9"/>
                </a:xfrm>
              </xdr:grpSpPr>
              <xdr:grpSp>
                <xdr:nvGrpSpPr>
                  <xdr:cNvPr id="99" name="Group 149"/>
                  <xdr:cNvGrpSpPr>
                    <a:grpSpLocks/>
                  </xdr:cNvGrpSpPr>
                </xdr:nvGrpSpPr>
                <xdr:grpSpPr bwMode="auto">
                  <a:xfrm>
                    <a:off x="587" y="842"/>
                    <a:ext cx="3" cy="9"/>
                    <a:chOff x="466" y="835"/>
                    <a:chExt cx="3" cy="9"/>
                  </a:xfrm>
                </xdr:grpSpPr>
                <xdr:sp macro="" textlink="">
                  <xdr:nvSpPr>
                    <xdr:cNvPr id="103" name="Line 150"/>
                    <xdr:cNvSpPr>
                      <a:spLocks noChangeShapeType="1"/>
                    </xdr:cNvSpPr>
                  </xdr:nvSpPr>
                  <xdr:spPr bwMode="auto">
                    <a:xfrm>
                      <a:off x="469" y="835"/>
                      <a:ext cx="0" cy="9"/>
                    </a:xfrm>
                    <a:prstGeom prst="line">
                      <a:avLst/>
                    </a:prstGeom>
                    <a:noFill/>
                    <a:ln w="9525">
                      <a:solidFill>
                        <a:srgbClr val="FF0000"/>
                      </a:solidFill>
                      <a:round/>
                      <a:headEnd/>
                      <a:tailEnd/>
                    </a:ln>
                  </xdr:spPr>
                </xdr:sp>
                <xdr:sp macro="" textlink="">
                  <xdr:nvSpPr>
                    <xdr:cNvPr id="104" name="Line 151"/>
                    <xdr:cNvSpPr>
                      <a:spLocks noChangeShapeType="1"/>
                    </xdr:cNvSpPr>
                  </xdr:nvSpPr>
                  <xdr:spPr bwMode="auto">
                    <a:xfrm flipH="1">
                      <a:off x="466" y="836"/>
                      <a:ext cx="3" cy="2"/>
                    </a:xfrm>
                    <a:prstGeom prst="line">
                      <a:avLst/>
                    </a:prstGeom>
                    <a:noFill/>
                    <a:ln w="9525">
                      <a:solidFill>
                        <a:srgbClr val="FF0000"/>
                      </a:solidFill>
                      <a:round/>
                      <a:headEnd/>
                      <a:tailEnd/>
                    </a:ln>
                  </xdr:spPr>
                </xdr:sp>
              </xdr:grpSp>
              <xdr:grpSp>
                <xdr:nvGrpSpPr>
                  <xdr:cNvPr id="100" name="Group 152"/>
                  <xdr:cNvGrpSpPr>
                    <a:grpSpLocks/>
                  </xdr:cNvGrpSpPr>
                </xdr:nvGrpSpPr>
                <xdr:grpSpPr bwMode="auto">
                  <a:xfrm flipH="1" flipV="1">
                    <a:off x="592" y="842"/>
                    <a:ext cx="3" cy="9"/>
                    <a:chOff x="466" y="835"/>
                    <a:chExt cx="3" cy="9"/>
                  </a:xfrm>
                </xdr:grpSpPr>
                <xdr:sp macro="" textlink="">
                  <xdr:nvSpPr>
                    <xdr:cNvPr id="101" name="Line 153"/>
                    <xdr:cNvSpPr>
                      <a:spLocks noChangeShapeType="1"/>
                    </xdr:cNvSpPr>
                  </xdr:nvSpPr>
                  <xdr:spPr bwMode="auto">
                    <a:xfrm>
                      <a:off x="469" y="835"/>
                      <a:ext cx="0" cy="9"/>
                    </a:xfrm>
                    <a:prstGeom prst="line">
                      <a:avLst/>
                    </a:prstGeom>
                    <a:noFill/>
                    <a:ln w="9525">
                      <a:solidFill>
                        <a:srgbClr val="FF0000"/>
                      </a:solidFill>
                      <a:round/>
                      <a:headEnd/>
                      <a:tailEnd/>
                    </a:ln>
                  </xdr:spPr>
                </xdr:sp>
                <xdr:sp macro="" textlink="">
                  <xdr:nvSpPr>
                    <xdr:cNvPr id="102" name="Line 154"/>
                    <xdr:cNvSpPr>
                      <a:spLocks noChangeShapeType="1"/>
                    </xdr:cNvSpPr>
                  </xdr:nvSpPr>
                  <xdr:spPr bwMode="auto">
                    <a:xfrm flipH="1">
                      <a:off x="466" y="836"/>
                      <a:ext cx="3" cy="2"/>
                    </a:xfrm>
                    <a:prstGeom prst="line">
                      <a:avLst/>
                    </a:prstGeom>
                    <a:noFill/>
                    <a:ln w="9525">
                      <a:solidFill>
                        <a:srgbClr val="FF0000"/>
                      </a:solidFill>
                      <a:round/>
                      <a:headEnd/>
                      <a:tailEnd/>
                    </a:ln>
                  </xdr:spPr>
                </xdr:sp>
              </xdr:grpSp>
            </xdr:grpSp>
          </xdr:grpSp>
        </xdr:grpSp>
        <xdr:grpSp>
          <xdr:nvGrpSpPr>
            <xdr:cNvPr id="72" name="Group 163"/>
            <xdr:cNvGrpSpPr>
              <a:grpSpLocks/>
            </xdr:cNvGrpSpPr>
          </xdr:nvGrpSpPr>
          <xdr:grpSpPr bwMode="auto">
            <a:xfrm>
              <a:off x="485" y="750"/>
              <a:ext cx="202" cy="70"/>
              <a:chOff x="485" y="750"/>
              <a:chExt cx="202" cy="70"/>
            </a:xfrm>
          </xdr:grpSpPr>
          <xdr:sp macro="" textlink="">
            <xdr:nvSpPr>
              <xdr:cNvPr id="73" name="Text Box 142"/>
              <xdr:cNvSpPr txBox="1">
                <a:spLocks noChangeArrowheads="1"/>
              </xdr:cNvSpPr>
            </xdr:nvSpPr>
            <xdr:spPr bwMode="auto">
              <a:xfrm>
                <a:off x="603" y="750"/>
                <a:ext cx="14" cy="17"/>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n-US" sz="1100" b="1" i="0" strike="noStrike">
                    <a:solidFill>
                      <a:srgbClr val="FF6600"/>
                    </a:solidFill>
                    <a:latin typeface="Arial"/>
                    <a:cs typeface="Arial"/>
                  </a:rPr>
                  <a:t>s</a:t>
                </a:r>
              </a:p>
            </xdr:txBody>
          </xdr:sp>
          <xdr:sp macro="" textlink="">
            <xdr:nvSpPr>
              <xdr:cNvPr id="74" name="Text Box 140"/>
              <xdr:cNvSpPr txBox="1">
                <a:spLocks noChangeArrowheads="1"/>
              </xdr:cNvSpPr>
            </xdr:nvSpPr>
            <xdr:spPr bwMode="auto">
              <a:xfrm>
                <a:off x="506" y="750"/>
                <a:ext cx="14" cy="17"/>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n-US" sz="1100" b="1" i="0" strike="noStrike">
                    <a:solidFill>
                      <a:srgbClr val="FF6600"/>
                    </a:solidFill>
                    <a:latin typeface="Arial"/>
                    <a:cs typeface="Arial"/>
                  </a:rPr>
                  <a:t>s</a:t>
                </a:r>
              </a:p>
            </xdr:txBody>
          </xdr:sp>
          <xdr:sp macro="" textlink="">
            <xdr:nvSpPr>
              <xdr:cNvPr id="75" name="Text Box 90"/>
              <xdr:cNvSpPr txBox="1">
                <a:spLocks noChangeArrowheads="1"/>
              </xdr:cNvSpPr>
            </xdr:nvSpPr>
            <xdr:spPr bwMode="auto">
              <a:xfrm>
                <a:off x="670" y="792"/>
                <a:ext cx="14" cy="17"/>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n-US" sz="1100" b="1" i="0" strike="noStrike">
                    <a:solidFill>
                      <a:srgbClr val="FF9900"/>
                    </a:solidFill>
                    <a:latin typeface="Arial"/>
                    <a:cs typeface="Arial"/>
                  </a:rPr>
                  <a:t>z</a:t>
                </a:r>
              </a:p>
            </xdr:txBody>
          </xdr:sp>
          <xdr:sp macro="" textlink="">
            <xdr:nvSpPr>
              <xdr:cNvPr id="76" name="Line 107"/>
              <xdr:cNvSpPr>
                <a:spLocks noChangeShapeType="1"/>
              </xdr:cNvSpPr>
            </xdr:nvSpPr>
            <xdr:spPr bwMode="auto">
              <a:xfrm flipH="1">
                <a:off x="485" y="790"/>
                <a:ext cx="25" cy="0"/>
              </a:xfrm>
              <a:prstGeom prst="line">
                <a:avLst/>
              </a:prstGeom>
              <a:noFill/>
              <a:ln w="9525">
                <a:solidFill>
                  <a:srgbClr val="FF6600"/>
                </a:solidFill>
                <a:prstDash val="dash"/>
                <a:round/>
                <a:headEnd/>
                <a:tailEnd/>
              </a:ln>
            </xdr:spPr>
          </xdr:sp>
          <xdr:sp macro="" textlink="">
            <xdr:nvSpPr>
              <xdr:cNvPr id="77" name="Line 122"/>
              <xdr:cNvSpPr>
                <a:spLocks noChangeShapeType="1"/>
              </xdr:cNvSpPr>
            </xdr:nvSpPr>
            <xdr:spPr bwMode="auto">
              <a:xfrm>
                <a:off x="534" y="820"/>
                <a:ext cx="31" cy="0"/>
              </a:xfrm>
              <a:prstGeom prst="line">
                <a:avLst/>
              </a:prstGeom>
              <a:noFill/>
              <a:ln w="9525">
                <a:solidFill>
                  <a:srgbClr val="99CC00"/>
                </a:solidFill>
                <a:round/>
                <a:headEnd/>
                <a:tailEnd type="triangle" w="med" len="med"/>
              </a:ln>
            </xdr:spPr>
          </xdr:sp>
          <xdr:sp macro="" textlink="">
            <xdr:nvSpPr>
              <xdr:cNvPr id="78" name="Line 123"/>
              <xdr:cNvSpPr>
                <a:spLocks noChangeShapeType="1"/>
              </xdr:cNvSpPr>
            </xdr:nvSpPr>
            <xdr:spPr bwMode="auto">
              <a:xfrm flipH="1">
                <a:off x="595" y="820"/>
                <a:ext cx="31" cy="0"/>
              </a:xfrm>
              <a:prstGeom prst="line">
                <a:avLst/>
              </a:prstGeom>
              <a:noFill/>
              <a:ln w="9525">
                <a:solidFill>
                  <a:srgbClr val="99CC00"/>
                </a:solidFill>
                <a:round/>
                <a:headEnd/>
                <a:tailEnd type="triangle" w="med" len="med"/>
              </a:ln>
            </xdr:spPr>
          </xdr:sp>
          <xdr:grpSp>
            <xdr:nvGrpSpPr>
              <xdr:cNvPr id="79" name="Group 159"/>
              <xdr:cNvGrpSpPr>
                <a:grpSpLocks/>
              </xdr:cNvGrpSpPr>
            </xdr:nvGrpSpPr>
            <xdr:grpSpPr bwMode="auto">
              <a:xfrm>
                <a:off x="507" y="763"/>
                <a:ext cx="53" cy="53"/>
                <a:chOff x="507" y="763"/>
                <a:chExt cx="53" cy="53"/>
              </a:xfrm>
            </xdr:grpSpPr>
            <xdr:grpSp>
              <xdr:nvGrpSpPr>
                <xdr:cNvPr id="89" name="Group 124"/>
                <xdr:cNvGrpSpPr>
                  <a:grpSpLocks/>
                </xdr:cNvGrpSpPr>
              </xdr:nvGrpSpPr>
              <xdr:grpSpPr bwMode="auto">
                <a:xfrm>
                  <a:off x="507" y="763"/>
                  <a:ext cx="53" cy="53"/>
                  <a:chOff x="609" y="771"/>
                  <a:chExt cx="53" cy="53"/>
                </a:xfrm>
              </xdr:grpSpPr>
              <xdr:sp macro="" textlink="">
                <xdr:nvSpPr>
                  <xdr:cNvPr id="93" name="Oval 125"/>
                  <xdr:cNvSpPr>
                    <a:spLocks noChangeArrowheads="1"/>
                  </xdr:cNvSpPr>
                </xdr:nvSpPr>
                <xdr:spPr bwMode="auto">
                  <a:xfrm>
                    <a:off x="609" y="771"/>
                    <a:ext cx="53" cy="53"/>
                  </a:xfrm>
                  <a:prstGeom prst="ellipse">
                    <a:avLst/>
                  </a:prstGeom>
                  <a:gradFill>
                    <a:gsLst>
                      <a:gs pos="0">
                        <a:srgbClr val="333399"/>
                      </a:gs>
                      <a:gs pos="100000">
                        <a:srgbClr val="333399">
                          <a:gamma/>
                          <a:shade val="0"/>
                          <a:invGamma/>
                        </a:srgbClr>
                      </a:gs>
                    </a:gsLst>
                    <a:lin ang="0" scaled="1"/>
                  </a:gradFill>
                  <a:ln w="9525">
                    <a:noFill/>
                    <a:round/>
                    <a:headEnd/>
                    <a:tailEnd/>
                  </a:ln>
                  <a:effectLst>
                    <a:innerShdw blurRad="63500" dist="50800" dir="10800000">
                      <a:prstClr val="black">
                        <a:alpha val="50000"/>
                      </a:prstClr>
                    </a:innerShdw>
                  </a:effectLst>
                </xdr:spPr>
              </xdr:sp>
              <xdr:sp macro="" textlink="">
                <xdr:nvSpPr>
                  <xdr:cNvPr id="94" name="Oval 126"/>
                  <xdr:cNvSpPr>
                    <a:spLocks noChangeArrowheads="1"/>
                  </xdr:cNvSpPr>
                </xdr:nvSpPr>
                <xdr:spPr bwMode="auto">
                  <a:xfrm>
                    <a:off x="632" y="795"/>
                    <a:ext cx="7" cy="7"/>
                  </a:xfrm>
                  <a:prstGeom prst="ellipse">
                    <a:avLst/>
                  </a:prstGeom>
                  <a:gradFill rotWithShape="1">
                    <a:gsLst>
                      <a:gs pos="0">
                        <a:srgbClr val="333333"/>
                      </a:gs>
                      <a:gs pos="100000">
                        <a:srgbClr val="333333">
                          <a:gamma/>
                          <a:shade val="0"/>
                          <a:invGamma/>
                        </a:srgbClr>
                      </a:gs>
                    </a:gsLst>
                    <a:lin ang="2700000" scaled="1"/>
                  </a:gradFill>
                  <a:ln w="9525">
                    <a:noFill/>
                    <a:round/>
                    <a:headEnd/>
                    <a:tailEnd/>
                  </a:ln>
                </xdr:spPr>
              </xdr:sp>
            </xdr:grpSp>
            <xdr:grpSp>
              <xdr:nvGrpSpPr>
                <xdr:cNvPr id="90" name="Group 145"/>
                <xdr:cNvGrpSpPr>
                  <a:grpSpLocks/>
                </xdr:cNvGrpSpPr>
              </xdr:nvGrpSpPr>
              <xdr:grpSpPr bwMode="auto">
                <a:xfrm>
                  <a:off x="544" y="777"/>
                  <a:ext cx="3" cy="9"/>
                  <a:chOff x="466" y="835"/>
                  <a:chExt cx="3" cy="9"/>
                </a:xfrm>
              </xdr:grpSpPr>
              <xdr:sp macro="" textlink="">
                <xdr:nvSpPr>
                  <xdr:cNvPr id="91" name="Line 143"/>
                  <xdr:cNvSpPr>
                    <a:spLocks noChangeShapeType="1"/>
                  </xdr:cNvSpPr>
                </xdr:nvSpPr>
                <xdr:spPr bwMode="auto">
                  <a:xfrm>
                    <a:off x="469" y="835"/>
                    <a:ext cx="0" cy="9"/>
                  </a:xfrm>
                  <a:prstGeom prst="line">
                    <a:avLst/>
                  </a:prstGeom>
                  <a:noFill/>
                  <a:ln w="9525">
                    <a:solidFill>
                      <a:srgbClr val="FF0000"/>
                    </a:solidFill>
                    <a:round/>
                    <a:headEnd/>
                    <a:tailEnd/>
                  </a:ln>
                </xdr:spPr>
              </xdr:sp>
              <xdr:sp macro="" textlink="">
                <xdr:nvSpPr>
                  <xdr:cNvPr id="92" name="Line 144"/>
                  <xdr:cNvSpPr>
                    <a:spLocks noChangeShapeType="1"/>
                  </xdr:cNvSpPr>
                </xdr:nvSpPr>
                <xdr:spPr bwMode="auto">
                  <a:xfrm flipH="1">
                    <a:off x="466" y="836"/>
                    <a:ext cx="3" cy="2"/>
                  </a:xfrm>
                  <a:prstGeom prst="line">
                    <a:avLst/>
                  </a:prstGeom>
                  <a:noFill/>
                  <a:ln w="9525">
                    <a:solidFill>
                      <a:srgbClr val="FF0000"/>
                    </a:solidFill>
                    <a:round/>
                    <a:headEnd/>
                    <a:tailEnd/>
                  </a:ln>
                </xdr:spPr>
              </xdr:sp>
            </xdr:grpSp>
          </xdr:grpSp>
          <xdr:sp macro="" textlink="">
            <xdr:nvSpPr>
              <xdr:cNvPr id="80" name="Line 116"/>
              <xdr:cNvSpPr>
                <a:spLocks noChangeShapeType="1"/>
              </xdr:cNvSpPr>
            </xdr:nvSpPr>
            <xdr:spPr bwMode="auto">
              <a:xfrm>
                <a:off x="557" y="790"/>
                <a:ext cx="52" cy="0"/>
              </a:xfrm>
              <a:prstGeom prst="line">
                <a:avLst/>
              </a:prstGeom>
              <a:noFill/>
              <a:ln w="9525">
                <a:solidFill>
                  <a:srgbClr val="FF6600"/>
                </a:solidFill>
                <a:prstDash val="dash"/>
                <a:round/>
                <a:headEnd/>
                <a:tailEnd/>
              </a:ln>
            </xdr:spPr>
          </xdr:sp>
          <xdr:grpSp>
            <xdr:nvGrpSpPr>
              <xdr:cNvPr id="81" name="Group 160"/>
              <xdr:cNvGrpSpPr>
                <a:grpSpLocks/>
              </xdr:cNvGrpSpPr>
            </xdr:nvGrpSpPr>
            <xdr:grpSpPr bwMode="auto">
              <a:xfrm>
                <a:off x="603" y="763"/>
                <a:ext cx="53" cy="53"/>
                <a:chOff x="603" y="763"/>
                <a:chExt cx="53" cy="53"/>
              </a:xfrm>
            </xdr:grpSpPr>
            <xdr:grpSp>
              <xdr:nvGrpSpPr>
                <xdr:cNvPr id="83" name="Group 117"/>
                <xdr:cNvGrpSpPr>
                  <a:grpSpLocks/>
                </xdr:cNvGrpSpPr>
              </xdr:nvGrpSpPr>
              <xdr:grpSpPr bwMode="auto">
                <a:xfrm>
                  <a:off x="603" y="763"/>
                  <a:ext cx="53" cy="53"/>
                  <a:chOff x="609" y="771"/>
                  <a:chExt cx="53" cy="53"/>
                </a:xfrm>
              </xdr:grpSpPr>
              <xdr:sp macro="" textlink="">
                <xdr:nvSpPr>
                  <xdr:cNvPr id="87" name="Oval 118"/>
                  <xdr:cNvSpPr>
                    <a:spLocks noChangeArrowheads="1"/>
                  </xdr:cNvSpPr>
                </xdr:nvSpPr>
                <xdr:spPr bwMode="auto">
                  <a:xfrm>
                    <a:off x="609" y="771"/>
                    <a:ext cx="53" cy="53"/>
                  </a:xfrm>
                  <a:prstGeom prst="ellipse">
                    <a:avLst/>
                  </a:prstGeom>
                  <a:gradFill rotWithShape="1">
                    <a:gsLst>
                      <a:gs pos="0">
                        <a:srgbClr val="333399"/>
                      </a:gs>
                      <a:gs pos="100000">
                        <a:srgbClr val="333399">
                          <a:gamma/>
                          <a:shade val="0"/>
                          <a:invGamma/>
                        </a:srgbClr>
                      </a:gs>
                    </a:gsLst>
                    <a:lin ang="0" scaled="1"/>
                  </a:gradFill>
                  <a:ln w="9525">
                    <a:noFill/>
                    <a:round/>
                    <a:headEnd/>
                    <a:tailEnd/>
                  </a:ln>
                  <a:effectLst>
                    <a:innerShdw blurRad="63500" dist="50800" dir="10800000">
                      <a:prstClr val="black">
                        <a:alpha val="50000"/>
                      </a:prstClr>
                    </a:innerShdw>
                  </a:effectLst>
                </xdr:spPr>
              </xdr:sp>
              <xdr:sp macro="" textlink="">
                <xdr:nvSpPr>
                  <xdr:cNvPr id="88" name="Oval 119"/>
                  <xdr:cNvSpPr>
                    <a:spLocks noChangeArrowheads="1"/>
                  </xdr:cNvSpPr>
                </xdr:nvSpPr>
                <xdr:spPr bwMode="auto">
                  <a:xfrm>
                    <a:off x="632" y="795"/>
                    <a:ext cx="7" cy="7"/>
                  </a:xfrm>
                  <a:prstGeom prst="ellipse">
                    <a:avLst/>
                  </a:prstGeom>
                  <a:gradFill rotWithShape="1">
                    <a:gsLst>
                      <a:gs pos="0">
                        <a:srgbClr val="333333"/>
                      </a:gs>
                      <a:gs pos="100000">
                        <a:srgbClr val="333333">
                          <a:gamma/>
                          <a:shade val="0"/>
                          <a:invGamma/>
                        </a:srgbClr>
                      </a:gs>
                    </a:gsLst>
                    <a:lin ang="2700000" scaled="1"/>
                  </a:gradFill>
                  <a:ln w="9525">
                    <a:noFill/>
                    <a:round/>
                    <a:headEnd/>
                    <a:tailEnd/>
                  </a:ln>
                </xdr:spPr>
              </xdr:sp>
            </xdr:grpSp>
            <xdr:grpSp>
              <xdr:nvGrpSpPr>
                <xdr:cNvPr id="84" name="Group 146"/>
                <xdr:cNvGrpSpPr>
                  <a:grpSpLocks/>
                </xdr:cNvGrpSpPr>
              </xdr:nvGrpSpPr>
              <xdr:grpSpPr bwMode="auto">
                <a:xfrm flipH="1" flipV="1">
                  <a:off x="618" y="777"/>
                  <a:ext cx="3" cy="9"/>
                  <a:chOff x="466" y="835"/>
                  <a:chExt cx="3" cy="9"/>
                </a:xfrm>
              </xdr:grpSpPr>
              <xdr:sp macro="" textlink="">
                <xdr:nvSpPr>
                  <xdr:cNvPr id="85" name="Line 147"/>
                  <xdr:cNvSpPr>
                    <a:spLocks noChangeShapeType="1"/>
                  </xdr:cNvSpPr>
                </xdr:nvSpPr>
                <xdr:spPr bwMode="auto">
                  <a:xfrm>
                    <a:off x="469" y="835"/>
                    <a:ext cx="0" cy="9"/>
                  </a:xfrm>
                  <a:prstGeom prst="line">
                    <a:avLst/>
                  </a:prstGeom>
                  <a:noFill/>
                  <a:ln w="9525">
                    <a:solidFill>
                      <a:srgbClr val="FF0000"/>
                    </a:solidFill>
                    <a:round/>
                    <a:headEnd/>
                    <a:tailEnd/>
                  </a:ln>
                </xdr:spPr>
              </xdr:sp>
              <xdr:sp macro="" textlink="">
                <xdr:nvSpPr>
                  <xdr:cNvPr id="86" name="Line 148"/>
                  <xdr:cNvSpPr>
                    <a:spLocks noChangeShapeType="1"/>
                  </xdr:cNvSpPr>
                </xdr:nvSpPr>
                <xdr:spPr bwMode="auto">
                  <a:xfrm flipH="1">
                    <a:off x="466" y="836"/>
                    <a:ext cx="3" cy="2"/>
                  </a:xfrm>
                  <a:prstGeom prst="line">
                    <a:avLst/>
                  </a:prstGeom>
                  <a:noFill/>
                  <a:ln w="9525">
                    <a:solidFill>
                      <a:srgbClr val="FF0000"/>
                    </a:solidFill>
                    <a:round/>
                    <a:headEnd/>
                    <a:tailEnd/>
                  </a:ln>
                </xdr:spPr>
              </xdr:sp>
            </xdr:grpSp>
          </xdr:grpSp>
          <xdr:sp macro="" textlink="">
            <xdr:nvSpPr>
              <xdr:cNvPr id="82" name="Line 120"/>
              <xdr:cNvSpPr>
                <a:spLocks noChangeShapeType="1"/>
              </xdr:cNvSpPr>
            </xdr:nvSpPr>
            <xdr:spPr bwMode="auto">
              <a:xfrm>
                <a:off x="653" y="790"/>
                <a:ext cx="34" cy="0"/>
              </a:xfrm>
              <a:prstGeom prst="line">
                <a:avLst/>
              </a:prstGeom>
              <a:noFill/>
              <a:ln w="9525">
                <a:solidFill>
                  <a:srgbClr val="FF6600"/>
                </a:solidFill>
                <a:prstDash val="dash"/>
                <a:round/>
                <a:headEnd/>
                <a:tailEnd type="triangle" w="med" len="med"/>
              </a:ln>
            </xdr:spPr>
          </xdr:sp>
        </xdr:grpSp>
      </xdr:grpSp>
    </xdr:grpSp>
    <xdr:clientData/>
  </xdr:twoCellAnchor>
  <xdr:twoCellAnchor>
    <xdr:from>
      <xdr:col>7</xdr:col>
      <xdr:colOff>85725</xdr:colOff>
      <xdr:row>59</xdr:row>
      <xdr:rowOff>0</xdr:rowOff>
    </xdr:from>
    <xdr:to>
      <xdr:col>14</xdr:col>
      <xdr:colOff>419100</xdr:colOff>
      <xdr:row>62</xdr:row>
      <xdr:rowOff>133350</xdr:rowOff>
    </xdr:to>
    <xdr:grpSp>
      <xdr:nvGrpSpPr>
        <xdr:cNvPr id="113" name="Group 691"/>
        <xdr:cNvGrpSpPr>
          <a:grpSpLocks/>
        </xdr:cNvGrpSpPr>
      </xdr:nvGrpSpPr>
      <xdr:grpSpPr bwMode="auto">
        <a:xfrm>
          <a:off x="4322366" y="11707813"/>
          <a:ext cx="4570015" cy="728662"/>
          <a:chOff x="455" y="1071"/>
          <a:chExt cx="483" cy="77"/>
        </a:xfrm>
      </xdr:grpSpPr>
      <xdr:sp macro="" textlink="">
        <xdr:nvSpPr>
          <xdr:cNvPr id="114" name="Text Box 83"/>
          <xdr:cNvSpPr txBox="1">
            <a:spLocks noChangeArrowheads="1"/>
          </xdr:cNvSpPr>
        </xdr:nvSpPr>
        <xdr:spPr bwMode="auto">
          <a:xfrm>
            <a:off x="672" y="1113"/>
            <a:ext cx="14" cy="17"/>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n-US" sz="1100" b="1" i="0" strike="noStrike">
                <a:solidFill>
                  <a:srgbClr val="FF9900"/>
                </a:solidFill>
                <a:latin typeface="Arial"/>
                <a:cs typeface="Arial"/>
              </a:rPr>
              <a:t>z</a:t>
            </a:r>
          </a:p>
        </xdr:txBody>
      </xdr:sp>
      <xdr:sp macro="" textlink="">
        <xdr:nvSpPr>
          <xdr:cNvPr id="115" name="Line 76"/>
          <xdr:cNvSpPr>
            <a:spLocks noChangeShapeType="1"/>
          </xdr:cNvSpPr>
        </xdr:nvSpPr>
        <xdr:spPr bwMode="auto">
          <a:xfrm>
            <a:off x="701" y="1111"/>
            <a:ext cx="36" cy="0"/>
          </a:xfrm>
          <a:prstGeom prst="line">
            <a:avLst/>
          </a:prstGeom>
          <a:noFill/>
          <a:ln w="19050">
            <a:solidFill>
              <a:srgbClr val="800000"/>
            </a:solidFill>
            <a:round/>
            <a:headEnd/>
            <a:tailEnd type="triangle" w="med" len="med"/>
          </a:ln>
        </xdr:spPr>
      </xdr:sp>
      <xdr:grpSp>
        <xdr:nvGrpSpPr>
          <xdr:cNvPr id="116" name="Group 690"/>
          <xdr:cNvGrpSpPr>
            <a:grpSpLocks/>
          </xdr:cNvGrpSpPr>
        </xdr:nvGrpSpPr>
        <xdr:grpSpPr bwMode="auto">
          <a:xfrm>
            <a:off x="749" y="1088"/>
            <a:ext cx="189" cy="60"/>
            <a:chOff x="757" y="1088"/>
            <a:chExt cx="189" cy="60"/>
          </a:xfrm>
        </xdr:grpSpPr>
        <xdr:sp macro="" textlink="">
          <xdr:nvSpPr>
            <xdr:cNvPr id="143" name="Text Box 196"/>
            <xdr:cNvSpPr txBox="1">
              <a:spLocks noChangeArrowheads="1"/>
            </xdr:cNvSpPr>
          </xdr:nvSpPr>
          <xdr:spPr bwMode="auto">
            <a:xfrm>
              <a:off x="867" y="1124"/>
              <a:ext cx="31" cy="24"/>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6600"/>
                  </a:solidFill>
                  <a:latin typeface="Arial"/>
                  <a:cs typeface="Arial"/>
                </a:rPr>
                <a:t>σ</a:t>
              </a:r>
              <a:r>
                <a:rPr lang="en-US" sz="1100" b="1" i="0" strike="noStrike" baseline="-25000">
                  <a:solidFill>
                    <a:srgbClr val="FF6600"/>
                  </a:solidFill>
                  <a:latin typeface="Arial"/>
                  <a:cs typeface="Arial"/>
                </a:rPr>
                <a:t>s-p</a:t>
              </a:r>
            </a:p>
          </xdr:txBody>
        </xdr:sp>
        <xdr:sp macro="" textlink="">
          <xdr:nvSpPr>
            <xdr:cNvPr id="144" name="Text Box 84"/>
            <xdr:cNvSpPr txBox="1">
              <a:spLocks noChangeArrowheads="1"/>
            </xdr:cNvSpPr>
          </xdr:nvSpPr>
          <xdr:spPr bwMode="auto">
            <a:xfrm>
              <a:off x="929" y="1113"/>
              <a:ext cx="14" cy="17"/>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n-US" sz="1100" b="1" i="0" strike="noStrike">
                  <a:solidFill>
                    <a:srgbClr val="FF9900"/>
                  </a:solidFill>
                  <a:latin typeface="Arial"/>
                  <a:cs typeface="Arial"/>
                </a:rPr>
                <a:t>z</a:t>
              </a:r>
            </a:p>
          </xdr:txBody>
        </xdr:sp>
        <xdr:grpSp>
          <xdr:nvGrpSpPr>
            <xdr:cNvPr id="145" name="Group 689"/>
            <xdr:cNvGrpSpPr>
              <a:grpSpLocks/>
            </xdr:cNvGrpSpPr>
          </xdr:nvGrpSpPr>
          <xdr:grpSpPr bwMode="auto">
            <a:xfrm>
              <a:off x="757" y="1090"/>
              <a:ext cx="128" cy="42"/>
              <a:chOff x="757" y="1090"/>
              <a:chExt cx="128" cy="42"/>
            </a:xfrm>
          </xdr:grpSpPr>
          <xdr:sp macro="" textlink="">
            <xdr:nvSpPr>
              <xdr:cNvPr id="157" name="Line 68"/>
              <xdr:cNvSpPr>
                <a:spLocks noChangeShapeType="1"/>
              </xdr:cNvSpPr>
            </xdr:nvSpPr>
            <xdr:spPr bwMode="auto">
              <a:xfrm flipH="1">
                <a:off x="757" y="1111"/>
                <a:ext cx="32" cy="0"/>
              </a:xfrm>
              <a:prstGeom prst="line">
                <a:avLst/>
              </a:prstGeom>
              <a:noFill/>
              <a:ln w="9525">
                <a:solidFill>
                  <a:srgbClr val="FF6600"/>
                </a:solidFill>
                <a:prstDash val="dash"/>
                <a:round/>
                <a:headEnd/>
                <a:tailEnd/>
              </a:ln>
            </xdr:spPr>
          </xdr:sp>
          <xdr:grpSp>
            <xdr:nvGrpSpPr>
              <xdr:cNvPr id="158" name="Group 56"/>
              <xdr:cNvGrpSpPr>
                <a:grpSpLocks/>
              </xdr:cNvGrpSpPr>
            </xdr:nvGrpSpPr>
            <xdr:grpSpPr bwMode="auto">
              <a:xfrm>
                <a:off x="785" y="1090"/>
                <a:ext cx="44" cy="42"/>
                <a:chOff x="592" y="756"/>
                <a:chExt cx="57" cy="42"/>
              </a:xfrm>
            </xdr:grpSpPr>
            <xdr:sp macro="" textlink="">
              <xdr:nvSpPr>
                <xdr:cNvPr id="163" name="Freeform 57"/>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3C0355"/>
                    </a:gs>
                    <a:gs pos="100000">
                      <a:srgbClr val="3C0355">
                        <a:gamma/>
                        <a:shade val="0"/>
                        <a:invGamma/>
                      </a:srgbClr>
                    </a:gs>
                  </a:gsLst>
                  <a:lin ang="5400000" scaled="1"/>
                </a:gradFill>
                <a:ln w="9525">
                  <a:noFill/>
                  <a:round/>
                  <a:headEnd/>
                  <a:tailEnd/>
                </a:ln>
              </xdr:spPr>
            </xdr:sp>
            <xdr:sp macro="" textlink="">
              <xdr:nvSpPr>
                <xdr:cNvPr id="164" name="Freeform 58"/>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3C0355"/>
                    </a:gs>
                    <a:gs pos="100000">
                      <a:srgbClr val="3C0355">
                        <a:gamma/>
                        <a:shade val="0"/>
                        <a:invGamma/>
                      </a:srgbClr>
                    </a:gs>
                  </a:gsLst>
                  <a:lin ang="5400000" scaled="1"/>
                </a:gradFill>
                <a:ln w="9525">
                  <a:noFill/>
                  <a:round/>
                  <a:headEnd/>
                  <a:tailEnd/>
                </a:ln>
              </xdr:spPr>
            </xdr:sp>
          </xdr:grpSp>
          <xdr:grpSp>
            <xdr:nvGrpSpPr>
              <xdr:cNvPr id="159" name="Group 59"/>
              <xdr:cNvGrpSpPr>
                <a:grpSpLocks/>
              </xdr:cNvGrpSpPr>
            </xdr:nvGrpSpPr>
            <xdr:grpSpPr bwMode="auto">
              <a:xfrm>
                <a:off x="828" y="1090"/>
                <a:ext cx="57" cy="42"/>
                <a:chOff x="648" y="756"/>
                <a:chExt cx="57" cy="42"/>
              </a:xfrm>
            </xdr:grpSpPr>
            <xdr:sp macro="" textlink="">
              <xdr:nvSpPr>
                <xdr:cNvPr id="161" name="Freeform 60"/>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3C0355"/>
                    </a:gs>
                    <a:gs pos="100000">
                      <a:srgbClr val="3C0355">
                        <a:gamma/>
                        <a:shade val="0"/>
                        <a:invGamma/>
                      </a:srgbClr>
                    </a:gs>
                  </a:gsLst>
                  <a:lin ang="5400000" scaled="1"/>
                </a:gradFill>
                <a:ln w="9525">
                  <a:noFill/>
                  <a:round/>
                  <a:headEnd/>
                  <a:tailEnd/>
                </a:ln>
              </xdr:spPr>
            </xdr:sp>
            <xdr:sp macro="" textlink="">
              <xdr:nvSpPr>
                <xdr:cNvPr id="162" name="Freeform 61"/>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3C0355"/>
                    </a:gs>
                    <a:gs pos="100000">
                      <a:srgbClr val="3C0355">
                        <a:gamma/>
                        <a:shade val="0"/>
                        <a:invGamma/>
                      </a:srgbClr>
                    </a:gs>
                  </a:gsLst>
                  <a:lin ang="5400000" scaled="1"/>
                </a:gradFill>
                <a:ln w="9525">
                  <a:noFill/>
                  <a:round/>
                  <a:headEnd/>
                  <a:tailEnd/>
                </a:ln>
              </xdr:spPr>
            </xdr:sp>
          </xdr:grpSp>
          <xdr:sp macro="" textlink="">
            <xdr:nvSpPr>
              <xdr:cNvPr id="160" name="Oval 62"/>
              <xdr:cNvSpPr>
                <a:spLocks noChangeArrowheads="1"/>
              </xdr:cNvSpPr>
            </xdr:nvSpPr>
            <xdr:spPr bwMode="auto">
              <a:xfrm rot="-5400000">
                <a:off x="826" y="1109"/>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grpSp>
          <xdr:nvGrpSpPr>
            <xdr:cNvPr id="146" name="Group 188"/>
            <xdr:cNvGrpSpPr>
              <a:grpSpLocks/>
            </xdr:cNvGrpSpPr>
          </xdr:nvGrpSpPr>
          <xdr:grpSpPr bwMode="auto">
            <a:xfrm>
              <a:off x="872" y="1088"/>
              <a:ext cx="45" cy="45"/>
              <a:chOff x="872" y="1044"/>
              <a:chExt cx="45" cy="45"/>
            </a:xfrm>
          </xdr:grpSpPr>
          <xdr:sp macro="" textlink="">
            <xdr:nvSpPr>
              <xdr:cNvPr id="148" name="Oval 65"/>
              <xdr:cNvSpPr>
                <a:spLocks noChangeArrowheads="1"/>
              </xdr:cNvSpPr>
            </xdr:nvSpPr>
            <xdr:spPr bwMode="auto">
              <a:xfrm>
                <a:off x="872" y="1044"/>
                <a:ext cx="45" cy="45"/>
              </a:xfrm>
              <a:prstGeom prst="ellipse">
                <a:avLst/>
              </a:prstGeom>
              <a:gradFill rotWithShape="1">
                <a:gsLst>
                  <a:gs pos="0">
                    <a:srgbClr val="3C0355"/>
                  </a:gs>
                  <a:gs pos="100000">
                    <a:srgbClr val="3C0355">
                      <a:gamma/>
                      <a:shade val="0"/>
                      <a:invGamma/>
                    </a:srgbClr>
                  </a:gs>
                </a:gsLst>
                <a:lin ang="0" scaled="1"/>
              </a:gradFill>
              <a:ln w="9525">
                <a:noFill/>
                <a:round/>
                <a:headEnd/>
                <a:tailEnd/>
              </a:ln>
            </xdr:spPr>
          </xdr:sp>
          <xdr:sp macro="" textlink="">
            <xdr:nvSpPr>
              <xdr:cNvPr id="149" name="Oval 66"/>
              <xdr:cNvSpPr>
                <a:spLocks noChangeArrowheads="1"/>
              </xdr:cNvSpPr>
            </xdr:nvSpPr>
            <xdr:spPr bwMode="auto">
              <a:xfrm>
                <a:off x="892" y="1065"/>
                <a:ext cx="7" cy="7"/>
              </a:xfrm>
              <a:prstGeom prst="ellipse">
                <a:avLst/>
              </a:prstGeom>
              <a:gradFill rotWithShape="1">
                <a:gsLst>
                  <a:gs pos="0">
                    <a:srgbClr val="333333"/>
                  </a:gs>
                  <a:gs pos="100000">
                    <a:srgbClr val="333333">
                      <a:gamma/>
                      <a:shade val="0"/>
                      <a:invGamma/>
                    </a:srgbClr>
                  </a:gs>
                </a:gsLst>
                <a:lin ang="2700000" scaled="1"/>
              </a:gradFill>
              <a:ln w="9525">
                <a:noFill/>
                <a:round/>
                <a:headEnd/>
                <a:tailEnd/>
              </a:ln>
            </xdr:spPr>
          </xdr:sp>
          <xdr:grpSp>
            <xdr:nvGrpSpPr>
              <xdr:cNvPr id="150" name="Group 177"/>
              <xdr:cNvGrpSpPr>
                <a:grpSpLocks/>
              </xdr:cNvGrpSpPr>
            </xdr:nvGrpSpPr>
            <xdr:grpSpPr bwMode="auto">
              <a:xfrm>
                <a:off x="878" y="1056"/>
                <a:ext cx="9" cy="9"/>
                <a:chOff x="716" y="841"/>
                <a:chExt cx="9" cy="9"/>
              </a:xfrm>
            </xdr:grpSpPr>
            <xdr:grpSp>
              <xdr:nvGrpSpPr>
                <xdr:cNvPr id="151" name="Group 168"/>
                <xdr:cNvGrpSpPr>
                  <a:grpSpLocks/>
                </xdr:cNvGrpSpPr>
              </xdr:nvGrpSpPr>
              <xdr:grpSpPr bwMode="auto">
                <a:xfrm flipH="1" flipV="1">
                  <a:off x="722" y="841"/>
                  <a:ext cx="3" cy="9"/>
                  <a:chOff x="466" y="835"/>
                  <a:chExt cx="3" cy="9"/>
                </a:xfrm>
              </xdr:grpSpPr>
              <xdr:sp macro="" textlink="">
                <xdr:nvSpPr>
                  <xdr:cNvPr id="155" name="Line 169"/>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56" name="Line 170"/>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152" name="Group 171"/>
                <xdr:cNvGrpSpPr>
                  <a:grpSpLocks/>
                </xdr:cNvGrpSpPr>
              </xdr:nvGrpSpPr>
              <xdr:grpSpPr bwMode="auto">
                <a:xfrm>
                  <a:off x="716" y="841"/>
                  <a:ext cx="3" cy="9"/>
                  <a:chOff x="466" y="835"/>
                  <a:chExt cx="3" cy="9"/>
                </a:xfrm>
              </xdr:grpSpPr>
              <xdr:sp macro="" textlink="">
                <xdr:nvSpPr>
                  <xdr:cNvPr id="153" name="Line 172"/>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54" name="Line 173"/>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sp macro="" textlink="">
          <xdr:nvSpPr>
            <xdr:cNvPr id="147" name="Line 67"/>
            <xdr:cNvSpPr>
              <a:spLocks noChangeShapeType="1"/>
            </xdr:cNvSpPr>
          </xdr:nvSpPr>
          <xdr:spPr bwMode="auto">
            <a:xfrm>
              <a:off x="915" y="1111"/>
              <a:ext cx="31" cy="0"/>
            </a:xfrm>
            <a:prstGeom prst="line">
              <a:avLst/>
            </a:prstGeom>
            <a:noFill/>
            <a:ln w="9525">
              <a:solidFill>
                <a:srgbClr val="FF6600"/>
              </a:solidFill>
              <a:prstDash val="dash"/>
              <a:round/>
              <a:headEnd/>
              <a:tailEnd type="triangle" w="med" len="med"/>
            </a:ln>
          </xdr:spPr>
        </xdr:sp>
      </xdr:grpSp>
      <xdr:sp macro="" textlink="">
        <xdr:nvSpPr>
          <xdr:cNvPr id="117" name="Text Box 180"/>
          <xdr:cNvSpPr txBox="1">
            <a:spLocks noChangeArrowheads="1"/>
          </xdr:cNvSpPr>
        </xdr:nvSpPr>
        <xdr:spPr bwMode="auto">
          <a:xfrm>
            <a:off x="467" y="1071"/>
            <a:ext cx="21" cy="24"/>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n-US" sz="1100" b="1" i="0" strike="noStrike">
                <a:solidFill>
                  <a:srgbClr val="FF6600"/>
                </a:solidFill>
                <a:latin typeface="Arial"/>
                <a:cs typeface="Arial"/>
              </a:rPr>
              <a:t>p</a:t>
            </a:r>
            <a:r>
              <a:rPr lang="en-US" sz="1100" b="1" i="0" strike="noStrike" baseline="-25000">
                <a:solidFill>
                  <a:srgbClr val="FF6600"/>
                </a:solidFill>
                <a:latin typeface="Arial"/>
                <a:cs typeface="Arial"/>
              </a:rPr>
              <a:t>z</a:t>
            </a:r>
          </a:p>
        </xdr:txBody>
      </xdr:sp>
      <xdr:sp macro="" textlink="">
        <xdr:nvSpPr>
          <xdr:cNvPr id="118" name="Text Box 179"/>
          <xdr:cNvSpPr txBox="1">
            <a:spLocks noChangeArrowheads="1"/>
          </xdr:cNvSpPr>
        </xdr:nvSpPr>
        <xdr:spPr bwMode="auto">
          <a:xfrm>
            <a:off x="644" y="1075"/>
            <a:ext cx="15" cy="17"/>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n-US" sz="1100" b="1" i="0" strike="noStrike">
                <a:solidFill>
                  <a:srgbClr val="FF6600"/>
                </a:solidFill>
                <a:latin typeface="Arial"/>
                <a:cs typeface="Arial"/>
              </a:rPr>
              <a:t>s</a:t>
            </a:r>
          </a:p>
        </xdr:txBody>
      </xdr:sp>
      <xdr:sp macro="" textlink="">
        <xdr:nvSpPr>
          <xdr:cNvPr id="119" name="Line 85"/>
          <xdr:cNvSpPr>
            <a:spLocks noChangeShapeType="1"/>
          </xdr:cNvSpPr>
        </xdr:nvSpPr>
        <xdr:spPr bwMode="auto">
          <a:xfrm>
            <a:off x="558" y="1141"/>
            <a:ext cx="31" cy="0"/>
          </a:xfrm>
          <a:prstGeom prst="line">
            <a:avLst/>
          </a:prstGeom>
          <a:noFill/>
          <a:ln w="9525">
            <a:solidFill>
              <a:srgbClr val="99CC00"/>
            </a:solidFill>
            <a:round/>
            <a:headEnd/>
            <a:tailEnd type="triangle" w="med" len="med"/>
          </a:ln>
        </xdr:spPr>
      </xdr:sp>
      <xdr:sp macro="" textlink="">
        <xdr:nvSpPr>
          <xdr:cNvPr id="120" name="Line 86"/>
          <xdr:cNvSpPr>
            <a:spLocks noChangeShapeType="1"/>
          </xdr:cNvSpPr>
        </xdr:nvSpPr>
        <xdr:spPr bwMode="auto">
          <a:xfrm flipH="1">
            <a:off x="607" y="1141"/>
            <a:ext cx="31" cy="0"/>
          </a:xfrm>
          <a:prstGeom prst="line">
            <a:avLst/>
          </a:prstGeom>
          <a:noFill/>
          <a:ln w="9525">
            <a:solidFill>
              <a:srgbClr val="99CC00"/>
            </a:solidFill>
            <a:round/>
            <a:headEnd/>
            <a:tailEnd type="triangle" w="med" len="med"/>
          </a:ln>
        </xdr:spPr>
      </xdr:sp>
      <xdr:grpSp>
        <xdr:nvGrpSpPr>
          <xdr:cNvPr id="121" name="Group 279"/>
          <xdr:cNvGrpSpPr>
            <a:grpSpLocks/>
          </xdr:cNvGrpSpPr>
        </xdr:nvGrpSpPr>
        <xdr:grpSpPr bwMode="auto">
          <a:xfrm>
            <a:off x="455" y="1088"/>
            <a:ext cx="234" cy="46"/>
            <a:chOff x="455" y="1088"/>
            <a:chExt cx="234" cy="46"/>
          </a:xfrm>
        </xdr:grpSpPr>
        <xdr:sp macro="" textlink="">
          <xdr:nvSpPr>
            <xdr:cNvPr id="122" name="Line 52"/>
            <xdr:cNvSpPr>
              <a:spLocks noChangeShapeType="1"/>
            </xdr:cNvSpPr>
          </xdr:nvSpPr>
          <xdr:spPr bwMode="auto">
            <a:xfrm flipH="1">
              <a:off x="455" y="1111"/>
              <a:ext cx="25" cy="0"/>
            </a:xfrm>
            <a:prstGeom prst="line">
              <a:avLst/>
            </a:prstGeom>
            <a:noFill/>
            <a:ln w="9525">
              <a:solidFill>
                <a:srgbClr val="FF6600"/>
              </a:solidFill>
              <a:prstDash val="dash"/>
              <a:round/>
              <a:headEnd/>
              <a:tailEnd/>
            </a:ln>
          </xdr:spPr>
        </xdr:sp>
        <xdr:grpSp>
          <xdr:nvGrpSpPr>
            <xdr:cNvPr id="123" name="Group 184"/>
            <xdr:cNvGrpSpPr>
              <a:grpSpLocks/>
            </xdr:cNvGrpSpPr>
          </xdr:nvGrpSpPr>
          <xdr:grpSpPr bwMode="auto">
            <a:xfrm>
              <a:off x="477" y="1089"/>
              <a:ext cx="113" cy="42"/>
              <a:chOff x="477" y="1045"/>
              <a:chExt cx="113" cy="42"/>
            </a:xfrm>
          </xdr:grpSpPr>
          <xdr:grpSp>
            <xdr:nvGrpSpPr>
              <xdr:cNvPr id="132" name="Group 42"/>
              <xdr:cNvGrpSpPr>
                <a:grpSpLocks/>
              </xdr:cNvGrpSpPr>
            </xdr:nvGrpSpPr>
            <xdr:grpSpPr bwMode="auto">
              <a:xfrm>
                <a:off x="477" y="1045"/>
                <a:ext cx="113" cy="42"/>
                <a:chOff x="592" y="756"/>
                <a:chExt cx="113" cy="42"/>
              </a:xfrm>
            </xdr:grpSpPr>
            <xdr:grpSp>
              <xdr:nvGrpSpPr>
                <xdr:cNvPr id="136" name="Group 40"/>
                <xdr:cNvGrpSpPr>
                  <a:grpSpLocks/>
                </xdr:cNvGrpSpPr>
              </xdr:nvGrpSpPr>
              <xdr:grpSpPr bwMode="auto">
                <a:xfrm>
                  <a:off x="592" y="756"/>
                  <a:ext cx="57" cy="42"/>
                  <a:chOff x="592" y="756"/>
                  <a:chExt cx="57" cy="42"/>
                </a:xfrm>
              </xdr:grpSpPr>
              <xdr:sp macro="" textlink="">
                <xdr:nvSpPr>
                  <xdr:cNvPr id="141" name="Freeform 34"/>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142" name="Freeform 35"/>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137" name="Group 41"/>
                <xdr:cNvGrpSpPr>
                  <a:grpSpLocks/>
                </xdr:cNvGrpSpPr>
              </xdr:nvGrpSpPr>
              <xdr:grpSpPr bwMode="auto">
                <a:xfrm>
                  <a:off x="648" y="756"/>
                  <a:ext cx="57" cy="42"/>
                  <a:chOff x="648" y="756"/>
                  <a:chExt cx="57" cy="42"/>
                </a:xfrm>
              </xdr:grpSpPr>
              <xdr:sp macro="" textlink="">
                <xdr:nvSpPr>
                  <xdr:cNvPr id="139" name="Freeform 37"/>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140" name="Freeform 38"/>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sp macro="" textlink="">
              <xdr:nvSpPr>
                <xdr:cNvPr id="138" name="Oval 39"/>
                <xdr:cNvSpPr>
                  <a:spLocks noChangeArrowheads="1"/>
                </xdr:cNvSpPr>
              </xdr:nvSpPr>
              <xdr:spPr bwMode="auto">
                <a:xfrm rot="-5400000">
                  <a:off x="646" y="775"/>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grpSp>
            <xdr:nvGrpSpPr>
              <xdr:cNvPr id="133" name="Group 156"/>
              <xdr:cNvGrpSpPr>
                <a:grpSpLocks/>
              </xdr:cNvGrpSpPr>
            </xdr:nvGrpSpPr>
            <xdr:grpSpPr bwMode="auto">
              <a:xfrm>
                <a:off x="573" y="1054"/>
                <a:ext cx="3" cy="9"/>
                <a:chOff x="466" y="835"/>
                <a:chExt cx="3" cy="9"/>
              </a:xfrm>
            </xdr:grpSpPr>
            <xdr:sp macro="" textlink="">
              <xdr:nvSpPr>
                <xdr:cNvPr id="134" name="Line 157"/>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35" name="Line 158"/>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sp macro="" textlink="">
          <xdr:nvSpPr>
            <xdr:cNvPr id="124" name="Line 51"/>
            <xdr:cNvSpPr>
              <a:spLocks noChangeShapeType="1"/>
            </xdr:cNvSpPr>
          </xdr:nvSpPr>
          <xdr:spPr bwMode="auto">
            <a:xfrm>
              <a:off x="586" y="1111"/>
              <a:ext cx="37" cy="0"/>
            </a:xfrm>
            <a:prstGeom prst="line">
              <a:avLst/>
            </a:prstGeom>
            <a:noFill/>
            <a:ln w="9525">
              <a:solidFill>
                <a:srgbClr val="FF6600"/>
              </a:solidFill>
              <a:prstDash val="dash"/>
              <a:round/>
              <a:headEnd/>
              <a:tailEnd/>
            </a:ln>
          </xdr:spPr>
        </xdr:sp>
        <xdr:grpSp>
          <xdr:nvGrpSpPr>
            <xdr:cNvPr id="125" name="Group 183"/>
            <xdr:cNvGrpSpPr>
              <a:grpSpLocks/>
            </xdr:cNvGrpSpPr>
          </xdr:nvGrpSpPr>
          <xdr:grpSpPr bwMode="auto">
            <a:xfrm>
              <a:off x="610" y="1088"/>
              <a:ext cx="46" cy="46"/>
              <a:chOff x="610" y="1044"/>
              <a:chExt cx="46" cy="46"/>
            </a:xfrm>
          </xdr:grpSpPr>
          <xdr:sp macro="" textlink="">
            <xdr:nvSpPr>
              <xdr:cNvPr id="127" name="Oval 43"/>
              <xdr:cNvSpPr>
                <a:spLocks noChangeArrowheads="1"/>
              </xdr:cNvSpPr>
            </xdr:nvSpPr>
            <xdr:spPr bwMode="auto">
              <a:xfrm>
                <a:off x="610" y="1044"/>
                <a:ext cx="46" cy="46"/>
              </a:xfrm>
              <a:prstGeom prst="ellipse">
                <a:avLst/>
              </a:prstGeom>
              <a:gradFill rotWithShape="1">
                <a:gsLst>
                  <a:gs pos="0">
                    <a:srgbClr val="333399"/>
                  </a:gs>
                  <a:gs pos="100000">
                    <a:srgbClr val="333399">
                      <a:gamma/>
                      <a:shade val="0"/>
                      <a:invGamma/>
                    </a:srgbClr>
                  </a:gs>
                </a:gsLst>
                <a:lin ang="0" scaled="1"/>
              </a:gradFill>
              <a:ln w="9525">
                <a:noFill/>
                <a:round/>
                <a:headEnd/>
                <a:tailEnd/>
              </a:ln>
            </xdr:spPr>
          </xdr:sp>
          <xdr:sp macro="" textlink="">
            <xdr:nvSpPr>
              <xdr:cNvPr id="128" name="Oval 44"/>
              <xdr:cNvSpPr>
                <a:spLocks noChangeArrowheads="1"/>
              </xdr:cNvSpPr>
            </xdr:nvSpPr>
            <xdr:spPr bwMode="auto">
              <a:xfrm>
                <a:off x="629" y="1064"/>
                <a:ext cx="7" cy="7"/>
              </a:xfrm>
              <a:prstGeom prst="ellipse">
                <a:avLst/>
              </a:prstGeom>
              <a:gradFill rotWithShape="1">
                <a:gsLst>
                  <a:gs pos="0">
                    <a:srgbClr val="333333"/>
                  </a:gs>
                  <a:gs pos="100000">
                    <a:srgbClr val="333333">
                      <a:gamma/>
                      <a:shade val="0"/>
                      <a:invGamma/>
                    </a:srgbClr>
                  </a:gs>
                </a:gsLst>
                <a:lin ang="2700000" scaled="1"/>
              </a:gradFill>
              <a:ln w="9525">
                <a:noFill/>
                <a:round/>
                <a:headEnd/>
                <a:tailEnd/>
              </a:ln>
            </xdr:spPr>
          </xdr:sp>
          <xdr:grpSp>
            <xdr:nvGrpSpPr>
              <xdr:cNvPr id="129" name="Group 165"/>
              <xdr:cNvGrpSpPr>
                <a:grpSpLocks/>
              </xdr:cNvGrpSpPr>
            </xdr:nvGrpSpPr>
            <xdr:grpSpPr bwMode="auto">
              <a:xfrm flipH="1" flipV="1">
                <a:off x="621" y="1054"/>
                <a:ext cx="3" cy="9"/>
                <a:chOff x="466" y="835"/>
                <a:chExt cx="3" cy="9"/>
              </a:xfrm>
            </xdr:grpSpPr>
            <xdr:sp macro="" textlink="">
              <xdr:nvSpPr>
                <xdr:cNvPr id="130" name="Line 166"/>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31" name="Line 167"/>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sp macro="" textlink="">
          <xdr:nvSpPr>
            <xdr:cNvPr id="126" name="Line 53"/>
            <xdr:cNvSpPr>
              <a:spLocks noChangeShapeType="1"/>
            </xdr:cNvSpPr>
          </xdr:nvSpPr>
          <xdr:spPr bwMode="auto">
            <a:xfrm>
              <a:off x="653" y="1111"/>
              <a:ext cx="36" cy="0"/>
            </a:xfrm>
            <a:prstGeom prst="line">
              <a:avLst/>
            </a:prstGeom>
            <a:noFill/>
            <a:ln w="9525">
              <a:solidFill>
                <a:srgbClr val="FF6600"/>
              </a:solidFill>
              <a:prstDash val="dash"/>
              <a:round/>
              <a:headEnd/>
              <a:tailEnd type="triangle" w="med" len="med"/>
            </a:ln>
          </xdr:spPr>
        </xdr:sp>
      </xdr:grpSp>
    </xdr:grpSp>
    <xdr:clientData/>
  </xdr:twoCellAnchor>
  <xdr:twoCellAnchor>
    <xdr:from>
      <xdr:col>8</xdr:col>
      <xdr:colOff>95250</xdr:colOff>
      <xdr:row>69</xdr:row>
      <xdr:rowOff>123825</xdr:rowOff>
    </xdr:from>
    <xdr:to>
      <xdr:col>13</xdr:col>
      <xdr:colOff>542925</xdr:colOff>
      <xdr:row>78</xdr:row>
      <xdr:rowOff>0</xdr:rowOff>
    </xdr:to>
    <xdr:grpSp>
      <xdr:nvGrpSpPr>
        <xdr:cNvPr id="165" name="Group 688"/>
        <xdr:cNvGrpSpPr>
          <a:grpSpLocks/>
        </xdr:cNvGrpSpPr>
      </xdr:nvGrpSpPr>
      <xdr:grpSpPr bwMode="auto">
        <a:xfrm>
          <a:off x="4937125" y="13816013"/>
          <a:ext cx="3473847" cy="1662112"/>
          <a:chOff x="523" y="1284"/>
          <a:chExt cx="367" cy="172"/>
        </a:xfrm>
      </xdr:grpSpPr>
      <xdr:sp macro="" textlink="">
        <xdr:nvSpPr>
          <xdr:cNvPr id="166" name="Text Box 262"/>
          <xdr:cNvSpPr txBox="1">
            <a:spLocks noChangeArrowheads="1"/>
          </xdr:cNvSpPr>
        </xdr:nvSpPr>
        <xdr:spPr bwMode="auto">
          <a:xfrm>
            <a:off x="778" y="1286"/>
            <a:ext cx="19" cy="25"/>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p</a:t>
            </a:r>
            <a:r>
              <a:rPr lang="en-US" sz="1100" b="1" i="0" strike="noStrike" baseline="-25000">
                <a:solidFill>
                  <a:srgbClr val="FF9900"/>
                </a:solidFill>
                <a:latin typeface="Arial"/>
                <a:cs typeface="Arial"/>
              </a:rPr>
              <a:t>z</a:t>
            </a:r>
          </a:p>
        </xdr:txBody>
      </xdr:sp>
      <xdr:sp macro="" textlink="">
        <xdr:nvSpPr>
          <xdr:cNvPr id="167" name="Text Box 261"/>
          <xdr:cNvSpPr txBox="1">
            <a:spLocks noChangeArrowheads="1"/>
          </xdr:cNvSpPr>
        </xdr:nvSpPr>
        <xdr:spPr bwMode="auto">
          <a:xfrm>
            <a:off x="529" y="1284"/>
            <a:ext cx="19" cy="25"/>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p</a:t>
            </a:r>
            <a:r>
              <a:rPr lang="en-US" sz="1100" b="1" i="0" strike="noStrike" baseline="-25000">
                <a:solidFill>
                  <a:srgbClr val="FF9900"/>
                </a:solidFill>
                <a:latin typeface="Arial"/>
                <a:cs typeface="Arial"/>
              </a:rPr>
              <a:t>z</a:t>
            </a:r>
          </a:p>
        </xdr:txBody>
      </xdr:sp>
      <xdr:sp macro="" textlink="">
        <xdr:nvSpPr>
          <xdr:cNvPr id="168" name="Text Box 259"/>
          <xdr:cNvSpPr txBox="1">
            <a:spLocks noChangeArrowheads="1"/>
          </xdr:cNvSpPr>
        </xdr:nvSpPr>
        <xdr:spPr bwMode="auto">
          <a:xfrm>
            <a:off x="799" y="1321"/>
            <a:ext cx="12" cy="19"/>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z</a:t>
            </a:r>
          </a:p>
        </xdr:txBody>
      </xdr:sp>
      <xdr:grpSp>
        <xdr:nvGrpSpPr>
          <xdr:cNvPr id="169" name="Group 687"/>
          <xdr:cNvGrpSpPr>
            <a:grpSpLocks/>
          </xdr:cNvGrpSpPr>
        </xdr:nvGrpSpPr>
        <xdr:grpSpPr bwMode="auto">
          <a:xfrm>
            <a:off x="523" y="1300"/>
            <a:ext cx="367" cy="156"/>
            <a:chOff x="523" y="1300"/>
            <a:chExt cx="367" cy="156"/>
          </a:xfrm>
        </xdr:grpSpPr>
        <xdr:grpSp>
          <xdr:nvGrpSpPr>
            <xdr:cNvPr id="170" name="Group 256"/>
            <xdr:cNvGrpSpPr>
              <a:grpSpLocks/>
            </xdr:cNvGrpSpPr>
          </xdr:nvGrpSpPr>
          <xdr:grpSpPr bwMode="auto">
            <a:xfrm>
              <a:off x="523" y="1300"/>
              <a:ext cx="367" cy="49"/>
              <a:chOff x="497" y="1253"/>
              <a:chExt cx="367" cy="49"/>
            </a:xfrm>
          </xdr:grpSpPr>
          <xdr:grpSp>
            <xdr:nvGrpSpPr>
              <xdr:cNvPr id="200" name="Group 249"/>
              <xdr:cNvGrpSpPr>
                <a:grpSpLocks/>
              </xdr:cNvGrpSpPr>
            </xdr:nvGrpSpPr>
            <xdr:grpSpPr bwMode="auto">
              <a:xfrm>
                <a:off x="497" y="1253"/>
                <a:ext cx="293" cy="49"/>
                <a:chOff x="397" y="1285"/>
                <a:chExt cx="293" cy="49"/>
              </a:xfrm>
            </xdr:grpSpPr>
            <xdr:grpSp>
              <xdr:nvGrpSpPr>
                <xdr:cNvPr id="202" name="Group 248"/>
                <xdr:cNvGrpSpPr>
                  <a:grpSpLocks/>
                </xdr:cNvGrpSpPr>
              </xdr:nvGrpSpPr>
              <xdr:grpSpPr bwMode="auto">
                <a:xfrm>
                  <a:off x="397" y="1285"/>
                  <a:ext cx="293" cy="49"/>
                  <a:chOff x="397" y="1268"/>
                  <a:chExt cx="293" cy="49"/>
                </a:xfrm>
              </xdr:grpSpPr>
              <xdr:sp macro="" textlink="">
                <xdr:nvSpPr>
                  <xdr:cNvPr id="209" name="Line 234"/>
                  <xdr:cNvSpPr>
                    <a:spLocks noChangeShapeType="1"/>
                  </xdr:cNvSpPr>
                </xdr:nvSpPr>
                <xdr:spPr bwMode="auto">
                  <a:xfrm>
                    <a:off x="499" y="1317"/>
                    <a:ext cx="31" cy="0"/>
                  </a:xfrm>
                  <a:prstGeom prst="line">
                    <a:avLst/>
                  </a:prstGeom>
                  <a:noFill/>
                  <a:ln w="9525">
                    <a:solidFill>
                      <a:srgbClr val="99CC00"/>
                    </a:solidFill>
                    <a:round/>
                    <a:headEnd/>
                    <a:tailEnd type="triangle" w="med" len="med"/>
                  </a:ln>
                </xdr:spPr>
              </xdr:sp>
              <xdr:sp macro="" textlink="">
                <xdr:nvSpPr>
                  <xdr:cNvPr id="210" name="Line 235"/>
                  <xdr:cNvSpPr>
                    <a:spLocks noChangeShapeType="1"/>
                  </xdr:cNvSpPr>
                </xdr:nvSpPr>
                <xdr:spPr bwMode="auto">
                  <a:xfrm flipH="1">
                    <a:off x="546" y="1317"/>
                    <a:ext cx="31" cy="0"/>
                  </a:xfrm>
                  <a:prstGeom prst="line">
                    <a:avLst/>
                  </a:prstGeom>
                  <a:noFill/>
                  <a:ln w="9525">
                    <a:solidFill>
                      <a:srgbClr val="99CC00"/>
                    </a:solidFill>
                    <a:round/>
                    <a:headEnd/>
                    <a:tailEnd type="triangle" w="med" len="med"/>
                  </a:ln>
                </xdr:spPr>
              </xdr:sp>
              <xdr:grpSp>
                <xdr:nvGrpSpPr>
                  <xdr:cNvPr id="211" name="Group 233"/>
                  <xdr:cNvGrpSpPr>
                    <a:grpSpLocks/>
                  </xdr:cNvGrpSpPr>
                </xdr:nvGrpSpPr>
                <xdr:grpSpPr bwMode="auto">
                  <a:xfrm>
                    <a:off x="397" y="1268"/>
                    <a:ext cx="293" cy="42"/>
                    <a:chOff x="460" y="1279"/>
                    <a:chExt cx="293" cy="42"/>
                  </a:xfrm>
                </xdr:grpSpPr>
                <xdr:sp macro="" textlink="">
                  <xdr:nvSpPr>
                    <xdr:cNvPr id="212" name="Line 232"/>
                    <xdr:cNvSpPr>
                      <a:spLocks noChangeShapeType="1"/>
                    </xdr:cNvSpPr>
                  </xdr:nvSpPr>
                  <xdr:spPr bwMode="auto">
                    <a:xfrm flipH="1">
                      <a:off x="460" y="1300"/>
                      <a:ext cx="24" cy="0"/>
                    </a:xfrm>
                    <a:prstGeom prst="line">
                      <a:avLst/>
                    </a:prstGeom>
                    <a:noFill/>
                    <a:ln w="9525">
                      <a:solidFill>
                        <a:srgbClr val="FF6600"/>
                      </a:solidFill>
                      <a:prstDash val="dash"/>
                      <a:round/>
                      <a:headEnd/>
                      <a:tailEnd/>
                    </a:ln>
                  </xdr:spPr>
                </xdr:sp>
                <xdr:grpSp>
                  <xdr:nvGrpSpPr>
                    <xdr:cNvPr id="213" name="Group 201"/>
                    <xdr:cNvGrpSpPr>
                      <a:grpSpLocks/>
                    </xdr:cNvGrpSpPr>
                  </xdr:nvGrpSpPr>
                  <xdr:grpSpPr bwMode="auto">
                    <a:xfrm>
                      <a:off x="476" y="1279"/>
                      <a:ext cx="113" cy="42"/>
                      <a:chOff x="429" y="1279"/>
                      <a:chExt cx="113" cy="42"/>
                    </a:xfrm>
                  </xdr:grpSpPr>
                  <xdr:grpSp>
                    <xdr:nvGrpSpPr>
                      <xdr:cNvPr id="225" name="Group 202"/>
                      <xdr:cNvGrpSpPr>
                        <a:grpSpLocks/>
                      </xdr:cNvGrpSpPr>
                    </xdr:nvGrpSpPr>
                    <xdr:grpSpPr bwMode="auto">
                      <a:xfrm>
                        <a:off x="429" y="1279"/>
                        <a:ext cx="57" cy="42"/>
                        <a:chOff x="429" y="1279"/>
                        <a:chExt cx="57" cy="42"/>
                      </a:xfrm>
                    </xdr:grpSpPr>
                    <xdr:sp macro="" textlink="">
                      <xdr:nvSpPr>
                        <xdr:cNvPr id="230" name="Freeform 203"/>
                        <xdr:cNvSpPr>
                          <a:spLocks/>
                        </xdr:cNvSpPr>
                      </xdr:nvSpPr>
                      <xdr:spPr bwMode="auto">
                        <a:xfrm rot="-5400000">
                          <a:off x="447" y="128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231" name="Freeform 204"/>
                        <xdr:cNvSpPr>
                          <a:spLocks/>
                        </xdr:cNvSpPr>
                      </xdr:nvSpPr>
                      <xdr:spPr bwMode="auto">
                        <a:xfrm rot="16200000" flipH="1">
                          <a:off x="447" y="1261"/>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226" name="Group 205"/>
                      <xdr:cNvGrpSpPr>
                        <a:grpSpLocks/>
                      </xdr:cNvGrpSpPr>
                    </xdr:nvGrpSpPr>
                    <xdr:grpSpPr bwMode="auto">
                      <a:xfrm>
                        <a:off x="485" y="1279"/>
                        <a:ext cx="57" cy="42"/>
                        <a:chOff x="485" y="1279"/>
                        <a:chExt cx="57" cy="42"/>
                      </a:xfrm>
                    </xdr:grpSpPr>
                    <xdr:sp macro="" textlink="">
                      <xdr:nvSpPr>
                        <xdr:cNvPr id="228" name="Freeform 206"/>
                        <xdr:cNvSpPr>
                          <a:spLocks/>
                        </xdr:cNvSpPr>
                      </xdr:nvSpPr>
                      <xdr:spPr bwMode="auto">
                        <a:xfrm rot="16200000" flipV="1">
                          <a:off x="503" y="128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229" name="Freeform 207"/>
                        <xdr:cNvSpPr>
                          <a:spLocks/>
                        </xdr:cNvSpPr>
                      </xdr:nvSpPr>
                      <xdr:spPr bwMode="auto">
                        <a:xfrm rot="-5400000" flipH="1" flipV="1">
                          <a:off x="503" y="1261"/>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sp macro="" textlink="">
                    <xdr:nvSpPr>
                      <xdr:cNvPr id="227" name="Oval 208"/>
                      <xdr:cNvSpPr>
                        <a:spLocks noChangeArrowheads="1"/>
                      </xdr:cNvSpPr>
                    </xdr:nvSpPr>
                    <xdr:spPr bwMode="auto">
                      <a:xfrm rot="-5400000">
                        <a:off x="483" y="1298"/>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sp macro="" textlink="">
                  <xdr:nvSpPr>
                    <xdr:cNvPr id="214" name="Line 231"/>
                    <xdr:cNvSpPr>
                      <a:spLocks noChangeShapeType="1"/>
                    </xdr:cNvSpPr>
                  </xdr:nvSpPr>
                  <xdr:spPr bwMode="auto">
                    <a:xfrm flipH="1">
                      <a:off x="585" y="1300"/>
                      <a:ext cx="45" cy="0"/>
                    </a:xfrm>
                    <a:prstGeom prst="line">
                      <a:avLst/>
                    </a:prstGeom>
                    <a:noFill/>
                    <a:ln w="9525">
                      <a:solidFill>
                        <a:srgbClr val="FF6600"/>
                      </a:solidFill>
                      <a:prstDash val="dash"/>
                      <a:round/>
                      <a:headEnd/>
                      <a:tailEnd/>
                    </a:ln>
                  </xdr:spPr>
                </xdr:sp>
                <xdr:grpSp>
                  <xdr:nvGrpSpPr>
                    <xdr:cNvPr id="215" name="Group 210"/>
                    <xdr:cNvGrpSpPr>
                      <a:grpSpLocks/>
                    </xdr:cNvGrpSpPr>
                  </xdr:nvGrpSpPr>
                  <xdr:grpSpPr bwMode="auto">
                    <a:xfrm>
                      <a:off x="609" y="1279"/>
                      <a:ext cx="144" cy="42"/>
                      <a:chOff x="429" y="1279"/>
                      <a:chExt cx="144" cy="42"/>
                    </a:xfrm>
                  </xdr:grpSpPr>
                  <xdr:grpSp>
                    <xdr:nvGrpSpPr>
                      <xdr:cNvPr id="216" name="Group 200"/>
                      <xdr:cNvGrpSpPr>
                        <a:grpSpLocks/>
                      </xdr:cNvGrpSpPr>
                    </xdr:nvGrpSpPr>
                    <xdr:grpSpPr bwMode="auto">
                      <a:xfrm>
                        <a:off x="429" y="1279"/>
                        <a:ext cx="113" cy="42"/>
                        <a:chOff x="429" y="1279"/>
                        <a:chExt cx="113" cy="42"/>
                      </a:xfrm>
                    </xdr:grpSpPr>
                    <xdr:grpSp>
                      <xdr:nvGrpSpPr>
                        <xdr:cNvPr id="218" name="Group 199"/>
                        <xdr:cNvGrpSpPr>
                          <a:grpSpLocks/>
                        </xdr:cNvGrpSpPr>
                      </xdr:nvGrpSpPr>
                      <xdr:grpSpPr bwMode="auto">
                        <a:xfrm>
                          <a:off x="429" y="1279"/>
                          <a:ext cx="57" cy="42"/>
                          <a:chOff x="429" y="1279"/>
                          <a:chExt cx="57" cy="42"/>
                        </a:xfrm>
                      </xdr:grpSpPr>
                      <xdr:sp macro="" textlink="">
                        <xdr:nvSpPr>
                          <xdr:cNvPr id="223" name="Freeform 18"/>
                          <xdr:cNvSpPr>
                            <a:spLocks/>
                          </xdr:cNvSpPr>
                        </xdr:nvSpPr>
                        <xdr:spPr bwMode="auto">
                          <a:xfrm rot="-5400000">
                            <a:off x="447" y="128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224" name="Freeform 19"/>
                          <xdr:cNvSpPr>
                            <a:spLocks/>
                          </xdr:cNvSpPr>
                        </xdr:nvSpPr>
                        <xdr:spPr bwMode="auto">
                          <a:xfrm rot="16200000" flipH="1">
                            <a:off x="447" y="1261"/>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219" name="Group 198"/>
                        <xdr:cNvGrpSpPr>
                          <a:grpSpLocks/>
                        </xdr:cNvGrpSpPr>
                      </xdr:nvGrpSpPr>
                      <xdr:grpSpPr bwMode="auto">
                        <a:xfrm>
                          <a:off x="485" y="1279"/>
                          <a:ext cx="57" cy="42"/>
                          <a:chOff x="485" y="1279"/>
                          <a:chExt cx="57" cy="42"/>
                        </a:xfrm>
                      </xdr:grpSpPr>
                      <xdr:sp macro="" textlink="">
                        <xdr:nvSpPr>
                          <xdr:cNvPr id="221" name="Freeform 28"/>
                          <xdr:cNvSpPr>
                            <a:spLocks/>
                          </xdr:cNvSpPr>
                        </xdr:nvSpPr>
                        <xdr:spPr bwMode="auto">
                          <a:xfrm rot="16200000" flipV="1">
                            <a:off x="503" y="128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222" name="Freeform 29"/>
                          <xdr:cNvSpPr>
                            <a:spLocks/>
                          </xdr:cNvSpPr>
                        </xdr:nvSpPr>
                        <xdr:spPr bwMode="auto">
                          <a:xfrm rot="-5400000" flipH="1" flipV="1">
                            <a:off x="503" y="1261"/>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sp macro="" textlink="">
                      <xdr:nvSpPr>
                        <xdr:cNvPr id="220" name="Oval 30"/>
                        <xdr:cNvSpPr>
                          <a:spLocks noChangeArrowheads="1"/>
                        </xdr:cNvSpPr>
                      </xdr:nvSpPr>
                      <xdr:spPr bwMode="auto">
                        <a:xfrm rot="-5400000">
                          <a:off x="483" y="1298"/>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sp macro="" textlink="">
                    <xdr:nvSpPr>
                      <xdr:cNvPr id="217" name="Line 209"/>
                      <xdr:cNvSpPr>
                        <a:spLocks noChangeShapeType="1"/>
                      </xdr:cNvSpPr>
                    </xdr:nvSpPr>
                    <xdr:spPr bwMode="auto">
                      <a:xfrm>
                        <a:off x="539" y="1300"/>
                        <a:ext cx="34" cy="0"/>
                      </a:xfrm>
                      <a:prstGeom prst="line">
                        <a:avLst/>
                      </a:prstGeom>
                      <a:noFill/>
                      <a:ln w="9525">
                        <a:solidFill>
                          <a:srgbClr val="FF6600"/>
                        </a:solidFill>
                        <a:prstDash val="dash"/>
                        <a:round/>
                        <a:headEnd/>
                        <a:tailEnd type="triangle" w="med" len="med"/>
                      </a:ln>
                    </xdr:spPr>
                  </xdr:sp>
                </xdr:grpSp>
              </xdr:grpSp>
            </xdr:grpSp>
            <xdr:grpSp>
              <xdr:nvGrpSpPr>
                <xdr:cNvPr id="203" name="Group 174"/>
                <xdr:cNvGrpSpPr>
                  <a:grpSpLocks/>
                </xdr:cNvGrpSpPr>
              </xdr:nvGrpSpPr>
              <xdr:grpSpPr bwMode="auto">
                <a:xfrm>
                  <a:off x="508" y="1294"/>
                  <a:ext cx="3" cy="9"/>
                  <a:chOff x="466" y="835"/>
                  <a:chExt cx="3" cy="9"/>
                </a:xfrm>
              </xdr:grpSpPr>
              <xdr:sp macro="" textlink="">
                <xdr:nvSpPr>
                  <xdr:cNvPr id="207" name="Line 175"/>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208" name="Line 176"/>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204" name="Group 236"/>
                <xdr:cNvGrpSpPr>
                  <a:grpSpLocks/>
                </xdr:cNvGrpSpPr>
              </xdr:nvGrpSpPr>
              <xdr:grpSpPr bwMode="auto">
                <a:xfrm flipH="1" flipV="1">
                  <a:off x="561" y="1295"/>
                  <a:ext cx="3" cy="9"/>
                  <a:chOff x="466" y="835"/>
                  <a:chExt cx="3" cy="9"/>
                </a:xfrm>
              </xdr:grpSpPr>
              <xdr:sp macro="" textlink="">
                <xdr:nvSpPr>
                  <xdr:cNvPr id="205" name="Line 237"/>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206" name="Line 238"/>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sp macro="" textlink="">
            <xdr:nvSpPr>
              <xdr:cNvPr id="201" name="Line 252"/>
              <xdr:cNvSpPr>
                <a:spLocks noChangeShapeType="1"/>
              </xdr:cNvSpPr>
            </xdr:nvSpPr>
            <xdr:spPr bwMode="auto">
              <a:xfrm>
                <a:off x="822" y="1274"/>
                <a:ext cx="42" cy="0"/>
              </a:xfrm>
              <a:prstGeom prst="line">
                <a:avLst/>
              </a:prstGeom>
              <a:noFill/>
              <a:ln w="19050">
                <a:solidFill>
                  <a:srgbClr val="800000"/>
                </a:solidFill>
                <a:round/>
                <a:headEnd/>
                <a:tailEnd type="triangle" w="med" len="med"/>
              </a:ln>
            </xdr:spPr>
          </xdr:sp>
        </xdr:grpSp>
        <xdr:sp macro="" textlink="">
          <xdr:nvSpPr>
            <xdr:cNvPr id="171" name="Line 255"/>
            <xdr:cNvSpPr>
              <a:spLocks noChangeShapeType="1"/>
            </xdr:cNvSpPr>
          </xdr:nvSpPr>
          <xdr:spPr bwMode="auto">
            <a:xfrm>
              <a:off x="551" y="1414"/>
              <a:ext cx="42" cy="0"/>
            </a:xfrm>
            <a:prstGeom prst="line">
              <a:avLst/>
            </a:prstGeom>
            <a:noFill/>
            <a:ln w="19050">
              <a:solidFill>
                <a:srgbClr val="800000"/>
              </a:solidFill>
              <a:round/>
              <a:headEnd/>
              <a:tailEnd type="triangle" w="med" len="med"/>
            </a:ln>
          </xdr:spPr>
        </xdr:sp>
        <xdr:grpSp>
          <xdr:nvGrpSpPr>
            <xdr:cNvPr id="172" name="Group 659"/>
            <xdr:cNvGrpSpPr>
              <a:grpSpLocks/>
            </xdr:cNvGrpSpPr>
          </xdr:nvGrpSpPr>
          <xdr:grpSpPr bwMode="auto">
            <a:xfrm>
              <a:off x="617" y="1392"/>
              <a:ext cx="238" cy="64"/>
              <a:chOff x="129" y="2376"/>
              <a:chExt cx="238" cy="64"/>
            </a:xfrm>
          </xdr:grpSpPr>
          <xdr:sp macro="" textlink="">
            <xdr:nvSpPr>
              <xdr:cNvPr id="173" name="Text Box 660"/>
              <xdr:cNvSpPr txBox="1">
                <a:spLocks noChangeArrowheads="1"/>
              </xdr:cNvSpPr>
            </xdr:nvSpPr>
            <xdr:spPr bwMode="auto">
              <a:xfrm>
                <a:off x="227" y="2413"/>
                <a:ext cx="41" cy="27"/>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6600"/>
                    </a:solidFill>
                    <a:latin typeface="Arial"/>
                    <a:cs typeface="Arial"/>
                  </a:rPr>
                  <a:t>σ</a:t>
                </a:r>
                <a:r>
                  <a:rPr lang="en-US" sz="1100" b="1" i="0" strike="noStrike" baseline="-25000">
                    <a:solidFill>
                      <a:srgbClr val="FF6600"/>
                    </a:solidFill>
                    <a:latin typeface="Arial"/>
                    <a:cs typeface="Arial"/>
                  </a:rPr>
                  <a:t>pz-pz</a:t>
                </a:r>
              </a:p>
            </xdr:txBody>
          </xdr:sp>
          <xdr:sp macro="" textlink="">
            <xdr:nvSpPr>
              <xdr:cNvPr id="174" name="Text Box 661"/>
              <xdr:cNvSpPr txBox="1">
                <a:spLocks noChangeArrowheads="1"/>
              </xdr:cNvSpPr>
            </xdr:nvSpPr>
            <xdr:spPr bwMode="auto">
              <a:xfrm>
                <a:off x="353" y="2400"/>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z</a:t>
                </a:r>
              </a:p>
            </xdr:txBody>
          </xdr:sp>
          <xdr:grpSp>
            <xdr:nvGrpSpPr>
              <xdr:cNvPr id="175" name="Group 662"/>
              <xdr:cNvGrpSpPr>
                <a:grpSpLocks/>
              </xdr:cNvGrpSpPr>
            </xdr:nvGrpSpPr>
            <xdr:grpSpPr bwMode="auto">
              <a:xfrm>
                <a:off x="129" y="2376"/>
                <a:ext cx="117" cy="42"/>
                <a:chOff x="129" y="2376"/>
                <a:chExt cx="117" cy="42"/>
              </a:xfrm>
            </xdr:grpSpPr>
            <xdr:sp macro="" textlink="">
              <xdr:nvSpPr>
                <xdr:cNvPr id="192" name="Line 663"/>
                <xdr:cNvSpPr>
                  <a:spLocks noChangeShapeType="1"/>
                </xdr:cNvSpPr>
              </xdr:nvSpPr>
              <xdr:spPr bwMode="auto">
                <a:xfrm flipH="1">
                  <a:off x="129" y="2397"/>
                  <a:ext cx="18" cy="0"/>
                </a:xfrm>
                <a:prstGeom prst="line">
                  <a:avLst/>
                </a:prstGeom>
                <a:noFill/>
                <a:ln w="9525">
                  <a:solidFill>
                    <a:srgbClr val="FF6600"/>
                  </a:solidFill>
                  <a:prstDash val="dash"/>
                  <a:round/>
                  <a:headEnd/>
                  <a:tailEnd/>
                </a:ln>
              </xdr:spPr>
            </xdr:sp>
            <xdr:grpSp>
              <xdr:nvGrpSpPr>
                <xdr:cNvPr id="193" name="Group 664"/>
                <xdr:cNvGrpSpPr>
                  <a:grpSpLocks/>
                </xdr:cNvGrpSpPr>
              </xdr:nvGrpSpPr>
              <xdr:grpSpPr bwMode="auto">
                <a:xfrm>
                  <a:off x="145" y="2376"/>
                  <a:ext cx="45" cy="42"/>
                  <a:chOff x="429" y="1279"/>
                  <a:chExt cx="57" cy="42"/>
                </a:xfrm>
              </xdr:grpSpPr>
              <xdr:sp macro="" textlink="">
                <xdr:nvSpPr>
                  <xdr:cNvPr id="198" name="Freeform 665"/>
                  <xdr:cNvSpPr>
                    <a:spLocks/>
                  </xdr:cNvSpPr>
                </xdr:nvSpPr>
                <xdr:spPr bwMode="auto">
                  <a:xfrm rot="-5400000">
                    <a:off x="447" y="128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199" name="Freeform 666"/>
                  <xdr:cNvSpPr>
                    <a:spLocks/>
                  </xdr:cNvSpPr>
                </xdr:nvSpPr>
                <xdr:spPr bwMode="auto">
                  <a:xfrm rot="16200000" flipH="1">
                    <a:off x="447" y="1261"/>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194" name="Group 667"/>
                <xdr:cNvGrpSpPr>
                  <a:grpSpLocks/>
                </xdr:cNvGrpSpPr>
              </xdr:nvGrpSpPr>
              <xdr:grpSpPr bwMode="auto">
                <a:xfrm>
                  <a:off x="189" y="2376"/>
                  <a:ext cx="57" cy="42"/>
                  <a:chOff x="485" y="1279"/>
                  <a:chExt cx="57" cy="42"/>
                </a:xfrm>
              </xdr:grpSpPr>
              <xdr:sp macro="" textlink="">
                <xdr:nvSpPr>
                  <xdr:cNvPr id="196" name="Freeform 668"/>
                  <xdr:cNvSpPr>
                    <a:spLocks/>
                  </xdr:cNvSpPr>
                </xdr:nvSpPr>
                <xdr:spPr bwMode="auto">
                  <a:xfrm rot="16200000" flipV="1">
                    <a:off x="503" y="128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197" name="Freeform 669"/>
                  <xdr:cNvSpPr>
                    <a:spLocks/>
                  </xdr:cNvSpPr>
                </xdr:nvSpPr>
                <xdr:spPr bwMode="auto">
                  <a:xfrm rot="-5400000" flipH="1" flipV="1">
                    <a:off x="503" y="1261"/>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sp macro="" textlink="">
              <xdr:nvSpPr>
                <xdr:cNvPr id="195" name="Oval 670"/>
                <xdr:cNvSpPr>
                  <a:spLocks noChangeArrowheads="1"/>
                </xdr:cNvSpPr>
              </xdr:nvSpPr>
              <xdr:spPr bwMode="auto">
                <a:xfrm rot="-5400000">
                  <a:off x="187" y="2395"/>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grpSp>
            <xdr:nvGrpSpPr>
              <xdr:cNvPr id="176" name="Group 671"/>
              <xdr:cNvGrpSpPr>
                <a:grpSpLocks/>
              </xdr:cNvGrpSpPr>
            </xdr:nvGrpSpPr>
            <xdr:grpSpPr bwMode="auto">
              <a:xfrm>
                <a:off x="227" y="2376"/>
                <a:ext cx="136" cy="43"/>
                <a:chOff x="227" y="2376"/>
                <a:chExt cx="136" cy="43"/>
              </a:xfrm>
            </xdr:grpSpPr>
            <xdr:grpSp>
              <xdr:nvGrpSpPr>
                <xdr:cNvPr id="177" name="Group 672"/>
                <xdr:cNvGrpSpPr>
                  <a:grpSpLocks/>
                </xdr:cNvGrpSpPr>
              </xdr:nvGrpSpPr>
              <xdr:grpSpPr bwMode="auto">
                <a:xfrm>
                  <a:off x="227" y="2376"/>
                  <a:ext cx="57" cy="42"/>
                  <a:chOff x="429" y="1279"/>
                  <a:chExt cx="57" cy="42"/>
                </a:xfrm>
              </xdr:grpSpPr>
              <xdr:sp macro="" textlink="">
                <xdr:nvSpPr>
                  <xdr:cNvPr id="190" name="Freeform 673"/>
                  <xdr:cNvSpPr>
                    <a:spLocks/>
                  </xdr:cNvSpPr>
                </xdr:nvSpPr>
                <xdr:spPr bwMode="auto">
                  <a:xfrm rot="-5400000">
                    <a:off x="447" y="128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191" name="Freeform 674"/>
                  <xdr:cNvSpPr>
                    <a:spLocks/>
                  </xdr:cNvSpPr>
                </xdr:nvSpPr>
                <xdr:spPr bwMode="auto">
                  <a:xfrm rot="16200000" flipH="1">
                    <a:off x="447" y="1261"/>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sp macro="" textlink="">
              <xdr:nvSpPr>
                <xdr:cNvPr id="178" name="Oval 675"/>
                <xdr:cNvSpPr>
                  <a:spLocks noChangeArrowheads="1"/>
                </xdr:cNvSpPr>
              </xdr:nvSpPr>
              <xdr:spPr bwMode="auto">
                <a:xfrm rot="-5400000">
                  <a:off x="281" y="2395"/>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nvGrpSpPr>
                <xdr:cNvPr id="179" name="Group 676"/>
                <xdr:cNvGrpSpPr>
                  <a:grpSpLocks/>
                </xdr:cNvGrpSpPr>
              </xdr:nvGrpSpPr>
              <xdr:grpSpPr bwMode="auto">
                <a:xfrm>
                  <a:off x="238" y="2389"/>
                  <a:ext cx="9" cy="9"/>
                  <a:chOff x="461" y="1382"/>
                  <a:chExt cx="9" cy="9"/>
                </a:xfrm>
              </xdr:grpSpPr>
              <xdr:grpSp>
                <xdr:nvGrpSpPr>
                  <xdr:cNvPr id="184" name="Group 677"/>
                  <xdr:cNvGrpSpPr>
                    <a:grpSpLocks/>
                  </xdr:cNvGrpSpPr>
                </xdr:nvGrpSpPr>
                <xdr:grpSpPr bwMode="auto">
                  <a:xfrm flipH="1" flipV="1">
                    <a:off x="467" y="1382"/>
                    <a:ext cx="3" cy="9"/>
                    <a:chOff x="466" y="835"/>
                    <a:chExt cx="3" cy="9"/>
                  </a:xfrm>
                </xdr:grpSpPr>
                <xdr:sp macro="" textlink="">
                  <xdr:nvSpPr>
                    <xdr:cNvPr id="188" name="Line 678"/>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89" name="Line 679"/>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185" name="Group 680"/>
                  <xdr:cNvGrpSpPr>
                    <a:grpSpLocks/>
                  </xdr:cNvGrpSpPr>
                </xdr:nvGrpSpPr>
                <xdr:grpSpPr bwMode="auto">
                  <a:xfrm>
                    <a:off x="461" y="1382"/>
                    <a:ext cx="3" cy="9"/>
                    <a:chOff x="466" y="835"/>
                    <a:chExt cx="3" cy="9"/>
                  </a:xfrm>
                </xdr:grpSpPr>
                <xdr:sp macro="" textlink="">
                  <xdr:nvSpPr>
                    <xdr:cNvPr id="186" name="Line 681"/>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87" name="Line 682"/>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180" name="Group 683"/>
                <xdr:cNvGrpSpPr>
                  <a:grpSpLocks/>
                </xdr:cNvGrpSpPr>
              </xdr:nvGrpSpPr>
              <xdr:grpSpPr bwMode="auto">
                <a:xfrm flipH="1">
                  <a:off x="286" y="2377"/>
                  <a:ext cx="45" cy="42"/>
                  <a:chOff x="429" y="1279"/>
                  <a:chExt cx="57" cy="42"/>
                </a:xfrm>
              </xdr:grpSpPr>
              <xdr:sp macro="" textlink="">
                <xdr:nvSpPr>
                  <xdr:cNvPr id="182" name="Freeform 684"/>
                  <xdr:cNvSpPr>
                    <a:spLocks/>
                  </xdr:cNvSpPr>
                </xdr:nvSpPr>
                <xdr:spPr bwMode="auto">
                  <a:xfrm rot="-5400000">
                    <a:off x="447" y="128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183" name="Freeform 685"/>
                  <xdr:cNvSpPr>
                    <a:spLocks/>
                  </xdr:cNvSpPr>
                </xdr:nvSpPr>
                <xdr:spPr bwMode="auto">
                  <a:xfrm rot="16200000" flipH="1">
                    <a:off x="447" y="1261"/>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sp macro="" textlink="">
              <xdr:nvSpPr>
                <xdr:cNvPr id="181" name="Line 686"/>
                <xdr:cNvSpPr>
                  <a:spLocks noChangeShapeType="1"/>
                </xdr:cNvSpPr>
              </xdr:nvSpPr>
              <xdr:spPr bwMode="auto">
                <a:xfrm>
                  <a:off x="329" y="2397"/>
                  <a:ext cx="34" cy="0"/>
                </a:xfrm>
                <a:prstGeom prst="line">
                  <a:avLst/>
                </a:prstGeom>
                <a:noFill/>
                <a:ln w="9525">
                  <a:solidFill>
                    <a:srgbClr val="FF6600"/>
                  </a:solidFill>
                  <a:prstDash val="dash"/>
                  <a:round/>
                  <a:headEnd/>
                  <a:tailEnd type="triangle" w="med" len="med"/>
                </a:ln>
              </xdr:spPr>
            </xdr:sp>
          </xdr:grpSp>
        </xdr:grpSp>
      </xdr:grpSp>
    </xdr:grpSp>
    <xdr:clientData/>
  </xdr:twoCellAnchor>
  <xdr:twoCellAnchor>
    <xdr:from>
      <xdr:col>0</xdr:col>
      <xdr:colOff>304800</xdr:colOff>
      <xdr:row>87</xdr:row>
      <xdr:rowOff>143673</xdr:rowOff>
    </xdr:from>
    <xdr:to>
      <xdr:col>6</xdr:col>
      <xdr:colOff>333375</xdr:colOff>
      <xdr:row>96</xdr:row>
      <xdr:rowOff>172248</xdr:rowOff>
    </xdr:to>
    <xdr:grpSp>
      <xdr:nvGrpSpPr>
        <xdr:cNvPr id="232" name="231 - Ομάδα"/>
        <xdr:cNvGrpSpPr/>
      </xdr:nvGrpSpPr>
      <xdr:grpSpPr>
        <a:xfrm>
          <a:off x="304800" y="17407736"/>
          <a:ext cx="3659981" cy="1814512"/>
          <a:chOff x="342900" y="16325850"/>
          <a:chExt cx="3686175" cy="1828800"/>
        </a:xfrm>
      </xdr:grpSpPr>
      <xdr:sp macro="" textlink="">
        <xdr:nvSpPr>
          <xdr:cNvPr id="233" name="Text Box 373"/>
          <xdr:cNvSpPr txBox="1">
            <a:spLocks noChangeArrowheads="1"/>
          </xdr:cNvSpPr>
        </xdr:nvSpPr>
        <xdr:spPr bwMode="auto">
          <a:xfrm>
            <a:off x="3181350" y="17983200"/>
            <a:ext cx="676275" cy="17145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0" i="0" strike="noStrike">
                <a:solidFill>
                  <a:srgbClr val="800000"/>
                </a:solidFill>
                <a:latin typeface="Arial"/>
                <a:cs typeface="Arial"/>
              </a:rPr>
              <a:t>επίπεδο </a:t>
            </a:r>
            <a:r>
              <a:rPr lang="en-US" sz="1000" b="1" i="0" strike="noStrike">
                <a:solidFill>
                  <a:srgbClr val="800000"/>
                </a:solidFill>
                <a:latin typeface="Arial"/>
                <a:cs typeface="Arial"/>
              </a:rPr>
              <a:t>xz</a:t>
            </a:r>
          </a:p>
        </xdr:txBody>
      </xdr:sp>
      <xdr:grpSp>
        <xdr:nvGrpSpPr>
          <xdr:cNvPr id="234" name="661 - Ομάδα"/>
          <xdr:cNvGrpSpPr/>
        </xdr:nvGrpSpPr>
        <xdr:grpSpPr>
          <a:xfrm>
            <a:off x="342900" y="16325850"/>
            <a:ext cx="3686175" cy="1685925"/>
            <a:chOff x="323850" y="16325850"/>
            <a:chExt cx="3686175" cy="1685925"/>
          </a:xfrm>
        </xdr:grpSpPr>
        <xdr:sp macro="" textlink="">
          <xdr:nvSpPr>
            <xdr:cNvPr id="235" name="Text Box 364"/>
            <xdr:cNvSpPr txBox="1">
              <a:spLocks noChangeArrowheads="1"/>
            </xdr:cNvSpPr>
          </xdr:nvSpPr>
          <xdr:spPr bwMode="auto">
            <a:xfrm>
              <a:off x="3848100" y="17230725"/>
              <a:ext cx="133350" cy="19050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z</a:t>
              </a:r>
            </a:p>
          </xdr:txBody>
        </xdr:sp>
        <xdr:sp macro="" textlink="">
          <xdr:nvSpPr>
            <xdr:cNvPr id="236" name="Line 347"/>
            <xdr:cNvSpPr>
              <a:spLocks noChangeShapeType="1"/>
            </xdr:cNvSpPr>
          </xdr:nvSpPr>
          <xdr:spPr bwMode="auto">
            <a:xfrm>
              <a:off x="2466975" y="17221200"/>
              <a:ext cx="1543050" cy="0"/>
            </a:xfrm>
            <a:prstGeom prst="line">
              <a:avLst/>
            </a:prstGeom>
            <a:noFill/>
            <a:ln w="9525">
              <a:solidFill>
                <a:srgbClr val="FF6600"/>
              </a:solidFill>
              <a:prstDash val="dash"/>
              <a:round/>
              <a:headEnd/>
              <a:tailEnd type="triangle" w="med" len="med"/>
            </a:ln>
          </xdr:spPr>
        </xdr:sp>
        <xdr:grpSp>
          <xdr:nvGrpSpPr>
            <xdr:cNvPr id="237" name="Group 346"/>
            <xdr:cNvGrpSpPr>
              <a:grpSpLocks/>
            </xdr:cNvGrpSpPr>
          </xdr:nvGrpSpPr>
          <xdr:grpSpPr bwMode="auto">
            <a:xfrm>
              <a:off x="323850" y="16325850"/>
              <a:ext cx="1666875" cy="1685925"/>
              <a:chOff x="117" y="1585"/>
              <a:chExt cx="175" cy="177"/>
            </a:xfrm>
          </xdr:grpSpPr>
          <xdr:sp macro="" textlink="">
            <xdr:nvSpPr>
              <xdr:cNvPr id="270" name="Text Box 334"/>
              <xdr:cNvSpPr txBox="1">
                <a:spLocks noChangeArrowheads="1"/>
              </xdr:cNvSpPr>
            </xdr:nvSpPr>
            <xdr:spPr bwMode="auto">
              <a:xfrm>
                <a:off x="256" y="1586"/>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x</a:t>
                </a:r>
              </a:p>
            </xdr:txBody>
          </xdr:sp>
          <xdr:sp macro="" textlink="">
            <xdr:nvSpPr>
              <xdr:cNvPr id="271" name="Text Box 333"/>
              <xdr:cNvSpPr txBox="1">
                <a:spLocks noChangeArrowheads="1"/>
              </xdr:cNvSpPr>
            </xdr:nvSpPr>
            <xdr:spPr bwMode="auto">
              <a:xfrm>
                <a:off x="156" y="1586"/>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x</a:t>
                </a:r>
              </a:p>
            </xdr:txBody>
          </xdr:sp>
          <xdr:sp macro="" textlink="">
            <xdr:nvSpPr>
              <xdr:cNvPr id="272" name="Text Box 332"/>
              <xdr:cNvSpPr txBox="1">
                <a:spLocks noChangeArrowheads="1"/>
              </xdr:cNvSpPr>
            </xdr:nvSpPr>
            <xdr:spPr bwMode="auto">
              <a:xfrm>
                <a:off x="276" y="1680"/>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z</a:t>
                </a:r>
              </a:p>
            </xdr:txBody>
          </xdr:sp>
          <xdr:sp macro="" textlink="">
            <xdr:nvSpPr>
              <xdr:cNvPr id="273" name="Line 329"/>
              <xdr:cNvSpPr>
                <a:spLocks noChangeShapeType="1"/>
              </xdr:cNvSpPr>
            </xdr:nvSpPr>
            <xdr:spPr bwMode="auto">
              <a:xfrm>
                <a:off x="117" y="1679"/>
                <a:ext cx="175" cy="0"/>
              </a:xfrm>
              <a:prstGeom prst="line">
                <a:avLst/>
              </a:prstGeom>
              <a:noFill/>
              <a:ln w="9525">
                <a:solidFill>
                  <a:srgbClr val="FF6600"/>
                </a:solidFill>
                <a:prstDash val="dash"/>
                <a:round/>
                <a:headEnd/>
                <a:tailEnd type="triangle" w="med" len="med"/>
              </a:ln>
            </xdr:spPr>
          </xdr:sp>
          <xdr:sp macro="" textlink="">
            <xdr:nvSpPr>
              <xdr:cNvPr id="274" name="Line 330"/>
              <xdr:cNvSpPr>
                <a:spLocks noChangeShapeType="1"/>
              </xdr:cNvSpPr>
            </xdr:nvSpPr>
            <xdr:spPr bwMode="auto">
              <a:xfrm>
                <a:off x="163" y="1744"/>
                <a:ext cx="31" cy="0"/>
              </a:xfrm>
              <a:prstGeom prst="line">
                <a:avLst/>
              </a:prstGeom>
              <a:noFill/>
              <a:ln w="9525">
                <a:solidFill>
                  <a:srgbClr val="99CC00"/>
                </a:solidFill>
                <a:round/>
                <a:headEnd/>
                <a:tailEnd type="triangle" w="med" len="med"/>
              </a:ln>
            </xdr:spPr>
          </xdr:sp>
          <xdr:grpSp>
            <xdr:nvGrpSpPr>
              <xdr:cNvPr id="275" name="Group 341"/>
              <xdr:cNvGrpSpPr>
                <a:grpSpLocks/>
              </xdr:cNvGrpSpPr>
            </xdr:nvGrpSpPr>
            <xdr:grpSpPr bwMode="auto">
              <a:xfrm>
                <a:off x="131" y="1585"/>
                <a:ext cx="42" cy="177"/>
                <a:chOff x="130" y="1586"/>
                <a:chExt cx="42" cy="177"/>
              </a:xfrm>
            </xdr:grpSpPr>
            <xdr:sp macro="" textlink="">
              <xdr:nvSpPr>
                <xdr:cNvPr id="290" name="Line 327"/>
                <xdr:cNvSpPr>
                  <a:spLocks noChangeShapeType="1"/>
                </xdr:cNvSpPr>
              </xdr:nvSpPr>
              <xdr:spPr bwMode="auto">
                <a:xfrm>
                  <a:off x="150" y="1732"/>
                  <a:ext cx="0" cy="31"/>
                </a:xfrm>
                <a:prstGeom prst="line">
                  <a:avLst/>
                </a:prstGeom>
                <a:noFill/>
                <a:ln w="9525">
                  <a:solidFill>
                    <a:srgbClr val="FF6600"/>
                  </a:solidFill>
                  <a:prstDash val="dash"/>
                  <a:round/>
                  <a:headEnd/>
                  <a:tailEnd/>
                </a:ln>
              </xdr:spPr>
            </xdr:sp>
            <xdr:grpSp>
              <xdr:nvGrpSpPr>
                <xdr:cNvPr id="291" name="Group 317"/>
                <xdr:cNvGrpSpPr>
                  <a:grpSpLocks/>
                </xdr:cNvGrpSpPr>
              </xdr:nvGrpSpPr>
              <xdr:grpSpPr bwMode="auto">
                <a:xfrm>
                  <a:off x="130" y="1624"/>
                  <a:ext cx="42" cy="113"/>
                  <a:chOff x="166" y="1772"/>
                  <a:chExt cx="42" cy="113"/>
                </a:xfrm>
              </xdr:grpSpPr>
              <xdr:sp macro="" textlink="">
                <xdr:nvSpPr>
                  <xdr:cNvPr id="296" name="Freeform 284"/>
                  <xdr:cNvSpPr>
                    <a:spLocks/>
                  </xdr:cNvSpPr>
                </xdr:nvSpPr>
                <xdr:spPr bwMode="auto">
                  <a:xfrm>
                    <a:off x="166" y="177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297" name="Freeform 285"/>
                  <xdr:cNvSpPr>
                    <a:spLocks/>
                  </xdr:cNvSpPr>
                </xdr:nvSpPr>
                <xdr:spPr bwMode="auto">
                  <a:xfrm flipH="1">
                    <a:off x="187" y="177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298" name="Freeform 287"/>
                  <xdr:cNvSpPr>
                    <a:spLocks/>
                  </xdr:cNvSpPr>
                </xdr:nvSpPr>
                <xdr:spPr bwMode="auto">
                  <a:xfrm flipV="1">
                    <a:off x="166" y="182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299" name="Freeform 288"/>
                  <xdr:cNvSpPr>
                    <a:spLocks/>
                  </xdr:cNvSpPr>
                </xdr:nvSpPr>
                <xdr:spPr bwMode="auto">
                  <a:xfrm flipH="1" flipV="1">
                    <a:off x="187" y="182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300" name="Oval 289"/>
                  <xdr:cNvSpPr>
                    <a:spLocks noChangeArrowheads="1"/>
                  </xdr:cNvSpPr>
                </xdr:nvSpPr>
                <xdr:spPr bwMode="auto">
                  <a:xfrm>
                    <a:off x="184" y="1826"/>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sp macro="" textlink="">
              <xdr:nvSpPr>
                <xdr:cNvPr id="292" name="Line 325"/>
                <xdr:cNvSpPr>
                  <a:spLocks noChangeShapeType="1"/>
                </xdr:cNvSpPr>
              </xdr:nvSpPr>
              <xdr:spPr bwMode="auto">
                <a:xfrm flipV="1">
                  <a:off x="151" y="1586"/>
                  <a:ext cx="0" cy="41"/>
                </a:xfrm>
                <a:prstGeom prst="line">
                  <a:avLst/>
                </a:prstGeom>
                <a:noFill/>
                <a:ln w="9525">
                  <a:solidFill>
                    <a:srgbClr val="FF6600"/>
                  </a:solidFill>
                  <a:prstDash val="dash"/>
                  <a:round/>
                  <a:headEnd/>
                  <a:tailEnd type="triangle" w="med" len="med"/>
                </a:ln>
              </xdr:spPr>
            </xdr:sp>
            <xdr:grpSp>
              <xdr:nvGrpSpPr>
                <xdr:cNvPr id="293" name="Group 335"/>
                <xdr:cNvGrpSpPr>
                  <a:grpSpLocks/>
                </xdr:cNvGrpSpPr>
              </xdr:nvGrpSpPr>
              <xdr:grpSpPr bwMode="auto">
                <a:xfrm>
                  <a:off x="159" y="1638"/>
                  <a:ext cx="3" cy="9"/>
                  <a:chOff x="466" y="835"/>
                  <a:chExt cx="3" cy="9"/>
                </a:xfrm>
              </xdr:grpSpPr>
              <xdr:sp macro="" textlink="">
                <xdr:nvSpPr>
                  <xdr:cNvPr id="294" name="Line 336"/>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295" name="Line 337"/>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276" name="Group 345"/>
              <xdr:cNvGrpSpPr>
                <a:grpSpLocks/>
              </xdr:cNvGrpSpPr>
            </xdr:nvGrpSpPr>
            <xdr:grpSpPr bwMode="auto">
              <a:xfrm>
                <a:off x="207" y="1585"/>
                <a:ext cx="66" cy="177"/>
                <a:chOff x="234" y="1585"/>
                <a:chExt cx="66" cy="177"/>
              </a:xfrm>
            </xdr:grpSpPr>
            <xdr:sp macro="" textlink="">
              <xdr:nvSpPr>
                <xdr:cNvPr id="277" name="Line 331"/>
                <xdr:cNvSpPr>
                  <a:spLocks noChangeShapeType="1"/>
                </xdr:cNvSpPr>
              </xdr:nvSpPr>
              <xdr:spPr bwMode="auto">
                <a:xfrm flipH="1">
                  <a:off x="234" y="1744"/>
                  <a:ext cx="31" cy="0"/>
                </a:xfrm>
                <a:prstGeom prst="line">
                  <a:avLst/>
                </a:prstGeom>
                <a:noFill/>
                <a:ln w="9525">
                  <a:solidFill>
                    <a:srgbClr val="99CC00"/>
                  </a:solidFill>
                  <a:round/>
                  <a:headEnd/>
                  <a:tailEnd type="triangle" w="med" len="med"/>
                </a:ln>
              </xdr:spPr>
            </xdr:sp>
            <xdr:grpSp>
              <xdr:nvGrpSpPr>
                <xdr:cNvPr id="278" name="Group 342"/>
                <xdr:cNvGrpSpPr>
                  <a:grpSpLocks/>
                </xdr:cNvGrpSpPr>
              </xdr:nvGrpSpPr>
              <xdr:grpSpPr bwMode="auto">
                <a:xfrm>
                  <a:off x="258" y="1585"/>
                  <a:ext cx="42" cy="177"/>
                  <a:chOff x="257" y="1586"/>
                  <a:chExt cx="42" cy="177"/>
                </a:xfrm>
              </xdr:grpSpPr>
              <xdr:sp macro="" textlink="">
                <xdr:nvSpPr>
                  <xdr:cNvPr id="279" name="Line 328"/>
                  <xdr:cNvSpPr>
                    <a:spLocks noChangeShapeType="1"/>
                  </xdr:cNvSpPr>
                </xdr:nvSpPr>
                <xdr:spPr bwMode="auto">
                  <a:xfrm>
                    <a:off x="277" y="1732"/>
                    <a:ext cx="0" cy="31"/>
                  </a:xfrm>
                  <a:prstGeom prst="line">
                    <a:avLst/>
                  </a:prstGeom>
                  <a:noFill/>
                  <a:ln w="9525">
                    <a:solidFill>
                      <a:srgbClr val="FF6600"/>
                    </a:solidFill>
                    <a:prstDash val="dash"/>
                    <a:round/>
                    <a:headEnd/>
                    <a:tailEnd/>
                  </a:ln>
                </xdr:spPr>
              </xdr:sp>
              <xdr:grpSp>
                <xdr:nvGrpSpPr>
                  <xdr:cNvPr id="280" name="Group 318"/>
                  <xdr:cNvGrpSpPr>
                    <a:grpSpLocks/>
                  </xdr:cNvGrpSpPr>
                </xdr:nvGrpSpPr>
                <xdr:grpSpPr bwMode="auto">
                  <a:xfrm>
                    <a:off x="257" y="1624"/>
                    <a:ext cx="42" cy="113"/>
                    <a:chOff x="166" y="1772"/>
                    <a:chExt cx="42" cy="113"/>
                  </a:xfrm>
                </xdr:grpSpPr>
                <xdr:sp macro="" textlink="">
                  <xdr:nvSpPr>
                    <xdr:cNvPr id="285" name="Freeform 319"/>
                    <xdr:cNvSpPr>
                      <a:spLocks/>
                    </xdr:cNvSpPr>
                  </xdr:nvSpPr>
                  <xdr:spPr bwMode="auto">
                    <a:xfrm>
                      <a:off x="166" y="177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286" name="Freeform 320"/>
                    <xdr:cNvSpPr>
                      <a:spLocks/>
                    </xdr:cNvSpPr>
                  </xdr:nvSpPr>
                  <xdr:spPr bwMode="auto">
                    <a:xfrm flipH="1">
                      <a:off x="187" y="177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287" name="Freeform 321"/>
                    <xdr:cNvSpPr>
                      <a:spLocks/>
                    </xdr:cNvSpPr>
                  </xdr:nvSpPr>
                  <xdr:spPr bwMode="auto">
                    <a:xfrm flipV="1">
                      <a:off x="166" y="182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288" name="Freeform 322"/>
                    <xdr:cNvSpPr>
                      <a:spLocks/>
                    </xdr:cNvSpPr>
                  </xdr:nvSpPr>
                  <xdr:spPr bwMode="auto">
                    <a:xfrm flipH="1" flipV="1">
                      <a:off x="187" y="182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289" name="Oval 323"/>
                    <xdr:cNvSpPr>
                      <a:spLocks noChangeArrowheads="1"/>
                    </xdr:cNvSpPr>
                  </xdr:nvSpPr>
                  <xdr:spPr bwMode="auto">
                    <a:xfrm>
                      <a:off x="184" y="1826"/>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sp macro="" textlink="">
                <xdr:nvSpPr>
                  <xdr:cNvPr id="281" name="Line 326"/>
                  <xdr:cNvSpPr>
                    <a:spLocks noChangeShapeType="1"/>
                  </xdr:cNvSpPr>
                </xdr:nvSpPr>
                <xdr:spPr bwMode="auto">
                  <a:xfrm flipV="1">
                    <a:off x="278" y="1586"/>
                    <a:ext cx="0" cy="41"/>
                  </a:xfrm>
                  <a:prstGeom prst="line">
                    <a:avLst/>
                  </a:prstGeom>
                  <a:noFill/>
                  <a:ln w="9525">
                    <a:solidFill>
                      <a:srgbClr val="FF6600"/>
                    </a:solidFill>
                    <a:prstDash val="dash"/>
                    <a:round/>
                    <a:headEnd/>
                    <a:tailEnd type="triangle" w="med" len="med"/>
                  </a:ln>
                </xdr:spPr>
              </xdr:sp>
              <xdr:grpSp>
                <xdr:nvGrpSpPr>
                  <xdr:cNvPr id="282" name="Group 338"/>
                  <xdr:cNvGrpSpPr>
                    <a:grpSpLocks/>
                  </xdr:cNvGrpSpPr>
                </xdr:nvGrpSpPr>
                <xdr:grpSpPr bwMode="auto">
                  <a:xfrm flipH="1" flipV="1">
                    <a:off x="266" y="1638"/>
                    <a:ext cx="3" cy="9"/>
                    <a:chOff x="466" y="835"/>
                    <a:chExt cx="3" cy="9"/>
                  </a:xfrm>
                </xdr:grpSpPr>
                <xdr:sp macro="" textlink="">
                  <xdr:nvSpPr>
                    <xdr:cNvPr id="283" name="Line 339"/>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284" name="Line 340"/>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grpSp>
        <xdr:grpSp>
          <xdr:nvGrpSpPr>
            <xdr:cNvPr id="238" name="660 - Ομάδα"/>
            <xdr:cNvGrpSpPr/>
          </xdr:nvGrpSpPr>
          <xdr:grpSpPr>
            <a:xfrm>
              <a:off x="2628900" y="16449675"/>
              <a:ext cx="1200150" cy="1552575"/>
              <a:chOff x="2628900" y="16449675"/>
              <a:chExt cx="1200150" cy="1552575"/>
            </a:xfrm>
          </xdr:grpSpPr>
          <xdr:grpSp>
            <xdr:nvGrpSpPr>
              <xdr:cNvPr id="240" name="648 - Ομάδα"/>
              <xdr:cNvGrpSpPr/>
            </xdr:nvGrpSpPr>
            <xdr:grpSpPr>
              <a:xfrm>
                <a:off x="2628900" y="16449675"/>
                <a:ext cx="1200150" cy="1552575"/>
                <a:chOff x="2628900" y="16440150"/>
                <a:chExt cx="1200150" cy="1552575"/>
              </a:xfrm>
            </xdr:grpSpPr>
            <xdr:sp macro="" textlink="">
              <xdr:nvSpPr>
                <xdr:cNvPr id="266" name="Line 366"/>
                <xdr:cNvSpPr>
                  <a:spLocks noChangeShapeType="1"/>
                </xdr:cNvSpPr>
              </xdr:nvSpPr>
              <xdr:spPr bwMode="auto">
                <a:xfrm>
                  <a:off x="2628900" y="16449675"/>
                  <a:ext cx="0" cy="1543050"/>
                </a:xfrm>
                <a:prstGeom prst="line">
                  <a:avLst/>
                </a:prstGeom>
                <a:noFill/>
                <a:ln w="9525">
                  <a:solidFill>
                    <a:srgbClr val="800000"/>
                  </a:solidFill>
                  <a:round/>
                  <a:headEnd/>
                  <a:tailEnd/>
                </a:ln>
              </xdr:spPr>
            </xdr:sp>
            <xdr:sp macro="" textlink="">
              <xdr:nvSpPr>
                <xdr:cNvPr id="267" name="Line 367"/>
                <xdr:cNvSpPr>
                  <a:spLocks noChangeShapeType="1"/>
                </xdr:cNvSpPr>
              </xdr:nvSpPr>
              <xdr:spPr bwMode="auto">
                <a:xfrm>
                  <a:off x="3829050" y="16449675"/>
                  <a:ext cx="0" cy="1543050"/>
                </a:xfrm>
                <a:prstGeom prst="line">
                  <a:avLst/>
                </a:prstGeom>
                <a:noFill/>
                <a:ln w="9525">
                  <a:solidFill>
                    <a:srgbClr val="800000"/>
                  </a:solidFill>
                  <a:round/>
                  <a:headEnd/>
                  <a:tailEnd/>
                </a:ln>
              </xdr:spPr>
            </xdr:sp>
            <xdr:sp macro="" textlink="">
              <xdr:nvSpPr>
                <xdr:cNvPr id="268" name="Line 368"/>
                <xdr:cNvSpPr>
                  <a:spLocks noChangeShapeType="1"/>
                </xdr:cNvSpPr>
              </xdr:nvSpPr>
              <xdr:spPr bwMode="auto">
                <a:xfrm>
                  <a:off x="2628900" y="16440150"/>
                  <a:ext cx="1200150" cy="0"/>
                </a:xfrm>
                <a:prstGeom prst="line">
                  <a:avLst/>
                </a:prstGeom>
                <a:noFill/>
                <a:ln w="9525">
                  <a:solidFill>
                    <a:srgbClr val="800000"/>
                  </a:solidFill>
                  <a:round/>
                  <a:headEnd/>
                  <a:tailEnd/>
                </a:ln>
              </xdr:spPr>
            </xdr:sp>
            <xdr:sp macro="" textlink="">
              <xdr:nvSpPr>
                <xdr:cNvPr id="269" name="Line 371"/>
                <xdr:cNvSpPr>
                  <a:spLocks noChangeShapeType="1"/>
                </xdr:cNvSpPr>
              </xdr:nvSpPr>
              <xdr:spPr bwMode="auto">
                <a:xfrm>
                  <a:off x="2628900" y="17992725"/>
                  <a:ext cx="1200150" cy="0"/>
                </a:xfrm>
                <a:prstGeom prst="line">
                  <a:avLst/>
                </a:prstGeom>
                <a:noFill/>
                <a:ln w="9525">
                  <a:solidFill>
                    <a:srgbClr val="800000"/>
                  </a:solidFill>
                  <a:round/>
                  <a:headEnd/>
                  <a:tailEnd/>
                </a:ln>
              </xdr:spPr>
            </xdr:sp>
          </xdr:grpSp>
          <xdr:grpSp>
            <xdr:nvGrpSpPr>
              <xdr:cNvPr id="241" name="Group 843"/>
              <xdr:cNvGrpSpPr>
                <a:grpSpLocks/>
              </xdr:cNvGrpSpPr>
            </xdr:nvGrpSpPr>
            <xdr:grpSpPr bwMode="auto">
              <a:xfrm>
                <a:off x="3286125" y="17659397"/>
                <a:ext cx="438150" cy="257175"/>
                <a:chOff x="447" y="1431"/>
                <a:chExt cx="46" cy="31"/>
              </a:xfrm>
            </xdr:grpSpPr>
            <xdr:sp macro="" textlink="">
              <xdr:nvSpPr>
                <xdr:cNvPr id="264" name="Text Box 841"/>
                <xdr:cNvSpPr txBox="1">
                  <a:spLocks noChangeArrowheads="1"/>
                </xdr:cNvSpPr>
              </xdr:nvSpPr>
              <xdr:spPr bwMode="auto">
                <a:xfrm>
                  <a:off x="460" y="1439"/>
                  <a:ext cx="33" cy="23"/>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6600"/>
                      </a:solidFill>
                      <a:latin typeface="Arial"/>
                      <a:cs typeface="Arial"/>
                    </a:rPr>
                    <a:t>p</a:t>
                  </a:r>
                  <a:r>
                    <a:rPr lang="en-US" sz="1000" b="0" i="0" strike="noStrike" baseline="-25000">
                      <a:solidFill>
                        <a:srgbClr val="FF6600"/>
                      </a:solidFill>
                      <a:latin typeface="Arial"/>
                      <a:cs typeface="Arial"/>
                    </a:rPr>
                    <a:t>x</a:t>
                  </a:r>
                  <a:r>
                    <a:rPr lang="en-US" sz="1000" b="0" i="0" strike="noStrike">
                      <a:solidFill>
                        <a:srgbClr val="FF6600"/>
                      </a:solidFill>
                      <a:latin typeface="Arial"/>
                      <a:cs typeface="Arial"/>
                    </a:rPr>
                    <a:t>-p</a:t>
                  </a:r>
                  <a:r>
                    <a:rPr lang="en-US" sz="1000" b="0" i="0" strike="noStrike" baseline="-25000">
                      <a:solidFill>
                        <a:srgbClr val="FF6600"/>
                      </a:solidFill>
                      <a:latin typeface="Arial"/>
                      <a:cs typeface="Arial"/>
                    </a:rPr>
                    <a:t>x</a:t>
                  </a:r>
                </a:p>
              </xdr:txBody>
            </xdr:sp>
            <xdr:sp macro="" textlink="">
              <xdr:nvSpPr>
                <xdr:cNvPr id="265" name="Text Box 372"/>
                <xdr:cNvSpPr txBox="1">
                  <a:spLocks noChangeArrowheads="1"/>
                </xdr:cNvSpPr>
              </xdr:nvSpPr>
              <xdr:spPr bwMode="auto">
                <a:xfrm>
                  <a:off x="447" y="1431"/>
                  <a:ext cx="17" cy="21"/>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6600"/>
                      </a:solidFill>
                      <a:latin typeface="Arial"/>
                      <a:cs typeface="Arial"/>
                    </a:rPr>
                    <a:t>π</a:t>
                  </a:r>
                </a:p>
              </xdr:txBody>
            </xdr:sp>
          </xdr:grpSp>
          <xdr:grpSp>
            <xdr:nvGrpSpPr>
              <xdr:cNvPr id="242" name="659 - Ομάδα"/>
              <xdr:cNvGrpSpPr/>
            </xdr:nvGrpSpPr>
            <xdr:grpSpPr>
              <a:xfrm>
                <a:off x="2709387" y="16761308"/>
                <a:ext cx="1048060" cy="915667"/>
                <a:chOff x="1271112" y="14761058"/>
                <a:chExt cx="1048060" cy="915667"/>
              </a:xfrm>
            </xdr:grpSpPr>
            <xdr:sp macro="" textlink="">
              <xdr:nvSpPr>
                <xdr:cNvPr id="243" name="Oval 301"/>
                <xdr:cNvSpPr>
                  <a:spLocks noChangeArrowheads="1"/>
                </xdr:cNvSpPr>
              </xdr:nvSpPr>
              <xdr:spPr bwMode="auto">
                <a:xfrm rot="16200000">
                  <a:off x="1971675" y="15182850"/>
                  <a:ext cx="57150" cy="57150"/>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244" name="Oval 313"/>
                <xdr:cNvSpPr>
                  <a:spLocks noChangeArrowheads="1"/>
                </xdr:cNvSpPr>
              </xdr:nvSpPr>
              <xdr:spPr bwMode="auto">
                <a:xfrm rot="16200000">
                  <a:off x="1552575" y="15182850"/>
                  <a:ext cx="57150" cy="57150"/>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nvGrpSpPr>
                <xdr:cNvPr id="245" name="658 - Ομάδα"/>
                <xdr:cNvGrpSpPr/>
              </xdr:nvGrpSpPr>
              <xdr:grpSpPr>
                <a:xfrm>
                  <a:off x="1271112" y="14761058"/>
                  <a:ext cx="624364" cy="421792"/>
                  <a:chOff x="1271112" y="14761058"/>
                  <a:chExt cx="624364" cy="421792"/>
                </a:xfrm>
              </xdr:grpSpPr>
              <xdr:sp macro="" textlink="">
                <xdr:nvSpPr>
                  <xdr:cNvPr id="262" name="Freeform 308"/>
                  <xdr:cNvSpPr>
                    <a:spLocks/>
                  </xdr:cNvSpPr>
                </xdr:nvSpPr>
                <xdr:spPr bwMode="auto">
                  <a:xfrm rot="16200000">
                    <a:off x="1469720" y="14757095"/>
                    <a:ext cx="227147" cy="624364"/>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a:effectLst>
                    <a:innerShdw blurRad="63500" dist="50800" dir="2700000">
                      <a:prstClr val="black">
                        <a:alpha val="50000"/>
                      </a:prstClr>
                    </a:innerShdw>
                  </a:effectLst>
                </xdr:spPr>
              </xdr:sp>
              <xdr:sp macro="" textlink="">
                <xdr:nvSpPr>
                  <xdr:cNvPr id="263" name="Freeform 309"/>
                  <xdr:cNvSpPr>
                    <a:spLocks/>
                  </xdr:cNvSpPr>
                </xdr:nvSpPr>
                <xdr:spPr bwMode="auto">
                  <a:xfrm rot="16200000" flipH="1">
                    <a:off x="1473530" y="14567927"/>
                    <a:ext cx="227147" cy="613410"/>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246" name="656 - Ομάδα"/>
                <xdr:cNvGrpSpPr/>
              </xdr:nvGrpSpPr>
              <xdr:grpSpPr>
                <a:xfrm>
                  <a:off x="1699578" y="14769239"/>
                  <a:ext cx="619594" cy="418157"/>
                  <a:chOff x="1699578" y="14769239"/>
                  <a:chExt cx="619594" cy="418157"/>
                </a:xfrm>
              </xdr:grpSpPr>
              <xdr:sp macro="" textlink="">
                <xdr:nvSpPr>
                  <xdr:cNvPr id="260" name="Freeform 349"/>
                  <xdr:cNvSpPr>
                    <a:spLocks/>
                  </xdr:cNvSpPr>
                </xdr:nvSpPr>
                <xdr:spPr bwMode="auto">
                  <a:xfrm rot="5400000" flipH="1">
                    <a:off x="1897698" y="14770201"/>
                    <a:ext cx="219075" cy="615315"/>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a:effectLst>
                    <a:innerShdw blurRad="63500" dist="50800" dir="2700000">
                      <a:prstClr val="black">
                        <a:alpha val="50000"/>
                      </a:prstClr>
                    </a:innerShdw>
                  </a:effectLst>
                </xdr:spPr>
              </xdr:sp>
              <xdr:sp macro="" textlink="">
                <xdr:nvSpPr>
                  <xdr:cNvPr id="261" name="Freeform 350"/>
                  <xdr:cNvSpPr>
                    <a:spLocks/>
                  </xdr:cNvSpPr>
                </xdr:nvSpPr>
                <xdr:spPr bwMode="auto">
                  <a:xfrm rot="5400000">
                    <a:off x="1901976" y="14571120"/>
                    <a:ext cx="219078" cy="615315"/>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247" name="Group 355"/>
                <xdr:cNvGrpSpPr>
                  <a:grpSpLocks/>
                </xdr:cNvGrpSpPr>
              </xdr:nvGrpSpPr>
              <xdr:grpSpPr bwMode="auto">
                <a:xfrm>
                  <a:off x="1676400" y="14897100"/>
                  <a:ext cx="85725" cy="85725"/>
                  <a:chOff x="130" y="1884"/>
                  <a:chExt cx="9" cy="9"/>
                </a:xfrm>
              </xdr:grpSpPr>
              <xdr:grpSp>
                <xdr:nvGrpSpPr>
                  <xdr:cNvPr id="254" name="Group 302"/>
                  <xdr:cNvGrpSpPr>
                    <a:grpSpLocks/>
                  </xdr:cNvGrpSpPr>
                </xdr:nvGrpSpPr>
                <xdr:grpSpPr bwMode="auto">
                  <a:xfrm>
                    <a:off x="130" y="1884"/>
                    <a:ext cx="3" cy="9"/>
                    <a:chOff x="466" y="835"/>
                    <a:chExt cx="3" cy="9"/>
                  </a:xfrm>
                </xdr:grpSpPr>
                <xdr:sp macro="" textlink="">
                  <xdr:nvSpPr>
                    <xdr:cNvPr id="258" name="Line 303"/>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259" name="Line 304"/>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255" name="Group 351"/>
                  <xdr:cNvGrpSpPr>
                    <a:grpSpLocks/>
                  </xdr:cNvGrpSpPr>
                </xdr:nvGrpSpPr>
                <xdr:grpSpPr bwMode="auto">
                  <a:xfrm flipH="1" flipV="1">
                    <a:off x="136" y="1884"/>
                    <a:ext cx="3" cy="9"/>
                    <a:chOff x="466" y="835"/>
                    <a:chExt cx="3" cy="9"/>
                  </a:xfrm>
                </xdr:grpSpPr>
                <xdr:sp macro="" textlink="">
                  <xdr:nvSpPr>
                    <xdr:cNvPr id="256" name="Line 352"/>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257" name="Line 353"/>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248" name="657 - Ομάδα"/>
                <xdr:cNvGrpSpPr/>
              </xdr:nvGrpSpPr>
              <xdr:grpSpPr>
                <a:xfrm>
                  <a:off x="1272958" y="15263533"/>
                  <a:ext cx="612992" cy="413192"/>
                  <a:chOff x="1272958" y="15263533"/>
                  <a:chExt cx="612992" cy="413192"/>
                </a:xfrm>
              </xdr:grpSpPr>
              <xdr:sp macro="" textlink="">
                <xdr:nvSpPr>
                  <xdr:cNvPr id="252" name="Freeform 358"/>
                  <xdr:cNvSpPr>
                    <a:spLocks/>
                  </xdr:cNvSpPr>
                </xdr:nvSpPr>
                <xdr:spPr bwMode="auto">
                  <a:xfrm rot="16200000">
                    <a:off x="1468516" y="15259291"/>
                    <a:ext cx="221876" cy="612992"/>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a:effectLst>
                    <a:innerShdw blurRad="63500" dist="50800" dir="2700000">
                      <a:prstClr val="black">
                        <a:alpha val="50000"/>
                      </a:prstClr>
                    </a:innerShdw>
                  </a:effectLst>
                </xdr:spPr>
              </xdr:sp>
              <xdr:sp macro="" textlink="">
                <xdr:nvSpPr>
                  <xdr:cNvPr id="253" name="Freeform 359"/>
                  <xdr:cNvSpPr>
                    <a:spLocks/>
                  </xdr:cNvSpPr>
                </xdr:nvSpPr>
                <xdr:spPr bwMode="auto">
                  <a:xfrm rot="16200000" flipH="1">
                    <a:off x="1471908" y="15073259"/>
                    <a:ext cx="221876" cy="602424"/>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249" name="655 - Ομάδα"/>
                <xdr:cNvGrpSpPr/>
              </xdr:nvGrpSpPr>
              <xdr:grpSpPr>
                <a:xfrm>
                  <a:off x="1681823" y="15254869"/>
                  <a:ext cx="632751" cy="421853"/>
                  <a:chOff x="1681823" y="15254869"/>
                  <a:chExt cx="632751" cy="421853"/>
                </a:xfrm>
              </xdr:grpSpPr>
              <xdr:sp macro="" textlink="">
                <xdr:nvSpPr>
                  <xdr:cNvPr id="250" name="Freeform 361"/>
                  <xdr:cNvSpPr>
                    <a:spLocks/>
                  </xdr:cNvSpPr>
                </xdr:nvSpPr>
                <xdr:spPr bwMode="auto">
                  <a:xfrm rot="5400000" flipH="1">
                    <a:off x="1893200" y="15255347"/>
                    <a:ext cx="224418" cy="618331"/>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a:effectLst>
                    <a:innerShdw blurRad="63500" dist="50800" dir="2700000">
                      <a:prstClr val="black">
                        <a:alpha val="50000"/>
                      </a:prstClr>
                    </a:innerShdw>
                  </a:effectLst>
                </xdr:spPr>
              </xdr:sp>
              <xdr:sp macro="" textlink="">
                <xdr:nvSpPr>
                  <xdr:cNvPr id="251" name="Freeform 362"/>
                  <xdr:cNvSpPr>
                    <a:spLocks/>
                  </xdr:cNvSpPr>
                </xdr:nvSpPr>
                <xdr:spPr bwMode="auto">
                  <a:xfrm rot="5400000">
                    <a:off x="1884204" y="15052488"/>
                    <a:ext cx="224418" cy="629179"/>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grpSp>
        <xdr:sp macro="" textlink="">
          <xdr:nvSpPr>
            <xdr:cNvPr id="239" name="Line 377"/>
            <xdr:cNvSpPr>
              <a:spLocks noChangeShapeType="1"/>
            </xdr:cNvSpPr>
          </xdr:nvSpPr>
          <xdr:spPr bwMode="auto">
            <a:xfrm>
              <a:off x="2085975" y="17230725"/>
              <a:ext cx="304800" cy="0"/>
            </a:xfrm>
            <a:prstGeom prst="line">
              <a:avLst/>
            </a:prstGeom>
            <a:noFill/>
            <a:ln w="19050">
              <a:solidFill>
                <a:srgbClr val="800000"/>
              </a:solidFill>
              <a:round/>
              <a:headEnd/>
              <a:tailEnd type="triangle" w="med" len="med"/>
            </a:ln>
          </xdr:spPr>
        </xdr:sp>
      </xdr:grpSp>
    </xdr:grpSp>
    <xdr:clientData/>
  </xdr:twoCellAnchor>
  <xdr:twoCellAnchor>
    <xdr:from>
      <xdr:col>2</xdr:col>
      <xdr:colOff>0</xdr:colOff>
      <xdr:row>123</xdr:row>
      <xdr:rowOff>0</xdr:rowOff>
    </xdr:from>
    <xdr:to>
      <xdr:col>7</xdr:col>
      <xdr:colOff>552450</xdr:colOff>
      <xdr:row>131</xdr:row>
      <xdr:rowOff>76200</xdr:rowOff>
    </xdr:to>
    <xdr:grpSp>
      <xdr:nvGrpSpPr>
        <xdr:cNvPr id="301" name="Group 532"/>
        <xdr:cNvGrpSpPr>
          <a:grpSpLocks/>
        </xdr:cNvGrpSpPr>
      </xdr:nvGrpSpPr>
      <xdr:grpSpPr bwMode="auto">
        <a:xfrm>
          <a:off x="1210469" y="24407813"/>
          <a:ext cx="3578622" cy="1663700"/>
          <a:chOff x="32" y="1948"/>
          <a:chExt cx="378" cy="177"/>
        </a:xfrm>
      </xdr:grpSpPr>
      <xdr:sp macro="" textlink="">
        <xdr:nvSpPr>
          <xdr:cNvPr id="302" name="Line 385"/>
          <xdr:cNvSpPr>
            <a:spLocks noChangeShapeType="1"/>
          </xdr:cNvSpPr>
        </xdr:nvSpPr>
        <xdr:spPr bwMode="auto">
          <a:xfrm>
            <a:off x="134" y="2105"/>
            <a:ext cx="31" cy="0"/>
          </a:xfrm>
          <a:prstGeom prst="line">
            <a:avLst/>
          </a:prstGeom>
          <a:noFill/>
          <a:ln w="9525">
            <a:solidFill>
              <a:srgbClr val="99CC00"/>
            </a:solidFill>
            <a:round/>
            <a:headEnd/>
            <a:tailEnd type="triangle" w="med" len="med"/>
          </a:ln>
        </xdr:spPr>
      </xdr:sp>
      <xdr:grpSp>
        <xdr:nvGrpSpPr>
          <xdr:cNvPr id="303" name="Group 476"/>
          <xdr:cNvGrpSpPr>
            <a:grpSpLocks/>
          </xdr:cNvGrpSpPr>
        </xdr:nvGrpSpPr>
        <xdr:grpSpPr bwMode="auto">
          <a:xfrm>
            <a:off x="32" y="1948"/>
            <a:ext cx="168" cy="177"/>
            <a:chOff x="67" y="2098"/>
            <a:chExt cx="168" cy="177"/>
          </a:xfrm>
        </xdr:grpSpPr>
        <xdr:sp macro="" textlink="">
          <xdr:nvSpPr>
            <xdr:cNvPr id="342" name="Text Box 475"/>
            <xdr:cNvSpPr txBox="1">
              <a:spLocks noChangeArrowheads="1"/>
            </xdr:cNvSpPr>
          </xdr:nvSpPr>
          <xdr:spPr bwMode="auto">
            <a:xfrm>
              <a:off x="83" y="2216"/>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y</a:t>
              </a:r>
            </a:p>
          </xdr:txBody>
        </xdr:sp>
        <xdr:sp macro="" textlink="">
          <xdr:nvSpPr>
            <xdr:cNvPr id="343" name="Text Box 382"/>
            <xdr:cNvSpPr txBox="1">
              <a:spLocks noChangeArrowheads="1"/>
            </xdr:cNvSpPr>
          </xdr:nvSpPr>
          <xdr:spPr bwMode="auto">
            <a:xfrm>
              <a:off x="153" y="2101"/>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x</a:t>
              </a:r>
            </a:p>
          </xdr:txBody>
        </xdr:sp>
        <xdr:sp macro="" textlink="">
          <xdr:nvSpPr>
            <xdr:cNvPr id="344" name="Text Box 383"/>
            <xdr:cNvSpPr txBox="1">
              <a:spLocks noChangeArrowheads="1"/>
            </xdr:cNvSpPr>
          </xdr:nvSpPr>
          <xdr:spPr bwMode="auto">
            <a:xfrm>
              <a:off x="217" y="2194"/>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z</a:t>
              </a:r>
            </a:p>
          </xdr:txBody>
        </xdr:sp>
        <xdr:grpSp>
          <xdr:nvGrpSpPr>
            <xdr:cNvPr id="345" name="Group 474"/>
            <xdr:cNvGrpSpPr>
              <a:grpSpLocks/>
            </xdr:cNvGrpSpPr>
          </xdr:nvGrpSpPr>
          <xdr:grpSpPr bwMode="auto">
            <a:xfrm>
              <a:off x="67" y="2098"/>
              <a:ext cx="168" cy="177"/>
              <a:chOff x="132" y="2098"/>
              <a:chExt cx="168" cy="177"/>
            </a:xfrm>
          </xdr:grpSpPr>
          <xdr:grpSp>
            <xdr:nvGrpSpPr>
              <xdr:cNvPr id="346" name="Group 473"/>
              <xdr:cNvGrpSpPr>
                <a:grpSpLocks/>
              </xdr:cNvGrpSpPr>
            </xdr:nvGrpSpPr>
            <xdr:grpSpPr bwMode="auto">
              <a:xfrm>
                <a:off x="132" y="2098"/>
                <a:ext cx="168" cy="177"/>
                <a:chOff x="134" y="2098"/>
                <a:chExt cx="168" cy="177"/>
              </a:xfrm>
            </xdr:grpSpPr>
            <xdr:sp macro="" textlink="">
              <xdr:nvSpPr>
                <xdr:cNvPr id="350" name="Line 472"/>
                <xdr:cNvSpPr>
                  <a:spLocks noChangeShapeType="1"/>
                </xdr:cNvSpPr>
              </xdr:nvSpPr>
              <xdr:spPr bwMode="auto">
                <a:xfrm flipH="1">
                  <a:off x="253" y="2171"/>
                  <a:ext cx="21" cy="7"/>
                </a:xfrm>
                <a:prstGeom prst="line">
                  <a:avLst/>
                </a:prstGeom>
                <a:noFill/>
                <a:ln w="9525">
                  <a:solidFill>
                    <a:srgbClr val="FF6600"/>
                  </a:solidFill>
                  <a:prstDash val="dash"/>
                  <a:round/>
                  <a:headEnd/>
                  <a:tailEnd/>
                </a:ln>
              </xdr:spPr>
            </xdr:sp>
            <xdr:sp macro="" textlink="">
              <xdr:nvSpPr>
                <xdr:cNvPr id="351" name="Line 467"/>
                <xdr:cNvSpPr>
                  <a:spLocks noChangeShapeType="1"/>
                </xdr:cNvSpPr>
              </xdr:nvSpPr>
              <xdr:spPr bwMode="auto">
                <a:xfrm flipH="1">
                  <a:off x="134" y="2192"/>
                  <a:ext cx="23" cy="0"/>
                </a:xfrm>
                <a:prstGeom prst="line">
                  <a:avLst/>
                </a:prstGeom>
                <a:noFill/>
                <a:ln w="9525">
                  <a:solidFill>
                    <a:srgbClr val="FF6600"/>
                  </a:solidFill>
                  <a:prstDash val="dash"/>
                  <a:round/>
                  <a:headEnd/>
                  <a:tailEnd/>
                </a:ln>
              </xdr:spPr>
            </xdr:sp>
            <xdr:grpSp>
              <xdr:nvGrpSpPr>
                <xdr:cNvPr id="352" name="Group 268"/>
                <xdr:cNvGrpSpPr>
                  <a:grpSpLocks/>
                </xdr:cNvGrpSpPr>
              </xdr:nvGrpSpPr>
              <xdr:grpSpPr bwMode="auto">
                <a:xfrm>
                  <a:off x="155" y="2170"/>
                  <a:ext cx="57" cy="42"/>
                  <a:chOff x="592" y="756"/>
                  <a:chExt cx="57" cy="42"/>
                </a:xfrm>
              </xdr:grpSpPr>
              <xdr:sp macro="" textlink="">
                <xdr:nvSpPr>
                  <xdr:cNvPr id="380" name="Freeform 269"/>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381" name="Freeform 270"/>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353" name="Group 463"/>
                <xdr:cNvGrpSpPr>
                  <a:grpSpLocks/>
                </xdr:cNvGrpSpPr>
              </xdr:nvGrpSpPr>
              <xdr:grpSpPr bwMode="auto">
                <a:xfrm rot="20960029" flipH="1">
                  <a:off x="210" y="2167"/>
                  <a:ext cx="51" cy="40"/>
                  <a:chOff x="592" y="756"/>
                  <a:chExt cx="57" cy="42"/>
                </a:xfrm>
              </xdr:grpSpPr>
              <xdr:sp macro="" textlink="">
                <xdr:nvSpPr>
                  <xdr:cNvPr id="378" name="Freeform 464"/>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379" name="Freeform 465"/>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354" name="Group 386"/>
                <xdr:cNvGrpSpPr>
                  <a:grpSpLocks/>
                </xdr:cNvGrpSpPr>
              </xdr:nvGrpSpPr>
              <xdr:grpSpPr bwMode="auto">
                <a:xfrm>
                  <a:off x="195" y="2098"/>
                  <a:ext cx="42" cy="177"/>
                  <a:chOff x="130" y="1586"/>
                  <a:chExt cx="42" cy="177"/>
                </a:xfrm>
              </xdr:grpSpPr>
              <xdr:sp macro="" textlink="">
                <xdr:nvSpPr>
                  <xdr:cNvPr id="367" name="Line 387"/>
                  <xdr:cNvSpPr>
                    <a:spLocks noChangeShapeType="1"/>
                  </xdr:cNvSpPr>
                </xdr:nvSpPr>
                <xdr:spPr bwMode="auto">
                  <a:xfrm>
                    <a:off x="150" y="1732"/>
                    <a:ext cx="0" cy="31"/>
                  </a:xfrm>
                  <a:prstGeom prst="line">
                    <a:avLst/>
                  </a:prstGeom>
                  <a:noFill/>
                  <a:ln w="9525">
                    <a:solidFill>
                      <a:srgbClr val="FF6600"/>
                    </a:solidFill>
                    <a:prstDash val="dash"/>
                    <a:round/>
                    <a:headEnd/>
                    <a:tailEnd/>
                  </a:ln>
                </xdr:spPr>
              </xdr:sp>
              <xdr:grpSp>
                <xdr:nvGrpSpPr>
                  <xdr:cNvPr id="368" name="Group 388"/>
                  <xdr:cNvGrpSpPr>
                    <a:grpSpLocks/>
                  </xdr:cNvGrpSpPr>
                </xdr:nvGrpSpPr>
                <xdr:grpSpPr bwMode="auto">
                  <a:xfrm>
                    <a:off x="130" y="1624"/>
                    <a:ext cx="42" cy="113"/>
                    <a:chOff x="166" y="1772"/>
                    <a:chExt cx="42" cy="113"/>
                  </a:xfrm>
                </xdr:grpSpPr>
                <xdr:sp macro="" textlink="">
                  <xdr:nvSpPr>
                    <xdr:cNvPr id="373" name="Freeform 389"/>
                    <xdr:cNvSpPr>
                      <a:spLocks/>
                    </xdr:cNvSpPr>
                  </xdr:nvSpPr>
                  <xdr:spPr bwMode="auto">
                    <a:xfrm>
                      <a:off x="166" y="177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374" name="Freeform 390"/>
                    <xdr:cNvSpPr>
                      <a:spLocks/>
                    </xdr:cNvSpPr>
                  </xdr:nvSpPr>
                  <xdr:spPr bwMode="auto">
                    <a:xfrm flipH="1">
                      <a:off x="187" y="177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375" name="Freeform 391"/>
                    <xdr:cNvSpPr>
                      <a:spLocks/>
                    </xdr:cNvSpPr>
                  </xdr:nvSpPr>
                  <xdr:spPr bwMode="auto">
                    <a:xfrm flipV="1">
                      <a:off x="166" y="182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376" name="Freeform 392"/>
                    <xdr:cNvSpPr>
                      <a:spLocks/>
                    </xdr:cNvSpPr>
                  </xdr:nvSpPr>
                  <xdr:spPr bwMode="auto">
                    <a:xfrm flipH="1" flipV="1">
                      <a:off x="187" y="182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377" name="Oval 393"/>
                    <xdr:cNvSpPr>
                      <a:spLocks noChangeArrowheads="1"/>
                    </xdr:cNvSpPr>
                  </xdr:nvSpPr>
                  <xdr:spPr bwMode="auto">
                    <a:xfrm>
                      <a:off x="184" y="1826"/>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sp macro="" textlink="">
                <xdr:nvSpPr>
                  <xdr:cNvPr id="369" name="Line 394"/>
                  <xdr:cNvSpPr>
                    <a:spLocks noChangeShapeType="1"/>
                  </xdr:cNvSpPr>
                </xdr:nvSpPr>
                <xdr:spPr bwMode="auto">
                  <a:xfrm flipV="1">
                    <a:off x="151" y="1586"/>
                    <a:ext cx="0" cy="41"/>
                  </a:xfrm>
                  <a:prstGeom prst="line">
                    <a:avLst/>
                  </a:prstGeom>
                  <a:noFill/>
                  <a:ln w="9525">
                    <a:solidFill>
                      <a:srgbClr val="FF6600"/>
                    </a:solidFill>
                    <a:prstDash val="dash"/>
                    <a:round/>
                    <a:headEnd/>
                    <a:tailEnd type="triangle" w="med" len="med"/>
                  </a:ln>
                </xdr:spPr>
              </xdr:sp>
              <xdr:grpSp>
                <xdr:nvGrpSpPr>
                  <xdr:cNvPr id="370" name="Group 395"/>
                  <xdr:cNvGrpSpPr>
                    <a:grpSpLocks/>
                  </xdr:cNvGrpSpPr>
                </xdr:nvGrpSpPr>
                <xdr:grpSpPr bwMode="auto">
                  <a:xfrm>
                    <a:off x="159" y="1638"/>
                    <a:ext cx="3" cy="9"/>
                    <a:chOff x="466" y="835"/>
                    <a:chExt cx="3" cy="9"/>
                  </a:xfrm>
                </xdr:grpSpPr>
                <xdr:sp macro="" textlink="">
                  <xdr:nvSpPr>
                    <xdr:cNvPr id="371" name="Line 396"/>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372" name="Line 397"/>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355" name="Group 460"/>
                <xdr:cNvGrpSpPr>
                  <a:grpSpLocks/>
                </xdr:cNvGrpSpPr>
              </xdr:nvGrpSpPr>
              <xdr:grpSpPr bwMode="auto">
                <a:xfrm rot="-942518">
                  <a:off x="164" y="2179"/>
                  <a:ext cx="51" cy="44"/>
                  <a:chOff x="592" y="756"/>
                  <a:chExt cx="57" cy="42"/>
                </a:xfrm>
              </xdr:grpSpPr>
              <xdr:sp macro="" textlink="">
                <xdr:nvSpPr>
                  <xdr:cNvPr id="365" name="Freeform 461"/>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366" name="Freeform 462"/>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356" name="Group 459"/>
                <xdr:cNvGrpSpPr>
                  <a:grpSpLocks/>
                </xdr:cNvGrpSpPr>
              </xdr:nvGrpSpPr>
              <xdr:grpSpPr bwMode="auto">
                <a:xfrm>
                  <a:off x="218" y="2172"/>
                  <a:ext cx="57" cy="42"/>
                  <a:chOff x="158" y="2305"/>
                  <a:chExt cx="57" cy="42"/>
                </a:xfrm>
              </xdr:grpSpPr>
              <xdr:grpSp>
                <xdr:nvGrpSpPr>
                  <xdr:cNvPr id="359" name="Group 271"/>
                  <xdr:cNvGrpSpPr>
                    <a:grpSpLocks/>
                  </xdr:cNvGrpSpPr>
                </xdr:nvGrpSpPr>
                <xdr:grpSpPr bwMode="auto">
                  <a:xfrm>
                    <a:off x="158" y="2305"/>
                    <a:ext cx="57" cy="42"/>
                    <a:chOff x="648" y="756"/>
                    <a:chExt cx="57" cy="42"/>
                  </a:xfrm>
                </xdr:grpSpPr>
                <xdr:sp macro="" textlink="">
                  <xdr:nvSpPr>
                    <xdr:cNvPr id="363" name="Freeform 272"/>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364" name="Freeform 273"/>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360" name="Group 275"/>
                  <xdr:cNvGrpSpPr>
                    <a:grpSpLocks/>
                  </xdr:cNvGrpSpPr>
                </xdr:nvGrpSpPr>
                <xdr:grpSpPr bwMode="auto">
                  <a:xfrm>
                    <a:off x="198" y="2314"/>
                    <a:ext cx="3" cy="9"/>
                    <a:chOff x="466" y="835"/>
                    <a:chExt cx="3" cy="9"/>
                  </a:xfrm>
                </xdr:grpSpPr>
                <xdr:sp macro="" textlink="">
                  <xdr:nvSpPr>
                    <xdr:cNvPr id="361" name="Line 276"/>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362" name="Line 277"/>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sp macro="" textlink="">
              <xdr:nvSpPr>
                <xdr:cNvPr id="357" name="Line 466"/>
                <xdr:cNvSpPr>
                  <a:spLocks noChangeShapeType="1"/>
                </xdr:cNvSpPr>
              </xdr:nvSpPr>
              <xdr:spPr bwMode="auto">
                <a:xfrm>
                  <a:off x="273" y="2194"/>
                  <a:ext cx="29" cy="0"/>
                </a:xfrm>
                <a:prstGeom prst="line">
                  <a:avLst/>
                </a:prstGeom>
                <a:noFill/>
                <a:ln w="9525">
                  <a:solidFill>
                    <a:srgbClr val="FF6600"/>
                  </a:solidFill>
                  <a:prstDash val="dash"/>
                  <a:round/>
                  <a:headEnd/>
                  <a:tailEnd type="triangle" w="med" len="med"/>
                </a:ln>
              </xdr:spPr>
            </xdr:sp>
            <xdr:sp macro="" textlink="">
              <xdr:nvSpPr>
                <xdr:cNvPr id="358" name="Line 471"/>
                <xdr:cNvSpPr>
                  <a:spLocks noChangeShapeType="1"/>
                </xdr:cNvSpPr>
              </xdr:nvSpPr>
              <xdr:spPr bwMode="auto">
                <a:xfrm flipH="1">
                  <a:off x="148" y="2209"/>
                  <a:ext cx="24" cy="9"/>
                </a:xfrm>
                <a:prstGeom prst="line">
                  <a:avLst/>
                </a:prstGeom>
                <a:noFill/>
                <a:ln w="9525">
                  <a:solidFill>
                    <a:srgbClr val="FF6600"/>
                  </a:solidFill>
                  <a:prstDash val="dash"/>
                  <a:round/>
                  <a:headEnd/>
                  <a:tailEnd type="triangle" w="med" len="med"/>
                </a:ln>
              </xdr:spPr>
            </xdr:sp>
          </xdr:grpSp>
          <xdr:grpSp>
            <xdr:nvGrpSpPr>
              <xdr:cNvPr id="347" name="Group 245"/>
              <xdr:cNvGrpSpPr>
                <a:grpSpLocks/>
              </xdr:cNvGrpSpPr>
            </xdr:nvGrpSpPr>
            <xdr:grpSpPr bwMode="auto">
              <a:xfrm>
                <a:off x="170" y="2192"/>
                <a:ext cx="3" cy="9"/>
                <a:chOff x="466" y="835"/>
                <a:chExt cx="3" cy="9"/>
              </a:xfrm>
            </xdr:grpSpPr>
            <xdr:sp macro="" textlink="">
              <xdr:nvSpPr>
                <xdr:cNvPr id="348" name="Line 246"/>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349" name="Line 247"/>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sp macro="" textlink="">
        <xdr:nvSpPr>
          <xdr:cNvPr id="304" name="Line 518"/>
          <xdr:cNvSpPr>
            <a:spLocks noChangeShapeType="1"/>
          </xdr:cNvSpPr>
        </xdr:nvSpPr>
        <xdr:spPr bwMode="auto">
          <a:xfrm flipH="1">
            <a:off x="270" y="2105"/>
            <a:ext cx="31" cy="0"/>
          </a:xfrm>
          <a:prstGeom prst="line">
            <a:avLst/>
          </a:prstGeom>
          <a:noFill/>
          <a:ln w="9525">
            <a:solidFill>
              <a:srgbClr val="99CC00"/>
            </a:solidFill>
            <a:round/>
            <a:headEnd/>
            <a:tailEnd type="triangle" w="med" len="med"/>
          </a:ln>
        </xdr:spPr>
      </xdr:sp>
      <xdr:grpSp>
        <xdr:nvGrpSpPr>
          <xdr:cNvPr id="305" name="Group 531"/>
          <xdr:cNvGrpSpPr>
            <a:grpSpLocks/>
          </xdr:cNvGrpSpPr>
        </xdr:nvGrpSpPr>
        <xdr:grpSpPr bwMode="auto">
          <a:xfrm>
            <a:off x="242" y="1948"/>
            <a:ext cx="168" cy="177"/>
            <a:chOff x="242" y="1948"/>
            <a:chExt cx="168" cy="177"/>
          </a:xfrm>
        </xdr:grpSpPr>
        <xdr:sp macro="" textlink="">
          <xdr:nvSpPr>
            <xdr:cNvPr id="306" name="Text Box 478"/>
            <xdr:cNvSpPr txBox="1">
              <a:spLocks noChangeArrowheads="1"/>
            </xdr:cNvSpPr>
          </xdr:nvSpPr>
          <xdr:spPr bwMode="auto">
            <a:xfrm>
              <a:off x="258" y="2066"/>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y</a:t>
              </a:r>
            </a:p>
          </xdr:txBody>
        </xdr:sp>
        <xdr:sp macro="" textlink="">
          <xdr:nvSpPr>
            <xdr:cNvPr id="307" name="Text Box 479"/>
            <xdr:cNvSpPr txBox="1">
              <a:spLocks noChangeArrowheads="1"/>
            </xdr:cNvSpPr>
          </xdr:nvSpPr>
          <xdr:spPr bwMode="auto">
            <a:xfrm>
              <a:off x="328" y="1951"/>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x</a:t>
              </a:r>
            </a:p>
          </xdr:txBody>
        </xdr:sp>
        <xdr:sp macro="" textlink="">
          <xdr:nvSpPr>
            <xdr:cNvPr id="308" name="Text Box 480"/>
            <xdr:cNvSpPr txBox="1">
              <a:spLocks noChangeArrowheads="1"/>
            </xdr:cNvSpPr>
          </xdr:nvSpPr>
          <xdr:spPr bwMode="auto">
            <a:xfrm>
              <a:off x="392" y="2044"/>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z</a:t>
              </a:r>
            </a:p>
          </xdr:txBody>
        </xdr:sp>
        <xdr:sp macro="" textlink="">
          <xdr:nvSpPr>
            <xdr:cNvPr id="309" name="Line 483"/>
            <xdr:cNvSpPr>
              <a:spLocks noChangeShapeType="1"/>
            </xdr:cNvSpPr>
          </xdr:nvSpPr>
          <xdr:spPr bwMode="auto">
            <a:xfrm flipH="1">
              <a:off x="361" y="2021"/>
              <a:ext cx="21" cy="7"/>
            </a:xfrm>
            <a:prstGeom prst="line">
              <a:avLst/>
            </a:prstGeom>
            <a:noFill/>
            <a:ln w="9525">
              <a:solidFill>
                <a:srgbClr val="FF6600"/>
              </a:solidFill>
              <a:prstDash val="dash"/>
              <a:round/>
              <a:headEnd/>
              <a:tailEnd/>
            </a:ln>
          </xdr:spPr>
        </xdr:sp>
        <xdr:sp macro="" textlink="">
          <xdr:nvSpPr>
            <xdr:cNvPr id="310" name="Line 484"/>
            <xdr:cNvSpPr>
              <a:spLocks noChangeShapeType="1"/>
            </xdr:cNvSpPr>
          </xdr:nvSpPr>
          <xdr:spPr bwMode="auto">
            <a:xfrm flipH="1">
              <a:off x="242" y="2042"/>
              <a:ext cx="23" cy="0"/>
            </a:xfrm>
            <a:prstGeom prst="line">
              <a:avLst/>
            </a:prstGeom>
            <a:noFill/>
            <a:ln w="9525">
              <a:solidFill>
                <a:srgbClr val="FF6600"/>
              </a:solidFill>
              <a:prstDash val="dash"/>
              <a:round/>
              <a:headEnd/>
              <a:tailEnd/>
            </a:ln>
          </xdr:spPr>
        </xdr:sp>
        <xdr:grpSp>
          <xdr:nvGrpSpPr>
            <xdr:cNvPr id="311" name="Group 485"/>
            <xdr:cNvGrpSpPr>
              <a:grpSpLocks/>
            </xdr:cNvGrpSpPr>
          </xdr:nvGrpSpPr>
          <xdr:grpSpPr bwMode="auto">
            <a:xfrm>
              <a:off x="263" y="2020"/>
              <a:ext cx="57" cy="42"/>
              <a:chOff x="592" y="756"/>
              <a:chExt cx="57" cy="42"/>
            </a:xfrm>
          </xdr:grpSpPr>
          <xdr:sp macro="" textlink="">
            <xdr:nvSpPr>
              <xdr:cNvPr id="340" name="Freeform 486"/>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341" name="Freeform 487"/>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312" name="Group 488"/>
            <xdr:cNvGrpSpPr>
              <a:grpSpLocks/>
            </xdr:cNvGrpSpPr>
          </xdr:nvGrpSpPr>
          <xdr:grpSpPr bwMode="auto">
            <a:xfrm rot="20960029" flipH="1">
              <a:off x="318" y="2017"/>
              <a:ext cx="51" cy="40"/>
              <a:chOff x="592" y="756"/>
              <a:chExt cx="57" cy="42"/>
            </a:xfrm>
          </xdr:grpSpPr>
          <xdr:sp macro="" textlink="">
            <xdr:nvSpPr>
              <xdr:cNvPr id="338" name="Freeform 489"/>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339" name="Freeform 490"/>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sp macro="" textlink="">
          <xdr:nvSpPr>
            <xdr:cNvPr id="313" name="Line 492"/>
            <xdr:cNvSpPr>
              <a:spLocks noChangeShapeType="1"/>
            </xdr:cNvSpPr>
          </xdr:nvSpPr>
          <xdr:spPr bwMode="auto">
            <a:xfrm>
              <a:off x="323" y="2094"/>
              <a:ext cx="0" cy="31"/>
            </a:xfrm>
            <a:prstGeom prst="line">
              <a:avLst/>
            </a:prstGeom>
            <a:noFill/>
            <a:ln w="9525">
              <a:solidFill>
                <a:srgbClr val="FF6600"/>
              </a:solidFill>
              <a:prstDash val="dash"/>
              <a:round/>
              <a:headEnd/>
              <a:tailEnd/>
            </a:ln>
          </xdr:spPr>
        </xdr:sp>
        <xdr:grpSp>
          <xdr:nvGrpSpPr>
            <xdr:cNvPr id="314" name="Group 493"/>
            <xdr:cNvGrpSpPr>
              <a:grpSpLocks/>
            </xdr:cNvGrpSpPr>
          </xdr:nvGrpSpPr>
          <xdr:grpSpPr bwMode="auto">
            <a:xfrm>
              <a:off x="303" y="1986"/>
              <a:ext cx="42" cy="113"/>
              <a:chOff x="166" y="1772"/>
              <a:chExt cx="42" cy="113"/>
            </a:xfrm>
          </xdr:grpSpPr>
          <xdr:sp macro="" textlink="">
            <xdr:nvSpPr>
              <xdr:cNvPr id="333" name="Freeform 494"/>
              <xdr:cNvSpPr>
                <a:spLocks/>
              </xdr:cNvSpPr>
            </xdr:nvSpPr>
            <xdr:spPr bwMode="auto">
              <a:xfrm>
                <a:off x="166" y="177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334" name="Freeform 495"/>
              <xdr:cNvSpPr>
                <a:spLocks/>
              </xdr:cNvSpPr>
            </xdr:nvSpPr>
            <xdr:spPr bwMode="auto">
              <a:xfrm flipH="1">
                <a:off x="187" y="177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335" name="Freeform 496"/>
              <xdr:cNvSpPr>
                <a:spLocks/>
              </xdr:cNvSpPr>
            </xdr:nvSpPr>
            <xdr:spPr bwMode="auto">
              <a:xfrm flipV="1">
                <a:off x="166" y="182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336" name="Freeform 497"/>
              <xdr:cNvSpPr>
                <a:spLocks/>
              </xdr:cNvSpPr>
            </xdr:nvSpPr>
            <xdr:spPr bwMode="auto">
              <a:xfrm flipH="1" flipV="1">
                <a:off x="187" y="182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337" name="Oval 498"/>
              <xdr:cNvSpPr>
                <a:spLocks noChangeArrowheads="1"/>
              </xdr:cNvSpPr>
            </xdr:nvSpPr>
            <xdr:spPr bwMode="auto">
              <a:xfrm>
                <a:off x="184" y="1826"/>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sp macro="" textlink="">
          <xdr:nvSpPr>
            <xdr:cNvPr id="315" name="Line 499"/>
            <xdr:cNvSpPr>
              <a:spLocks noChangeShapeType="1"/>
            </xdr:cNvSpPr>
          </xdr:nvSpPr>
          <xdr:spPr bwMode="auto">
            <a:xfrm flipV="1">
              <a:off x="324" y="1948"/>
              <a:ext cx="0" cy="41"/>
            </a:xfrm>
            <a:prstGeom prst="line">
              <a:avLst/>
            </a:prstGeom>
            <a:noFill/>
            <a:ln w="9525">
              <a:solidFill>
                <a:srgbClr val="FF6600"/>
              </a:solidFill>
              <a:prstDash val="dash"/>
              <a:round/>
              <a:headEnd/>
              <a:tailEnd type="triangle" w="med" len="med"/>
            </a:ln>
          </xdr:spPr>
        </xdr:sp>
        <xdr:grpSp>
          <xdr:nvGrpSpPr>
            <xdr:cNvPr id="316" name="Group 503"/>
            <xdr:cNvGrpSpPr>
              <a:grpSpLocks/>
            </xdr:cNvGrpSpPr>
          </xdr:nvGrpSpPr>
          <xdr:grpSpPr bwMode="auto">
            <a:xfrm rot="-942518">
              <a:off x="272" y="2029"/>
              <a:ext cx="51" cy="44"/>
              <a:chOff x="592" y="756"/>
              <a:chExt cx="57" cy="42"/>
            </a:xfrm>
          </xdr:grpSpPr>
          <xdr:sp macro="" textlink="">
            <xdr:nvSpPr>
              <xdr:cNvPr id="331" name="Freeform 504"/>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332" name="Freeform 505"/>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317" name="Group 507"/>
            <xdr:cNvGrpSpPr>
              <a:grpSpLocks/>
            </xdr:cNvGrpSpPr>
          </xdr:nvGrpSpPr>
          <xdr:grpSpPr bwMode="auto">
            <a:xfrm>
              <a:off x="326" y="2022"/>
              <a:ext cx="57" cy="42"/>
              <a:chOff x="648" y="756"/>
              <a:chExt cx="57" cy="42"/>
            </a:xfrm>
          </xdr:grpSpPr>
          <xdr:sp macro="" textlink="">
            <xdr:nvSpPr>
              <xdr:cNvPr id="329" name="Freeform 508"/>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330" name="Freeform 509"/>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sp macro="" textlink="">
          <xdr:nvSpPr>
            <xdr:cNvPr id="318" name="Line 513"/>
            <xdr:cNvSpPr>
              <a:spLocks noChangeShapeType="1"/>
            </xdr:cNvSpPr>
          </xdr:nvSpPr>
          <xdr:spPr bwMode="auto">
            <a:xfrm>
              <a:off x="381" y="2044"/>
              <a:ext cx="29" cy="0"/>
            </a:xfrm>
            <a:prstGeom prst="line">
              <a:avLst/>
            </a:prstGeom>
            <a:noFill/>
            <a:ln w="9525">
              <a:solidFill>
                <a:srgbClr val="FF6600"/>
              </a:solidFill>
              <a:prstDash val="dash"/>
              <a:round/>
              <a:headEnd/>
              <a:tailEnd type="triangle" w="med" len="med"/>
            </a:ln>
          </xdr:spPr>
        </xdr:sp>
        <xdr:sp macro="" textlink="">
          <xdr:nvSpPr>
            <xdr:cNvPr id="319" name="Line 514"/>
            <xdr:cNvSpPr>
              <a:spLocks noChangeShapeType="1"/>
            </xdr:cNvSpPr>
          </xdr:nvSpPr>
          <xdr:spPr bwMode="auto">
            <a:xfrm flipH="1">
              <a:off x="256" y="2059"/>
              <a:ext cx="24" cy="9"/>
            </a:xfrm>
            <a:prstGeom prst="line">
              <a:avLst/>
            </a:prstGeom>
            <a:noFill/>
            <a:ln w="9525">
              <a:solidFill>
                <a:srgbClr val="FF6600"/>
              </a:solidFill>
              <a:prstDash val="dash"/>
              <a:round/>
              <a:headEnd/>
              <a:tailEnd type="triangle" w="med" len="med"/>
            </a:ln>
          </xdr:spPr>
        </xdr:sp>
        <xdr:grpSp>
          <xdr:nvGrpSpPr>
            <xdr:cNvPr id="320" name="Group 515"/>
            <xdr:cNvGrpSpPr>
              <a:grpSpLocks/>
            </xdr:cNvGrpSpPr>
          </xdr:nvGrpSpPr>
          <xdr:grpSpPr bwMode="auto">
            <a:xfrm flipH="1" flipV="1">
              <a:off x="283" y="2043"/>
              <a:ext cx="3" cy="9"/>
              <a:chOff x="466" y="835"/>
              <a:chExt cx="3" cy="9"/>
            </a:xfrm>
          </xdr:grpSpPr>
          <xdr:sp macro="" textlink="">
            <xdr:nvSpPr>
              <xdr:cNvPr id="327" name="Line 516"/>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328" name="Line 517"/>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321" name="Group 519"/>
            <xdr:cNvGrpSpPr>
              <a:grpSpLocks/>
            </xdr:cNvGrpSpPr>
          </xdr:nvGrpSpPr>
          <xdr:grpSpPr bwMode="auto">
            <a:xfrm flipH="1" flipV="1">
              <a:off x="315" y="2001"/>
              <a:ext cx="3" cy="9"/>
              <a:chOff x="466" y="835"/>
              <a:chExt cx="3" cy="9"/>
            </a:xfrm>
          </xdr:grpSpPr>
          <xdr:sp macro="" textlink="">
            <xdr:nvSpPr>
              <xdr:cNvPr id="325" name="Line 520"/>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326" name="Line 521"/>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322" name="Group 528"/>
            <xdr:cNvGrpSpPr>
              <a:grpSpLocks/>
            </xdr:cNvGrpSpPr>
          </xdr:nvGrpSpPr>
          <xdr:grpSpPr bwMode="auto">
            <a:xfrm flipH="1" flipV="1">
              <a:off x="274" y="2029"/>
              <a:ext cx="3" cy="9"/>
              <a:chOff x="466" y="835"/>
              <a:chExt cx="3" cy="9"/>
            </a:xfrm>
          </xdr:grpSpPr>
          <xdr:sp macro="" textlink="">
            <xdr:nvSpPr>
              <xdr:cNvPr id="323" name="Line 529"/>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324" name="Line 530"/>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clientData/>
  </xdr:twoCellAnchor>
  <xdr:twoCellAnchor>
    <xdr:from>
      <xdr:col>10</xdr:col>
      <xdr:colOff>600075</xdr:colOff>
      <xdr:row>127</xdr:row>
      <xdr:rowOff>0</xdr:rowOff>
    </xdr:from>
    <xdr:to>
      <xdr:col>11</xdr:col>
      <xdr:colOff>438150</xdr:colOff>
      <xdr:row>128</xdr:row>
      <xdr:rowOff>57150</xdr:rowOff>
    </xdr:to>
    <xdr:grpSp>
      <xdr:nvGrpSpPr>
        <xdr:cNvPr id="382" name="Group 844"/>
        <xdr:cNvGrpSpPr>
          <a:grpSpLocks/>
        </xdr:cNvGrpSpPr>
      </xdr:nvGrpSpPr>
      <xdr:grpSpPr bwMode="auto">
        <a:xfrm>
          <a:off x="6652419" y="25201563"/>
          <a:ext cx="443309" cy="255587"/>
          <a:chOff x="446" y="1429"/>
          <a:chExt cx="47" cy="31"/>
        </a:xfrm>
      </xdr:grpSpPr>
      <xdr:sp macro="" textlink="">
        <xdr:nvSpPr>
          <xdr:cNvPr id="383" name="Text Box 846"/>
          <xdr:cNvSpPr txBox="1">
            <a:spLocks noChangeArrowheads="1"/>
          </xdr:cNvSpPr>
        </xdr:nvSpPr>
        <xdr:spPr bwMode="auto">
          <a:xfrm>
            <a:off x="460" y="1437"/>
            <a:ext cx="33" cy="23"/>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6600"/>
                </a:solidFill>
                <a:latin typeface="Arial"/>
                <a:cs typeface="Arial"/>
              </a:rPr>
              <a:t>p</a:t>
            </a:r>
            <a:r>
              <a:rPr lang="en-US" sz="1000" b="0" i="0" strike="noStrike" baseline="-25000">
                <a:solidFill>
                  <a:srgbClr val="FF6600"/>
                </a:solidFill>
                <a:latin typeface="Arial"/>
                <a:cs typeface="Arial"/>
              </a:rPr>
              <a:t>x</a:t>
            </a:r>
            <a:r>
              <a:rPr lang="en-US" sz="1000" b="0" i="0" strike="noStrike">
                <a:solidFill>
                  <a:srgbClr val="FF6600"/>
                </a:solidFill>
                <a:latin typeface="Arial"/>
                <a:cs typeface="Arial"/>
              </a:rPr>
              <a:t>-p</a:t>
            </a:r>
            <a:r>
              <a:rPr lang="en-US" sz="1000" b="0" i="0" strike="noStrike" baseline="-25000">
                <a:solidFill>
                  <a:srgbClr val="FF6600"/>
                </a:solidFill>
                <a:latin typeface="Arial"/>
                <a:cs typeface="Arial"/>
              </a:rPr>
              <a:t>x</a:t>
            </a:r>
          </a:p>
        </xdr:txBody>
      </xdr:sp>
      <xdr:sp macro="" textlink="">
        <xdr:nvSpPr>
          <xdr:cNvPr id="384" name="Text Box 845"/>
          <xdr:cNvSpPr txBox="1">
            <a:spLocks noChangeArrowheads="1"/>
          </xdr:cNvSpPr>
        </xdr:nvSpPr>
        <xdr:spPr bwMode="auto">
          <a:xfrm>
            <a:off x="446" y="1429"/>
            <a:ext cx="17" cy="21"/>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6600"/>
                </a:solidFill>
                <a:latin typeface="Arial"/>
                <a:cs typeface="Arial"/>
              </a:rPr>
              <a:t>π</a:t>
            </a:r>
          </a:p>
        </xdr:txBody>
      </xdr:sp>
    </xdr:grpSp>
    <xdr:clientData/>
  </xdr:twoCellAnchor>
  <xdr:twoCellAnchor>
    <xdr:from>
      <xdr:col>12</xdr:col>
      <xdr:colOff>152400</xdr:colOff>
      <xdr:row>125</xdr:row>
      <xdr:rowOff>19050</xdr:rowOff>
    </xdr:from>
    <xdr:to>
      <xdr:col>12</xdr:col>
      <xdr:colOff>285750</xdr:colOff>
      <xdr:row>126</xdr:row>
      <xdr:rowOff>9525</xdr:rowOff>
    </xdr:to>
    <xdr:sp macro="" textlink="">
      <xdr:nvSpPr>
        <xdr:cNvPr id="385" name="Text Box 415"/>
        <xdr:cNvSpPr txBox="1">
          <a:spLocks noChangeArrowheads="1"/>
        </xdr:cNvSpPr>
      </xdr:nvSpPr>
      <xdr:spPr bwMode="auto">
        <a:xfrm>
          <a:off x="7467600" y="23421975"/>
          <a:ext cx="133350" cy="19050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z</a:t>
          </a:r>
        </a:p>
      </xdr:txBody>
    </xdr:sp>
    <xdr:clientData/>
  </xdr:twoCellAnchor>
  <xdr:twoCellAnchor>
    <xdr:from>
      <xdr:col>10</xdr:col>
      <xdr:colOff>281645</xdr:colOff>
      <xdr:row>123</xdr:row>
      <xdr:rowOff>95249</xdr:rowOff>
    </xdr:from>
    <xdr:to>
      <xdr:col>12</xdr:col>
      <xdr:colOff>177228</xdr:colOff>
      <xdr:row>125</xdr:row>
      <xdr:rowOff>147387</xdr:rowOff>
    </xdr:to>
    <xdr:grpSp>
      <xdr:nvGrpSpPr>
        <xdr:cNvPr id="386" name="385 - Ομάδα"/>
        <xdr:cNvGrpSpPr/>
      </xdr:nvGrpSpPr>
      <xdr:grpSpPr>
        <a:xfrm>
          <a:off x="6333989" y="24503062"/>
          <a:ext cx="1106052" cy="449013"/>
          <a:chOff x="3386795" y="27241499"/>
          <a:chExt cx="1114783" cy="452188"/>
        </a:xfrm>
      </xdr:grpSpPr>
      <xdr:grpSp>
        <xdr:nvGrpSpPr>
          <xdr:cNvPr id="387" name="672 - Ομάδα"/>
          <xdr:cNvGrpSpPr/>
        </xdr:nvGrpSpPr>
        <xdr:grpSpPr>
          <a:xfrm>
            <a:off x="3386795" y="27246012"/>
            <a:ext cx="619124" cy="447675"/>
            <a:chOff x="3386795" y="27246012"/>
            <a:chExt cx="619124" cy="447675"/>
          </a:xfrm>
        </xdr:grpSpPr>
        <xdr:sp macro="" textlink="">
          <xdr:nvSpPr>
            <xdr:cNvPr id="391" name="Freeform 570"/>
            <xdr:cNvSpPr>
              <a:spLocks/>
            </xdr:cNvSpPr>
          </xdr:nvSpPr>
          <xdr:spPr bwMode="auto">
            <a:xfrm rot="16200000">
              <a:off x="3585411" y="27274492"/>
              <a:ext cx="220579" cy="617811"/>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a:effectLst>
              <a:innerShdw blurRad="63500" dist="50800" dir="2700000">
                <a:prstClr val="black">
                  <a:alpha val="50000"/>
                </a:prstClr>
              </a:innerShdw>
            </a:effectLst>
          </xdr:spPr>
        </xdr:sp>
        <xdr:sp macro="" textlink="">
          <xdr:nvSpPr>
            <xdr:cNvPr id="392" name="Freeform 571"/>
            <xdr:cNvSpPr>
              <a:spLocks/>
            </xdr:cNvSpPr>
          </xdr:nvSpPr>
          <xdr:spPr bwMode="auto">
            <a:xfrm rot="16200000" flipH="1">
              <a:off x="3586724" y="27047396"/>
              <a:ext cx="220579" cy="617811"/>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388" name="671 - Ομάδα"/>
          <xdr:cNvGrpSpPr/>
        </xdr:nvGrpSpPr>
        <xdr:grpSpPr>
          <a:xfrm>
            <a:off x="3876285" y="27241499"/>
            <a:ext cx="625293" cy="433185"/>
            <a:chOff x="4076310" y="27231974"/>
            <a:chExt cx="625293" cy="433185"/>
          </a:xfrm>
        </xdr:grpSpPr>
        <xdr:sp macro="" textlink="">
          <xdr:nvSpPr>
            <xdr:cNvPr id="389" name="Freeform 573"/>
            <xdr:cNvSpPr>
              <a:spLocks/>
            </xdr:cNvSpPr>
          </xdr:nvSpPr>
          <xdr:spPr bwMode="auto">
            <a:xfrm rot="5400000" flipH="1">
              <a:off x="4274140" y="27248862"/>
              <a:ext cx="218467" cy="614128"/>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a:effectLst>
              <a:innerShdw blurRad="63500" dist="50800" dir="2700000">
                <a:prstClr val="black">
                  <a:alpha val="50000"/>
                </a:prstClr>
              </a:innerShdw>
            </a:effectLst>
          </xdr:spPr>
        </xdr:sp>
        <xdr:sp macro="" textlink="">
          <xdr:nvSpPr>
            <xdr:cNvPr id="390" name="Freeform 574"/>
            <xdr:cNvSpPr>
              <a:spLocks/>
            </xdr:cNvSpPr>
          </xdr:nvSpPr>
          <xdr:spPr bwMode="auto">
            <a:xfrm rot="5400000">
              <a:off x="4279918" y="27028757"/>
              <a:ext cx="218467" cy="624902"/>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clientData/>
  </xdr:twoCellAnchor>
  <xdr:twoCellAnchor>
    <xdr:from>
      <xdr:col>10</xdr:col>
      <xdr:colOff>137566</xdr:colOff>
      <xdr:row>122</xdr:row>
      <xdr:rowOff>147740</xdr:rowOff>
    </xdr:from>
    <xdr:to>
      <xdr:col>12</xdr:col>
      <xdr:colOff>28575</xdr:colOff>
      <xdr:row>125</xdr:row>
      <xdr:rowOff>0</xdr:rowOff>
    </xdr:to>
    <xdr:grpSp>
      <xdr:nvGrpSpPr>
        <xdr:cNvPr id="393" name="392 - Ομάδα"/>
        <xdr:cNvGrpSpPr/>
      </xdr:nvGrpSpPr>
      <xdr:grpSpPr>
        <a:xfrm>
          <a:off x="6189910" y="24357115"/>
          <a:ext cx="1101478" cy="447573"/>
          <a:chOff x="5376316" y="27265416"/>
          <a:chExt cx="1110209" cy="452335"/>
        </a:xfrm>
      </xdr:grpSpPr>
      <xdr:grpSp>
        <xdr:nvGrpSpPr>
          <xdr:cNvPr id="394" name="669 - Ομάδα"/>
          <xdr:cNvGrpSpPr/>
        </xdr:nvGrpSpPr>
        <xdr:grpSpPr>
          <a:xfrm>
            <a:off x="5376316" y="27265416"/>
            <a:ext cx="619125" cy="447675"/>
            <a:chOff x="5385841" y="27265416"/>
            <a:chExt cx="619125" cy="447675"/>
          </a:xfrm>
        </xdr:grpSpPr>
        <xdr:sp macro="" textlink="">
          <xdr:nvSpPr>
            <xdr:cNvPr id="405" name="Freeform 423"/>
            <xdr:cNvSpPr>
              <a:spLocks/>
            </xdr:cNvSpPr>
          </xdr:nvSpPr>
          <xdr:spPr bwMode="auto">
            <a:xfrm rot="16200000">
              <a:off x="5581845" y="27293249"/>
              <a:ext cx="223838" cy="615846"/>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a:effectLst>
              <a:innerShdw blurRad="63500" dist="50800" dir="2700000">
                <a:prstClr val="black">
                  <a:alpha val="50000"/>
                </a:prstClr>
              </a:innerShdw>
            </a:effectLst>
          </xdr:spPr>
        </xdr:sp>
        <xdr:sp macro="" textlink="">
          <xdr:nvSpPr>
            <xdr:cNvPr id="406" name="Freeform 424"/>
            <xdr:cNvSpPr>
              <a:spLocks/>
            </xdr:cNvSpPr>
          </xdr:nvSpPr>
          <xdr:spPr bwMode="auto">
            <a:xfrm rot="16200000" flipH="1">
              <a:off x="5585124" y="27069412"/>
              <a:ext cx="223838" cy="615846"/>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a:effectLst>
              <a:innerShdw blurRad="63500" dist="50800" dir="16200000">
                <a:prstClr val="black">
                  <a:alpha val="50000"/>
                </a:prstClr>
              </a:innerShdw>
            </a:effectLst>
          </xdr:spPr>
        </xdr:sp>
      </xdr:grpSp>
      <xdr:grpSp>
        <xdr:nvGrpSpPr>
          <xdr:cNvPr id="395" name="670 - Ομάδα"/>
          <xdr:cNvGrpSpPr/>
        </xdr:nvGrpSpPr>
        <xdr:grpSpPr>
          <a:xfrm>
            <a:off x="5857876" y="27280094"/>
            <a:ext cx="628649" cy="437657"/>
            <a:chOff x="6000751" y="27280094"/>
            <a:chExt cx="628649" cy="437657"/>
          </a:xfrm>
        </xdr:grpSpPr>
        <xdr:sp macro="" textlink="">
          <xdr:nvSpPr>
            <xdr:cNvPr id="403" name="Freeform 426"/>
            <xdr:cNvSpPr>
              <a:spLocks/>
            </xdr:cNvSpPr>
          </xdr:nvSpPr>
          <xdr:spPr bwMode="auto">
            <a:xfrm rot="5400000" flipH="1">
              <a:off x="6207919" y="27296269"/>
              <a:ext cx="223838" cy="619125"/>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a:effectLst>
              <a:innerShdw blurRad="63500" dist="50800" dir="2700000">
                <a:prstClr val="black">
                  <a:alpha val="50000"/>
                </a:prstClr>
              </a:innerShdw>
            </a:effectLst>
          </xdr:spPr>
        </xdr:sp>
        <xdr:sp macro="" textlink="">
          <xdr:nvSpPr>
            <xdr:cNvPr id="404" name="Freeform 427"/>
            <xdr:cNvSpPr>
              <a:spLocks/>
            </xdr:cNvSpPr>
          </xdr:nvSpPr>
          <xdr:spPr bwMode="auto">
            <a:xfrm rot="5400000">
              <a:off x="6198394" y="27082451"/>
              <a:ext cx="223840" cy="619125"/>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a:effectLst>
              <a:innerShdw blurRad="63500" dist="50800" dir="18900000">
                <a:prstClr val="black">
                  <a:alpha val="50000"/>
                </a:prstClr>
              </a:innerShdw>
            </a:effectLst>
          </xdr:spPr>
        </xdr:sp>
      </xdr:grpSp>
      <xdr:grpSp>
        <xdr:nvGrpSpPr>
          <xdr:cNvPr id="396" name="Group 428"/>
          <xdr:cNvGrpSpPr>
            <a:grpSpLocks/>
          </xdr:cNvGrpSpPr>
        </xdr:nvGrpSpPr>
        <xdr:grpSpPr bwMode="auto">
          <a:xfrm>
            <a:off x="5791200" y="27422475"/>
            <a:ext cx="85725" cy="85725"/>
            <a:chOff x="130" y="1884"/>
            <a:chExt cx="9" cy="9"/>
          </a:xfrm>
        </xdr:grpSpPr>
        <xdr:grpSp>
          <xdr:nvGrpSpPr>
            <xdr:cNvPr id="397" name="Group 429"/>
            <xdr:cNvGrpSpPr>
              <a:grpSpLocks/>
            </xdr:cNvGrpSpPr>
          </xdr:nvGrpSpPr>
          <xdr:grpSpPr bwMode="auto">
            <a:xfrm>
              <a:off x="130" y="1884"/>
              <a:ext cx="3" cy="9"/>
              <a:chOff x="466" y="835"/>
              <a:chExt cx="3" cy="9"/>
            </a:xfrm>
          </xdr:grpSpPr>
          <xdr:sp macro="" textlink="">
            <xdr:nvSpPr>
              <xdr:cNvPr id="401" name="Line 430"/>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402" name="Line 431"/>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398" name="Group 432"/>
            <xdr:cNvGrpSpPr>
              <a:grpSpLocks/>
            </xdr:cNvGrpSpPr>
          </xdr:nvGrpSpPr>
          <xdr:grpSpPr bwMode="auto">
            <a:xfrm flipH="1" flipV="1">
              <a:off x="136" y="1884"/>
              <a:ext cx="3" cy="9"/>
              <a:chOff x="466" y="835"/>
              <a:chExt cx="3" cy="9"/>
            </a:xfrm>
          </xdr:grpSpPr>
          <xdr:sp macro="" textlink="">
            <xdr:nvSpPr>
              <xdr:cNvPr id="399" name="Line 433"/>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400" name="Line 434"/>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clientData/>
  </xdr:twoCellAnchor>
  <xdr:twoCellAnchor>
    <xdr:from>
      <xdr:col>10</xdr:col>
      <xdr:colOff>127635</xdr:colOff>
      <xdr:row>125</xdr:row>
      <xdr:rowOff>0</xdr:rowOff>
    </xdr:from>
    <xdr:to>
      <xdr:col>12</xdr:col>
      <xdr:colOff>36596</xdr:colOff>
      <xdr:row>127</xdr:row>
      <xdr:rowOff>47625</xdr:rowOff>
    </xdr:to>
    <xdr:grpSp>
      <xdr:nvGrpSpPr>
        <xdr:cNvPr id="407" name="406 - Ομάδα"/>
        <xdr:cNvGrpSpPr/>
      </xdr:nvGrpSpPr>
      <xdr:grpSpPr>
        <a:xfrm>
          <a:off x="6179979" y="24804688"/>
          <a:ext cx="1119430" cy="444500"/>
          <a:chOff x="5366385" y="27784425"/>
          <a:chExt cx="1128161" cy="457200"/>
        </a:xfrm>
      </xdr:grpSpPr>
      <xdr:grpSp>
        <xdr:nvGrpSpPr>
          <xdr:cNvPr id="408" name="668 - Ομάδα"/>
          <xdr:cNvGrpSpPr/>
        </xdr:nvGrpSpPr>
        <xdr:grpSpPr>
          <a:xfrm>
            <a:off x="5366385" y="27784425"/>
            <a:ext cx="621030" cy="457200"/>
            <a:chOff x="5147310" y="28003500"/>
            <a:chExt cx="621030" cy="457200"/>
          </a:xfrm>
        </xdr:grpSpPr>
        <xdr:sp macro="" textlink="">
          <xdr:nvSpPr>
            <xdr:cNvPr id="412" name="Freeform 437"/>
            <xdr:cNvSpPr>
              <a:spLocks/>
            </xdr:cNvSpPr>
          </xdr:nvSpPr>
          <xdr:spPr bwMode="auto">
            <a:xfrm rot="16200000">
              <a:off x="5341440" y="28039515"/>
              <a:ext cx="227055" cy="615315"/>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a:effectLst>
              <a:innerShdw blurRad="63500" dist="50800" dir="2700000">
                <a:prstClr val="black">
                  <a:alpha val="50000"/>
                </a:prstClr>
              </a:innerShdw>
            </a:effectLst>
          </xdr:spPr>
        </xdr:sp>
        <xdr:sp macro="" textlink="">
          <xdr:nvSpPr>
            <xdr:cNvPr id="413" name="Freeform 438"/>
            <xdr:cNvSpPr>
              <a:spLocks/>
            </xdr:cNvSpPr>
          </xdr:nvSpPr>
          <xdr:spPr bwMode="auto">
            <a:xfrm rot="16200000" flipH="1">
              <a:off x="5347155" y="27809370"/>
              <a:ext cx="227055" cy="615315"/>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409" name="667 - Ομάδα"/>
          <xdr:cNvGrpSpPr/>
        </xdr:nvGrpSpPr>
        <xdr:grpSpPr>
          <a:xfrm>
            <a:off x="5874418" y="27798816"/>
            <a:ext cx="620128" cy="433284"/>
            <a:chOff x="5988718" y="28113141"/>
            <a:chExt cx="620128" cy="433284"/>
          </a:xfrm>
        </xdr:grpSpPr>
        <xdr:sp macro="" textlink="">
          <xdr:nvSpPr>
            <xdr:cNvPr id="410" name="Freeform 440"/>
            <xdr:cNvSpPr>
              <a:spLocks/>
            </xdr:cNvSpPr>
          </xdr:nvSpPr>
          <xdr:spPr bwMode="auto">
            <a:xfrm rot="5400000" flipH="1">
              <a:off x="6192983" y="28130562"/>
              <a:ext cx="214105" cy="617621"/>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a:effectLst>
              <a:innerShdw blurRad="63500" dist="50800" dir="2700000">
                <a:prstClr val="black">
                  <a:alpha val="50000"/>
                </a:prstClr>
              </a:innerShdw>
            </a:effectLst>
          </xdr:spPr>
        </xdr:sp>
        <xdr:sp macro="" textlink="">
          <xdr:nvSpPr>
            <xdr:cNvPr id="411" name="Freeform 441"/>
            <xdr:cNvSpPr>
              <a:spLocks/>
            </xdr:cNvSpPr>
          </xdr:nvSpPr>
          <xdr:spPr bwMode="auto">
            <a:xfrm rot="5400000">
              <a:off x="6185610" y="27916249"/>
              <a:ext cx="223838" cy="617621"/>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clientData/>
  </xdr:twoCellAnchor>
  <xdr:twoCellAnchor>
    <xdr:from>
      <xdr:col>10</xdr:col>
      <xdr:colOff>66675</xdr:colOff>
      <xdr:row>121</xdr:row>
      <xdr:rowOff>19050</xdr:rowOff>
    </xdr:from>
    <xdr:to>
      <xdr:col>12</xdr:col>
      <xdr:colOff>76200</xdr:colOff>
      <xdr:row>129</xdr:row>
      <xdr:rowOff>133350</xdr:rowOff>
    </xdr:to>
    <xdr:grpSp>
      <xdr:nvGrpSpPr>
        <xdr:cNvPr id="414" name="413 - Ομάδα"/>
        <xdr:cNvGrpSpPr/>
      </xdr:nvGrpSpPr>
      <xdr:grpSpPr>
        <a:xfrm>
          <a:off x="6119019" y="24029988"/>
          <a:ext cx="1219994" cy="1701800"/>
          <a:chOff x="6162675" y="22621875"/>
          <a:chExt cx="1228725" cy="1714500"/>
        </a:xfrm>
      </xdr:grpSpPr>
      <xdr:sp macro="" textlink="">
        <xdr:nvSpPr>
          <xdr:cNvPr id="415" name="Text Box 413"/>
          <xdr:cNvSpPr txBox="1">
            <a:spLocks noChangeArrowheads="1"/>
          </xdr:cNvSpPr>
        </xdr:nvSpPr>
        <xdr:spPr bwMode="auto">
          <a:xfrm>
            <a:off x="6715125" y="24164925"/>
            <a:ext cx="676275" cy="17145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0" i="0" strike="noStrike">
                <a:solidFill>
                  <a:srgbClr val="800000"/>
                </a:solidFill>
                <a:latin typeface="Arial"/>
                <a:cs typeface="Arial"/>
              </a:rPr>
              <a:t>επίπεδο </a:t>
            </a:r>
            <a:r>
              <a:rPr lang="en-US" sz="1000" b="1" i="0" strike="noStrike">
                <a:solidFill>
                  <a:srgbClr val="800000"/>
                </a:solidFill>
                <a:latin typeface="Arial"/>
                <a:cs typeface="Arial"/>
              </a:rPr>
              <a:t>xz</a:t>
            </a:r>
          </a:p>
        </xdr:txBody>
      </xdr:sp>
      <xdr:sp macro="" textlink="">
        <xdr:nvSpPr>
          <xdr:cNvPr id="416" name="Line 442"/>
          <xdr:cNvSpPr>
            <a:spLocks noChangeShapeType="1"/>
          </xdr:cNvSpPr>
        </xdr:nvSpPr>
        <xdr:spPr bwMode="auto">
          <a:xfrm>
            <a:off x="6162675" y="22631400"/>
            <a:ext cx="0" cy="1543050"/>
          </a:xfrm>
          <a:prstGeom prst="line">
            <a:avLst/>
          </a:prstGeom>
          <a:noFill/>
          <a:ln w="9525">
            <a:solidFill>
              <a:srgbClr val="800000"/>
            </a:solidFill>
            <a:round/>
            <a:headEnd/>
            <a:tailEnd/>
          </a:ln>
        </xdr:spPr>
      </xdr:sp>
      <xdr:sp macro="" textlink="">
        <xdr:nvSpPr>
          <xdr:cNvPr id="417" name="Line 443"/>
          <xdr:cNvSpPr>
            <a:spLocks noChangeShapeType="1"/>
          </xdr:cNvSpPr>
        </xdr:nvSpPr>
        <xdr:spPr bwMode="auto">
          <a:xfrm>
            <a:off x="7362825" y="22631400"/>
            <a:ext cx="0" cy="1543050"/>
          </a:xfrm>
          <a:prstGeom prst="line">
            <a:avLst/>
          </a:prstGeom>
          <a:noFill/>
          <a:ln w="9525">
            <a:solidFill>
              <a:srgbClr val="800000"/>
            </a:solidFill>
            <a:round/>
            <a:headEnd/>
            <a:tailEnd/>
          </a:ln>
        </xdr:spPr>
      </xdr:sp>
      <xdr:sp macro="" textlink="">
        <xdr:nvSpPr>
          <xdr:cNvPr id="418" name="Line 444"/>
          <xdr:cNvSpPr>
            <a:spLocks noChangeShapeType="1"/>
          </xdr:cNvSpPr>
        </xdr:nvSpPr>
        <xdr:spPr bwMode="auto">
          <a:xfrm>
            <a:off x="6162675" y="22621875"/>
            <a:ext cx="1200150" cy="0"/>
          </a:xfrm>
          <a:prstGeom prst="line">
            <a:avLst/>
          </a:prstGeom>
          <a:noFill/>
          <a:ln w="9525">
            <a:solidFill>
              <a:srgbClr val="800000"/>
            </a:solidFill>
            <a:round/>
            <a:headEnd/>
            <a:tailEnd/>
          </a:ln>
        </xdr:spPr>
      </xdr:sp>
      <xdr:sp macro="" textlink="">
        <xdr:nvSpPr>
          <xdr:cNvPr id="419" name="Line 445"/>
          <xdr:cNvSpPr>
            <a:spLocks noChangeShapeType="1"/>
          </xdr:cNvSpPr>
        </xdr:nvSpPr>
        <xdr:spPr bwMode="auto">
          <a:xfrm>
            <a:off x="6162675" y="24174450"/>
            <a:ext cx="1200150" cy="0"/>
          </a:xfrm>
          <a:prstGeom prst="line">
            <a:avLst/>
          </a:prstGeom>
          <a:noFill/>
          <a:ln w="9525">
            <a:solidFill>
              <a:srgbClr val="800000"/>
            </a:solidFill>
            <a:round/>
            <a:headEnd/>
            <a:tailEnd/>
          </a:ln>
        </xdr:spPr>
      </xdr:sp>
    </xdr:grpSp>
    <xdr:clientData/>
  </xdr:twoCellAnchor>
  <xdr:twoCellAnchor>
    <xdr:from>
      <xdr:col>9</xdr:col>
      <xdr:colOff>228600</xdr:colOff>
      <xdr:row>126</xdr:row>
      <xdr:rowOff>171450</xdr:rowOff>
    </xdr:from>
    <xdr:to>
      <xdr:col>11</xdr:col>
      <xdr:colOff>200025</xdr:colOff>
      <xdr:row>126</xdr:row>
      <xdr:rowOff>171450</xdr:rowOff>
    </xdr:to>
    <xdr:sp macro="" textlink="">
      <xdr:nvSpPr>
        <xdr:cNvPr id="420" name="Line 597"/>
        <xdr:cNvSpPr>
          <a:spLocks noChangeShapeType="1"/>
        </xdr:cNvSpPr>
      </xdr:nvSpPr>
      <xdr:spPr bwMode="auto">
        <a:xfrm flipH="1">
          <a:off x="5715000" y="23774400"/>
          <a:ext cx="1190625" cy="0"/>
        </a:xfrm>
        <a:prstGeom prst="line">
          <a:avLst/>
        </a:prstGeom>
        <a:noFill/>
        <a:ln w="9525">
          <a:solidFill>
            <a:srgbClr val="003300"/>
          </a:solidFill>
          <a:round/>
          <a:headEnd/>
          <a:tailEnd/>
        </a:ln>
      </xdr:spPr>
    </xdr:sp>
    <xdr:clientData/>
  </xdr:twoCellAnchor>
  <xdr:twoCellAnchor>
    <xdr:from>
      <xdr:col>9</xdr:col>
      <xdr:colOff>190500</xdr:colOff>
      <xdr:row>131</xdr:row>
      <xdr:rowOff>0</xdr:rowOff>
    </xdr:from>
    <xdr:to>
      <xdr:col>13</xdr:col>
      <xdr:colOff>19050</xdr:colOff>
      <xdr:row>134</xdr:row>
      <xdr:rowOff>0</xdr:rowOff>
    </xdr:to>
    <xdr:grpSp>
      <xdr:nvGrpSpPr>
        <xdr:cNvPr id="421" name="Group 658"/>
        <xdr:cNvGrpSpPr>
          <a:grpSpLocks/>
        </xdr:cNvGrpSpPr>
      </xdr:nvGrpSpPr>
      <xdr:grpSpPr bwMode="auto">
        <a:xfrm>
          <a:off x="5637609" y="25995313"/>
          <a:ext cx="2249488" cy="595312"/>
          <a:chOff x="129" y="2376"/>
          <a:chExt cx="238" cy="64"/>
        </a:xfrm>
      </xdr:grpSpPr>
      <xdr:sp macro="" textlink="">
        <xdr:nvSpPr>
          <xdr:cNvPr id="422" name="Text Box 650"/>
          <xdr:cNvSpPr txBox="1">
            <a:spLocks noChangeArrowheads="1"/>
          </xdr:cNvSpPr>
        </xdr:nvSpPr>
        <xdr:spPr bwMode="auto">
          <a:xfrm>
            <a:off x="227" y="2413"/>
            <a:ext cx="41" cy="27"/>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6600"/>
                </a:solidFill>
                <a:latin typeface="Arial"/>
                <a:cs typeface="Arial"/>
              </a:rPr>
              <a:t>σ</a:t>
            </a:r>
            <a:r>
              <a:rPr lang="en-US" sz="1100" b="1" i="0" strike="noStrike" baseline="-25000">
                <a:solidFill>
                  <a:srgbClr val="FF6600"/>
                </a:solidFill>
                <a:latin typeface="Arial"/>
                <a:cs typeface="Arial"/>
              </a:rPr>
              <a:t>pz-pz</a:t>
            </a:r>
          </a:p>
        </xdr:txBody>
      </xdr:sp>
      <xdr:sp macro="" textlink="">
        <xdr:nvSpPr>
          <xdr:cNvPr id="423" name="Text Box 649"/>
          <xdr:cNvSpPr txBox="1">
            <a:spLocks noChangeArrowheads="1"/>
          </xdr:cNvSpPr>
        </xdr:nvSpPr>
        <xdr:spPr bwMode="auto">
          <a:xfrm>
            <a:off x="353" y="2400"/>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z</a:t>
            </a:r>
          </a:p>
        </xdr:txBody>
      </xdr:sp>
      <xdr:grpSp>
        <xdr:nvGrpSpPr>
          <xdr:cNvPr id="424" name="Group 655"/>
          <xdr:cNvGrpSpPr>
            <a:grpSpLocks/>
          </xdr:cNvGrpSpPr>
        </xdr:nvGrpSpPr>
        <xdr:grpSpPr bwMode="auto">
          <a:xfrm>
            <a:off x="129" y="2376"/>
            <a:ext cx="117" cy="42"/>
            <a:chOff x="129" y="2376"/>
            <a:chExt cx="117" cy="42"/>
          </a:xfrm>
        </xdr:grpSpPr>
        <xdr:sp macro="" textlink="">
          <xdr:nvSpPr>
            <xdr:cNvPr id="441" name="Line 618"/>
            <xdr:cNvSpPr>
              <a:spLocks noChangeShapeType="1"/>
            </xdr:cNvSpPr>
          </xdr:nvSpPr>
          <xdr:spPr bwMode="auto">
            <a:xfrm flipH="1">
              <a:off x="129" y="2397"/>
              <a:ext cx="18" cy="0"/>
            </a:xfrm>
            <a:prstGeom prst="line">
              <a:avLst/>
            </a:prstGeom>
            <a:noFill/>
            <a:ln w="9525">
              <a:solidFill>
                <a:srgbClr val="FF6600"/>
              </a:solidFill>
              <a:prstDash val="dash"/>
              <a:round/>
              <a:headEnd/>
              <a:tailEnd/>
            </a:ln>
          </xdr:spPr>
        </xdr:sp>
        <xdr:grpSp>
          <xdr:nvGrpSpPr>
            <xdr:cNvPr id="442" name="Group 632"/>
            <xdr:cNvGrpSpPr>
              <a:grpSpLocks/>
            </xdr:cNvGrpSpPr>
          </xdr:nvGrpSpPr>
          <xdr:grpSpPr bwMode="auto">
            <a:xfrm>
              <a:off x="145" y="2376"/>
              <a:ext cx="45" cy="42"/>
              <a:chOff x="429" y="1279"/>
              <a:chExt cx="57" cy="42"/>
            </a:xfrm>
          </xdr:grpSpPr>
          <xdr:sp macro="" textlink="">
            <xdr:nvSpPr>
              <xdr:cNvPr id="447" name="Freeform 633"/>
              <xdr:cNvSpPr>
                <a:spLocks/>
              </xdr:cNvSpPr>
            </xdr:nvSpPr>
            <xdr:spPr bwMode="auto">
              <a:xfrm rot="-5400000">
                <a:off x="447" y="128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448" name="Freeform 634"/>
              <xdr:cNvSpPr>
                <a:spLocks/>
              </xdr:cNvSpPr>
            </xdr:nvSpPr>
            <xdr:spPr bwMode="auto">
              <a:xfrm rot="16200000" flipH="1">
                <a:off x="447" y="1261"/>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443" name="Group 635"/>
            <xdr:cNvGrpSpPr>
              <a:grpSpLocks/>
            </xdr:cNvGrpSpPr>
          </xdr:nvGrpSpPr>
          <xdr:grpSpPr bwMode="auto">
            <a:xfrm>
              <a:off x="189" y="2376"/>
              <a:ext cx="57" cy="42"/>
              <a:chOff x="485" y="1279"/>
              <a:chExt cx="57" cy="42"/>
            </a:xfrm>
          </xdr:grpSpPr>
          <xdr:sp macro="" textlink="">
            <xdr:nvSpPr>
              <xdr:cNvPr id="445" name="Freeform 636"/>
              <xdr:cNvSpPr>
                <a:spLocks/>
              </xdr:cNvSpPr>
            </xdr:nvSpPr>
            <xdr:spPr bwMode="auto">
              <a:xfrm rot="16200000" flipV="1">
                <a:off x="503" y="128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446" name="Freeform 637"/>
              <xdr:cNvSpPr>
                <a:spLocks/>
              </xdr:cNvSpPr>
            </xdr:nvSpPr>
            <xdr:spPr bwMode="auto">
              <a:xfrm rot="-5400000" flipH="1" flipV="1">
                <a:off x="503" y="1261"/>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sp macro="" textlink="">
          <xdr:nvSpPr>
            <xdr:cNvPr id="444" name="Oval 638"/>
            <xdr:cNvSpPr>
              <a:spLocks noChangeArrowheads="1"/>
            </xdr:cNvSpPr>
          </xdr:nvSpPr>
          <xdr:spPr bwMode="auto">
            <a:xfrm rot="-5400000">
              <a:off x="187" y="2395"/>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grpSp>
        <xdr:nvGrpSpPr>
          <xdr:cNvPr id="425" name="Group 657"/>
          <xdr:cNvGrpSpPr>
            <a:grpSpLocks/>
          </xdr:cNvGrpSpPr>
        </xdr:nvGrpSpPr>
        <xdr:grpSpPr bwMode="auto">
          <a:xfrm>
            <a:off x="227" y="2376"/>
            <a:ext cx="136" cy="43"/>
            <a:chOff x="227" y="2376"/>
            <a:chExt cx="136" cy="43"/>
          </a:xfrm>
        </xdr:grpSpPr>
        <xdr:grpSp>
          <xdr:nvGrpSpPr>
            <xdr:cNvPr id="426" name="Group 623"/>
            <xdr:cNvGrpSpPr>
              <a:grpSpLocks/>
            </xdr:cNvGrpSpPr>
          </xdr:nvGrpSpPr>
          <xdr:grpSpPr bwMode="auto">
            <a:xfrm>
              <a:off x="227" y="2376"/>
              <a:ext cx="57" cy="42"/>
              <a:chOff x="429" y="1279"/>
              <a:chExt cx="57" cy="42"/>
            </a:xfrm>
          </xdr:grpSpPr>
          <xdr:sp macro="" textlink="">
            <xdr:nvSpPr>
              <xdr:cNvPr id="439" name="Freeform 624"/>
              <xdr:cNvSpPr>
                <a:spLocks/>
              </xdr:cNvSpPr>
            </xdr:nvSpPr>
            <xdr:spPr bwMode="auto">
              <a:xfrm rot="-5400000">
                <a:off x="447" y="128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440" name="Freeform 625"/>
              <xdr:cNvSpPr>
                <a:spLocks/>
              </xdr:cNvSpPr>
            </xdr:nvSpPr>
            <xdr:spPr bwMode="auto">
              <a:xfrm rot="16200000" flipH="1">
                <a:off x="447" y="1261"/>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sp macro="" textlink="">
          <xdr:nvSpPr>
            <xdr:cNvPr id="427" name="Oval 629"/>
            <xdr:cNvSpPr>
              <a:spLocks noChangeArrowheads="1"/>
            </xdr:cNvSpPr>
          </xdr:nvSpPr>
          <xdr:spPr bwMode="auto">
            <a:xfrm rot="-5400000">
              <a:off x="281" y="2395"/>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nvGrpSpPr>
            <xdr:cNvPr id="428" name="Group 639"/>
            <xdr:cNvGrpSpPr>
              <a:grpSpLocks/>
            </xdr:cNvGrpSpPr>
          </xdr:nvGrpSpPr>
          <xdr:grpSpPr bwMode="auto">
            <a:xfrm>
              <a:off x="238" y="2389"/>
              <a:ext cx="9" cy="9"/>
              <a:chOff x="461" y="1382"/>
              <a:chExt cx="9" cy="9"/>
            </a:xfrm>
          </xdr:grpSpPr>
          <xdr:grpSp>
            <xdr:nvGrpSpPr>
              <xdr:cNvPr id="433" name="Group 640"/>
              <xdr:cNvGrpSpPr>
                <a:grpSpLocks/>
              </xdr:cNvGrpSpPr>
            </xdr:nvGrpSpPr>
            <xdr:grpSpPr bwMode="auto">
              <a:xfrm flipH="1" flipV="1">
                <a:off x="467" y="1382"/>
                <a:ext cx="3" cy="9"/>
                <a:chOff x="466" y="835"/>
                <a:chExt cx="3" cy="9"/>
              </a:xfrm>
            </xdr:grpSpPr>
            <xdr:sp macro="" textlink="">
              <xdr:nvSpPr>
                <xdr:cNvPr id="437" name="Line 641"/>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438" name="Line 642"/>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434" name="Group 643"/>
              <xdr:cNvGrpSpPr>
                <a:grpSpLocks/>
              </xdr:cNvGrpSpPr>
            </xdr:nvGrpSpPr>
            <xdr:grpSpPr bwMode="auto">
              <a:xfrm>
                <a:off x="461" y="1382"/>
                <a:ext cx="3" cy="9"/>
                <a:chOff x="466" y="835"/>
                <a:chExt cx="3" cy="9"/>
              </a:xfrm>
            </xdr:grpSpPr>
            <xdr:sp macro="" textlink="">
              <xdr:nvSpPr>
                <xdr:cNvPr id="435" name="Line 644"/>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436" name="Line 645"/>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429" name="Group 652"/>
            <xdr:cNvGrpSpPr>
              <a:grpSpLocks/>
            </xdr:cNvGrpSpPr>
          </xdr:nvGrpSpPr>
          <xdr:grpSpPr bwMode="auto">
            <a:xfrm flipH="1">
              <a:off x="286" y="2377"/>
              <a:ext cx="45" cy="42"/>
              <a:chOff x="429" y="1279"/>
              <a:chExt cx="57" cy="42"/>
            </a:xfrm>
          </xdr:grpSpPr>
          <xdr:sp macro="" textlink="">
            <xdr:nvSpPr>
              <xdr:cNvPr id="431" name="Freeform 653"/>
              <xdr:cNvSpPr>
                <a:spLocks/>
              </xdr:cNvSpPr>
            </xdr:nvSpPr>
            <xdr:spPr bwMode="auto">
              <a:xfrm rot="-5400000">
                <a:off x="447" y="1282"/>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432" name="Freeform 654"/>
              <xdr:cNvSpPr>
                <a:spLocks/>
              </xdr:cNvSpPr>
            </xdr:nvSpPr>
            <xdr:spPr bwMode="auto">
              <a:xfrm rot="16200000" flipH="1">
                <a:off x="447" y="1261"/>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sp macro="" textlink="">
          <xdr:nvSpPr>
            <xdr:cNvPr id="430" name="Line 630"/>
            <xdr:cNvSpPr>
              <a:spLocks noChangeShapeType="1"/>
            </xdr:cNvSpPr>
          </xdr:nvSpPr>
          <xdr:spPr bwMode="auto">
            <a:xfrm>
              <a:off x="329" y="2397"/>
              <a:ext cx="34" cy="0"/>
            </a:xfrm>
            <a:prstGeom prst="line">
              <a:avLst/>
            </a:prstGeom>
            <a:noFill/>
            <a:ln w="9525">
              <a:solidFill>
                <a:srgbClr val="FF6600"/>
              </a:solidFill>
              <a:prstDash val="dash"/>
              <a:round/>
              <a:headEnd/>
              <a:tailEnd type="triangle" w="med" len="med"/>
            </a:ln>
          </xdr:spPr>
        </xdr:sp>
      </xdr:grpSp>
    </xdr:grpSp>
    <xdr:clientData/>
  </xdr:twoCellAnchor>
  <xdr:twoCellAnchor>
    <xdr:from>
      <xdr:col>8</xdr:col>
      <xdr:colOff>171450</xdr:colOff>
      <xdr:row>127</xdr:row>
      <xdr:rowOff>114300</xdr:rowOff>
    </xdr:from>
    <xdr:to>
      <xdr:col>9</xdr:col>
      <xdr:colOff>9525</xdr:colOff>
      <xdr:row>127</xdr:row>
      <xdr:rowOff>114300</xdr:rowOff>
    </xdr:to>
    <xdr:sp macro="" textlink="">
      <xdr:nvSpPr>
        <xdr:cNvPr id="449" name="Line 734"/>
        <xdr:cNvSpPr>
          <a:spLocks noChangeShapeType="1"/>
        </xdr:cNvSpPr>
      </xdr:nvSpPr>
      <xdr:spPr bwMode="auto">
        <a:xfrm>
          <a:off x="5048250" y="23917275"/>
          <a:ext cx="447675" cy="0"/>
        </a:xfrm>
        <a:prstGeom prst="line">
          <a:avLst/>
        </a:prstGeom>
        <a:noFill/>
        <a:ln w="19050">
          <a:solidFill>
            <a:srgbClr val="800000"/>
          </a:solidFill>
          <a:round/>
          <a:headEnd/>
          <a:tailEnd type="triangle" w="med" len="med"/>
        </a:ln>
      </xdr:spPr>
    </xdr:sp>
    <xdr:clientData/>
  </xdr:twoCellAnchor>
  <xdr:twoCellAnchor>
    <xdr:from>
      <xdr:col>9</xdr:col>
      <xdr:colOff>323850</xdr:colOff>
      <xdr:row>125</xdr:row>
      <xdr:rowOff>0</xdr:rowOff>
    </xdr:from>
    <xdr:to>
      <xdr:col>12</xdr:col>
      <xdr:colOff>223050</xdr:colOff>
      <xdr:row>125</xdr:row>
      <xdr:rowOff>0</xdr:rowOff>
    </xdr:to>
    <xdr:sp macro="" textlink="">
      <xdr:nvSpPr>
        <xdr:cNvPr id="451" name="Line 416"/>
        <xdr:cNvSpPr>
          <a:spLocks noChangeShapeType="1"/>
        </xdr:cNvSpPr>
      </xdr:nvSpPr>
      <xdr:spPr bwMode="auto">
        <a:xfrm>
          <a:off x="5810250" y="23402925"/>
          <a:ext cx="1728000" cy="0"/>
        </a:xfrm>
        <a:prstGeom prst="line">
          <a:avLst/>
        </a:prstGeom>
        <a:noFill/>
        <a:ln w="9525">
          <a:solidFill>
            <a:srgbClr val="FF6600"/>
          </a:solidFill>
          <a:prstDash val="dash"/>
          <a:round/>
          <a:headEnd/>
          <a:tailEnd type="triangle" w="med" len="med"/>
        </a:ln>
      </xdr:spPr>
    </xdr:sp>
    <xdr:clientData/>
  </xdr:twoCellAnchor>
  <xdr:twoCellAnchor>
    <xdr:from>
      <xdr:col>9</xdr:col>
      <xdr:colOff>547903</xdr:colOff>
      <xdr:row>124</xdr:row>
      <xdr:rowOff>81482</xdr:rowOff>
    </xdr:from>
    <xdr:to>
      <xdr:col>11</xdr:col>
      <xdr:colOff>486661</xdr:colOff>
      <xdr:row>126</xdr:row>
      <xdr:rowOff>129527</xdr:rowOff>
    </xdr:to>
    <xdr:grpSp>
      <xdr:nvGrpSpPr>
        <xdr:cNvPr id="452" name="451 - Ομάδα"/>
        <xdr:cNvGrpSpPr/>
      </xdr:nvGrpSpPr>
      <xdr:grpSpPr>
        <a:xfrm>
          <a:off x="5995012" y="24687732"/>
          <a:ext cx="1149227" cy="444920"/>
          <a:chOff x="3474460" y="29016447"/>
          <a:chExt cx="1157958" cy="448095"/>
        </a:xfrm>
      </xdr:grpSpPr>
      <xdr:grpSp>
        <xdr:nvGrpSpPr>
          <xdr:cNvPr id="453" name="664 - Ομάδα"/>
          <xdr:cNvGrpSpPr/>
        </xdr:nvGrpSpPr>
        <xdr:grpSpPr>
          <a:xfrm>
            <a:off x="3474460" y="29016447"/>
            <a:ext cx="647701" cy="447675"/>
            <a:chOff x="3474460" y="29016447"/>
            <a:chExt cx="647701" cy="447675"/>
          </a:xfrm>
        </xdr:grpSpPr>
        <xdr:sp macro="" textlink="">
          <xdr:nvSpPr>
            <xdr:cNvPr id="464" name="Freeform 578"/>
            <xdr:cNvSpPr>
              <a:spLocks/>
            </xdr:cNvSpPr>
          </xdr:nvSpPr>
          <xdr:spPr bwMode="auto">
            <a:xfrm rot="16200000">
              <a:off x="3693569" y="29035530"/>
              <a:ext cx="224204" cy="632980"/>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a:effectLst>
              <a:innerShdw blurRad="63500" dist="50800" dir="2700000">
                <a:prstClr val="black">
                  <a:alpha val="50000"/>
                </a:prstClr>
              </a:innerShdw>
            </a:effectLst>
          </xdr:spPr>
        </xdr:sp>
        <xdr:sp macro="" textlink="">
          <xdr:nvSpPr>
            <xdr:cNvPr id="465" name="Freeform 579"/>
            <xdr:cNvSpPr>
              <a:spLocks/>
            </xdr:cNvSpPr>
          </xdr:nvSpPr>
          <xdr:spPr bwMode="auto">
            <a:xfrm rot="16200000" flipH="1">
              <a:off x="3678848" y="28812059"/>
              <a:ext cx="224204" cy="632980"/>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454" name="665 - Ομάδα"/>
          <xdr:cNvGrpSpPr/>
        </xdr:nvGrpSpPr>
        <xdr:grpSpPr>
          <a:xfrm>
            <a:off x="4010025" y="29032201"/>
            <a:ext cx="622393" cy="432341"/>
            <a:chOff x="4010025" y="29032201"/>
            <a:chExt cx="622393" cy="432341"/>
          </a:xfrm>
        </xdr:grpSpPr>
        <xdr:sp macro="" textlink="">
          <xdr:nvSpPr>
            <xdr:cNvPr id="462" name="Freeform 581"/>
            <xdr:cNvSpPr>
              <a:spLocks/>
            </xdr:cNvSpPr>
          </xdr:nvSpPr>
          <xdr:spPr bwMode="auto">
            <a:xfrm rot="5400000" flipH="1">
              <a:off x="4221301" y="29053425"/>
              <a:ext cx="209085" cy="613149"/>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a:effectLst>
              <a:innerShdw blurRad="63500" dist="50800" dir="2700000">
                <a:prstClr val="black">
                  <a:alpha val="50000"/>
                </a:prstClr>
              </a:innerShdw>
            </a:effectLst>
          </xdr:spPr>
        </xdr:sp>
        <xdr:sp macro="" textlink="">
          <xdr:nvSpPr>
            <xdr:cNvPr id="463" name="Freeform 582"/>
            <xdr:cNvSpPr>
              <a:spLocks/>
            </xdr:cNvSpPr>
          </xdr:nvSpPr>
          <xdr:spPr bwMode="auto">
            <a:xfrm rot="5400000">
              <a:off x="4206249" y="28835977"/>
              <a:ext cx="220701" cy="613149"/>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a:effectLst>
              <a:innerShdw blurRad="63500" dist="50800" dir="18900000">
                <a:prstClr val="black">
                  <a:alpha val="50000"/>
                </a:prstClr>
              </a:innerShdw>
            </a:effectLst>
          </xdr:spPr>
        </xdr:sp>
      </xdr:grpSp>
      <xdr:grpSp>
        <xdr:nvGrpSpPr>
          <xdr:cNvPr id="455" name="Group 583"/>
          <xdr:cNvGrpSpPr>
            <a:grpSpLocks/>
          </xdr:cNvGrpSpPr>
        </xdr:nvGrpSpPr>
        <xdr:grpSpPr bwMode="auto">
          <a:xfrm>
            <a:off x="3848100" y="29184600"/>
            <a:ext cx="85725" cy="85725"/>
            <a:chOff x="130" y="1884"/>
            <a:chExt cx="9" cy="9"/>
          </a:xfrm>
        </xdr:grpSpPr>
        <xdr:grpSp>
          <xdr:nvGrpSpPr>
            <xdr:cNvPr id="456" name="Group 584"/>
            <xdr:cNvGrpSpPr>
              <a:grpSpLocks/>
            </xdr:cNvGrpSpPr>
          </xdr:nvGrpSpPr>
          <xdr:grpSpPr bwMode="auto">
            <a:xfrm>
              <a:off x="130" y="1884"/>
              <a:ext cx="3" cy="9"/>
              <a:chOff x="466" y="835"/>
              <a:chExt cx="3" cy="9"/>
            </a:xfrm>
          </xdr:grpSpPr>
          <xdr:sp macro="" textlink="">
            <xdr:nvSpPr>
              <xdr:cNvPr id="460" name="Line 585"/>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461" name="Line 586"/>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457" name="Group 587"/>
            <xdr:cNvGrpSpPr>
              <a:grpSpLocks/>
            </xdr:cNvGrpSpPr>
          </xdr:nvGrpSpPr>
          <xdr:grpSpPr bwMode="auto">
            <a:xfrm flipH="1" flipV="1">
              <a:off x="136" y="1884"/>
              <a:ext cx="3" cy="9"/>
              <a:chOff x="466" y="835"/>
              <a:chExt cx="3" cy="9"/>
            </a:xfrm>
          </xdr:grpSpPr>
          <xdr:sp macro="" textlink="">
            <xdr:nvSpPr>
              <xdr:cNvPr id="458" name="Line 588"/>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459" name="Line 589"/>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clientData/>
  </xdr:twoCellAnchor>
  <xdr:twoCellAnchor>
    <xdr:from>
      <xdr:col>11</xdr:col>
      <xdr:colOff>200025</xdr:colOff>
      <xdr:row>123</xdr:row>
      <xdr:rowOff>114300</xdr:rowOff>
    </xdr:from>
    <xdr:to>
      <xdr:col>12</xdr:col>
      <xdr:colOff>466725</xdr:colOff>
      <xdr:row>126</xdr:row>
      <xdr:rowOff>152400</xdr:rowOff>
    </xdr:to>
    <xdr:sp macro="" textlink="">
      <xdr:nvSpPr>
        <xdr:cNvPr id="466" name="Line 595"/>
        <xdr:cNvSpPr>
          <a:spLocks noChangeShapeType="1"/>
        </xdr:cNvSpPr>
      </xdr:nvSpPr>
      <xdr:spPr bwMode="auto">
        <a:xfrm rot="21463866" flipH="1">
          <a:off x="6905625" y="23117175"/>
          <a:ext cx="876300" cy="638175"/>
        </a:xfrm>
        <a:prstGeom prst="line">
          <a:avLst/>
        </a:prstGeom>
        <a:noFill/>
        <a:ln w="9525">
          <a:solidFill>
            <a:srgbClr val="003300"/>
          </a:solidFill>
          <a:round/>
          <a:headEnd/>
          <a:tailEnd/>
        </a:ln>
      </xdr:spPr>
    </xdr:sp>
    <xdr:clientData/>
  </xdr:twoCellAnchor>
  <xdr:twoCellAnchor>
    <xdr:from>
      <xdr:col>8</xdr:col>
      <xdr:colOff>523875</xdr:colOff>
      <xdr:row>123</xdr:row>
      <xdr:rowOff>123825</xdr:rowOff>
    </xdr:from>
    <xdr:to>
      <xdr:col>10</xdr:col>
      <xdr:colOff>114300</xdr:colOff>
      <xdr:row>125</xdr:row>
      <xdr:rowOff>28575</xdr:rowOff>
    </xdr:to>
    <xdr:grpSp>
      <xdr:nvGrpSpPr>
        <xdr:cNvPr id="467" name="466 - Ομάδα"/>
        <xdr:cNvGrpSpPr/>
      </xdr:nvGrpSpPr>
      <xdr:grpSpPr>
        <a:xfrm>
          <a:off x="5365750" y="24531638"/>
          <a:ext cx="800894" cy="301625"/>
          <a:chOff x="4848225" y="22536150"/>
          <a:chExt cx="809625" cy="304800"/>
        </a:xfrm>
      </xdr:grpSpPr>
      <xdr:grpSp>
        <xdr:nvGrpSpPr>
          <xdr:cNvPr id="468" name="Group 1035"/>
          <xdr:cNvGrpSpPr>
            <a:grpSpLocks/>
          </xdr:cNvGrpSpPr>
        </xdr:nvGrpSpPr>
        <xdr:grpSpPr bwMode="auto">
          <a:xfrm>
            <a:off x="4848225" y="22536150"/>
            <a:ext cx="476250" cy="304800"/>
            <a:chOff x="627" y="2300"/>
            <a:chExt cx="50" cy="32"/>
          </a:xfrm>
        </xdr:grpSpPr>
        <xdr:sp macro="" textlink="">
          <xdr:nvSpPr>
            <xdr:cNvPr id="472" name="Text Box 1034"/>
            <xdr:cNvSpPr txBox="1">
              <a:spLocks noChangeArrowheads="1"/>
            </xdr:cNvSpPr>
          </xdr:nvSpPr>
          <xdr:spPr bwMode="auto">
            <a:xfrm>
              <a:off x="642" y="2306"/>
              <a:ext cx="35"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6600"/>
                  </a:solidFill>
                  <a:latin typeface="Arial"/>
                  <a:cs typeface="Arial"/>
                </a:rPr>
                <a:t>p</a:t>
              </a:r>
              <a:r>
                <a:rPr lang="en-US" sz="1000" b="0" i="0" strike="noStrike" baseline="-25000">
                  <a:solidFill>
                    <a:srgbClr val="FF6600"/>
                  </a:solidFill>
                  <a:latin typeface="Arial"/>
                  <a:cs typeface="Arial"/>
                </a:rPr>
                <a:t>y</a:t>
              </a:r>
              <a:r>
                <a:rPr lang="en-US" sz="1000" b="0" i="0" strike="noStrike">
                  <a:solidFill>
                    <a:srgbClr val="FF6600"/>
                  </a:solidFill>
                  <a:latin typeface="Arial"/>
                  <a:cs typeface="Arial"/>
                </a:rPr>
                <a:t>-p</a:t>
              </a:r>
              <a:r>
                <a:rPr lang="en-US" sz="1000" b="0" i="0" strike="noStrike" baseline="-25000">
                  <a:solidFill>
                    <a:srgbClr val="FF6600"/>
                  </a:solidFill>
                  <a:latin typeface="Arial"/>
                  <a:cs typeface="Arial"/>
                </a:rPr>
                <a:t>y</a:t>
              </a:r>
            </a:p>
          </xdr:txBody>
        </xdr:sp>
        <xdr:sp macro="" textlink="">
          <xdr:nvSpPr>
            <xdr:cNvPr id="473" name="Text Box 1033"/>
            <xdr:cNvSpPr txBox="1">
              <a:spLocks noChangeArrowheads="1"/>
            </xdr:cNvSpPr>
          </xdr:nvSpPr>
          <xdr:spPr bwMode="auto">
            <a:xfrm>
              <a:off x="627" y="2300"/>
              <a:ext cx="17" cy="21"/>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6600"/>
                  </a:solidFill>
                  <a:latin typeface="Arial"/>
                  <a:cs typeface="Arial"/>
                </a:rPr>
                <a:t>π</a:t>
              </a:r>
            </a:p>
          </xdr:txBody>
        </xdr:sp>
      </xdr:grpSp>
      <xdr:grpSp>
        <xdr:nvGrpSpPr>
          <xdr:cNvPr id="469" name="Group 614"/>
          <xdr:cNvGrpSpPr>
            <a:grpSpLocks/>
          </xdr:cNvGrpSpPr>
        </xdr:nvGrpSpPr>
        <xdr:grpSpPr bwMode="auto">
          <a:xfrm>
            <a:off x="5334000" y="22698075"/>
            <a:ext cx="323850" cy="142875"/>
            <a:chOff x="145" y="2240"/>
            <a:chExt cx="34" cy="15"/>
          </a:xfrm>
        </xdr:grpSpPr>
        <xdr:sp macro="" textlink="">
          <xdr:nvSpPr>
            <xdr:cNvPr id="470" name="Line 612"/>
            <xdr:cNvSpPr>
              <a:spLocks noChangeShapeType="1"/>
            </xdr:cNvSpPr>
          </xdr:nvSpPr>
          <xdr:spPr bwMode="auto">
            <a:xfrm>
              <a:off x="164" y="2240"/>
              <a:ext cx="15" cy="15"/>
            </a:xfrm>
            <a:prstGeom prst="line">
              <a:avLst/>
            </a:prstGeom>
            <a:noFill/>
            <a:ln w="9525">
              <a:solidFill>
                <a:srgbClr val="FF6600"/>
              </a:solidFill>
              <a:round/>
              <a:headEnd/>
              <a:tailEnd type="triangle" w="med" len="med"/>
            </a:ln>
          </xdr:spPr>
        </xdr:sp>
        <xdr:sp macro="" textlink="">
          <xdr:nvSpPr>
            <xdr:cNvPr id="471" name="Line 613"/>
            <xdr:cNvSpPr>
              <a:spLocks noChangeShapeType="1"/>
            </xdr:cNvSpPr>
          </xdr:nvSpPr>
          <xdr:spPr bwMode="auto">
            <a:xfrm flipH="1">
              <a:off x="145" y="2240"/>
              <a:ext cx="19" cy="0"/>
            </a:xfrm>
            <a:prstGeom prst="line">
              <a:avLst/>
            </a:prstGeom>
            <a:noFill/>
            <a:ln w="9525">
              <a:solidFill>
                <a:srgbClr val="FF6600"/>
              </a:solidFill>
              <a:round/>
              <a:headEnd/>
              <a:tailEnd/>
            </a:ln>
          </xdr:spPr>
        </xdr:sp>
      </xdr:grpSp>
    </xdr:grpSp>
    <xdr:clientData/>
  </xdr:twoCellAnchor>
</xdr:wsDr>
</file>

<file path=xl/drawings/drawing10.xml><?xml version="1.0" encoding="utf-8"?>
<xdr:wsDr xmlns:xdr="http://schemas.openxmlformats.org/drawingml/2006/spreadsheetDrawing" xmlns:a="http://schemas.openxmlformats.org/drawingml/2006/main">
  <xdr:twoCellAnchor>
    <xdr:from>
      <xdr:col>53</xdr:col>
      <xdr:colOff>19719</xdr:colOff>
      <xdr:row>131</xdr:row>
      <xdr:rowOff>121002</xdr:rowOff>
    </xdr:from>
    <xdr:to>
      <xdr:col>55</xdr:col>
      <xdr:colOff>101192</xdr:colOff>
      <xdr:row>132</xdr:row>
      <xdr:rowOff>184442</xdr:rowOff>
    </xdr:to>
    <xdr:grpSp>
      <xdr:nvGrpSpPr>
        <xdr:cNvPr id="923" name="Ομάδα 922"/>
        <xdr:cNvGrpSpPr/>
      </xdr:nvGrpSpPr>
      <xdr:grpSpPr>
        <a:xfrm>
          <a:off x="32640284" y="32516244"/>
          <a:ext cx="1310505" cy="309246"/>
          <a:chOff x="5235317" y="170668490"/>
          <a:chExt cx="1310505" cy="309247"/>
        </a:xfrm>
      </xdr:grpSpPr>
      <xdr:sp macro="" textlink="">
        <xdr:nvSpPr>
          <xdr:cNvPr id="924" name="374 - TextBox"/>
          <xdr:cNvSpPr txBox="1"/>
        </xdr:nvSpPr>
        <xdr:spPr>
          <a:xfrm>
            <a:off x="5686679" y="170668516"/>
            <a:ext cx="408497"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endParaRPr lang="el-GR" sz="1100" baseline="-25000">
              <a:solidFill>
                <a:srgbClr val="FFFF99"/>
              </a:solidFill>
              <a:latin typeface="Arial" pitchFamily="34" charset="0"/>
              <a:cs typeface="Arial" pitchFamily="34" charset="0"/>
            </a:endParaRPr>
          </a:p>
        </xdr:txBody>
      </xdr:sp>
      <xdr:grpSp>
        <xdr:nvGrpSpPr>
          <xdr:cNvPr id="925" name="Ομάδα 924"/>
          <xdr:cNvGrpSpPr/>
        </xdr:nvGrpSpPr>
        <xdr:grpSpPr>
          <a:xfrm>
            <a:off x="5235317" y="170668490"/>
            <a:ext cx="1310505" cy="309221"/>
            <a:chOff x="5235317" y="170668490"/>
            <a:chExt cx="1310505" cy="309221"/>
          </a:xfrm>
        </xdr:grpSpPr>
        <xdr:sp macro="" textlink="">
          <xdr:nvSpPr>
            <xdr:cNvPr id="926" name="368 - TextBox"/>
            <xdr:cNvSpPr txBox="1"/>
          </xdr:nvSpPr>
          <xdr:spPr>
            <a:xfrm>
              <a:off x="5235317" y="170668490"/>
              <a:ext cx="470568"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2</a:t>
              </a:r>
              <a:endParaRPr lang="el-GR" sz="1100" baseline="-25000">
                <a:solidFill>
                  <a:srgbClr val="FFFF99"/>
                </a:solidFill>
                <a:latin typeface="Arial" pitchFamily="34" charset="0"/>
                <a:cs typeface="Arial" pitchFamily="34" charset="0"/>
              </a:endParaRPr>
            </a:p>
          </xdr:txBody>
        </xdr:sp>
        <xdr:sp macro="" textlink="">
          <xdr:nvSpPr>
            <xdr:cNvPr id="927" name="373 - TextBox"/>
            <xdr:cNvSpPr txBox="1"/>
          </xdr:nvSpPr>
          <xdr:spPr>
            <a:xfrm>
              <a:off x="6067598" y="170668491"/>
              <a:ext cx="478224" cy="26696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cxnSp macro="">
          <xdr:nvCxnSpPr>
            <xdr:cNvPr id="928" name="377 - Ευθεία γραμμή σύνδεσης"/>
            <xdr:cNvCxnSpPr/>
          </xdr:nvCxnSpPr>
          <xdr:spPr>
            <a:xfrm>
              <a:off x="6000374" y="170796890"/>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nvGrpSpPr>
            <xdr:cNvPr id="929" name="Ομάδα 928"/>
            <xdr:cNvGrpSpPr/>
          </xdr:nvGrpSpPr>
          <xdr:grpSpPr>
            <a:xfrm>
              <a:off x="5609851" y="170760668"/>
              <a:ext cx="148472" cy="48369"/>
              <a:chOff x="5609851" y="170432924"/>
              <a:chExt cx="148472" cy="48369"/>
            </a:xfrm>
          </xdr:grpSpPr>
          <xdr:cxnSp macro="">
            <xdr:nvCxnSpPr>
              <xdr:cNvPr id="930" name="376 - Ευθεία γραμμή σύνδεσης"/>
              <xdr:cNvCxnSpPr/>
            </xdr:nvCxnSpPr>
            <xdr:spPr>
              <a:xfrm>
                <a:off x="5609851" y="170479384"/>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931" name="376 - Ευθεία γραμμή σύνδεσης"/>
              <xdr:cNvCxnSpPr/>
            </xdr:nvCxnSpPr>
            <xdr:spPr>
              <a:xfrm>
                <a:off x="5614271" y="170432924"/>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xdr:col>
      <xdr:colOff>38100</xdr:colOff>
      <xdr:row>582</xdr:row>
      <xdr:rowOff>133351</xdr:rowOff>
    </xdr:from>
    <xdr:to>
      <xdr:col>2</xdr:col>
      <xdr:colOff>314325</xdr:colOff>
      <xdr:row>583</xdr:row>
      <xdr:rowOff>161926</xdr:rowOff>
    </xdr:to>
    <xdr:sp macro="" textlink="">
      <xdr:nvSpPr>
        <xdr:cNvPr id="471" name="470 - TextBox"/>
        <xdr:cNvSpPr txBox="1"/>
      </xdr:nvSpPr>
      <xdr:spPr>
        <a:xfrm>
          <a:off x="1257300" y="98745676"/>
          <a:ext cx="276225"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100">
              <a:solidFill>
                <a:srgbClr val="FFFF99"/>
              </a:solidFill>
              <a:latin typeface="Arial" pitchFamily="34" charset="0"/>
              <a:cs typeface="Arial" pitchFamily="34" charset="0"/>
            </a:rPr>
            <a:t>Λ</a:t>
          </a:r>
        </a:p>
      </xdr:txBody>
    </xdr:sp>
    <xdr:clientData/>
  </xdr:twoCellAnchor>
  <xdr:twoCellAnchor>
    <xdr:from>
      <xdr:col>2</xdr:col>
      <xdr:colOff>171552</xdr:colOff>
      <xdr:row>469</xdr:row>
      <xdr:rowOff>137648</xdr:rowOff>
    </xdr:from>
    <xdr:to>
      <xdr:col>3</xdr:col>
      <xdr:colOff>28753</xdr:colOff>
      <xdr:row>470</xdr:row>
      <xdr:rowOff>175748</xdr:rowOff>
    </xdr:to>
    <xdr:grpSp>
      <xdr:nvGrpSpPr>
        <xdr:cNvPr id="409" name="408 - Ομάδα"/>
        <xdr:cNvGrpSpPr/>
      </xdr:nvGrpSpPr>
      <xdr:grpSpPr>
        <a:xfrm>
          <a:off x="1400584" y="115851035"/>
          <a:ext cx="471717" cy="283907"/>
          <a:chOff x="1276349" y="94989085"/>
          <a:chExt cx="466801" cy="238125"/>
        </a:xfrm>
      </xdr:grpSpPr>
      <xdr:sp macro="" textlink="">
        <xdr:nvSpPr>
          <xdr:cNvPr id="403" name="402 - TextBox"/>
          <xdr:cNvSpPr txBox="1"/>
        </xdr:nvSpPr>
        <xdr:spPr>
          <a:xfrm>
            <a:off x="1276349" y="94989085"/>
            <a:ext cx="43815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H</a:t>
            </a:r>
            <a:r>
              <a:rPr lang="el-GR" sz="1000" baseline="-25000">
                <a:solidFill>
                  <a:srgbClr val="FFFF99"/>
                </a:solidFill>
                <a:latin typeface="Arial" pitchFamily="34" charset="0"/>
                <a:cs typeface="Arial" pitchFamily="34" charset="0"/>
              </a:rPr>
              <a:t>2</a:t>
            </a:r>
          </a:p>
        </xdr:txBody>
      </xdr:sp>
      <xdr:cxnSp macro="">
        <xdr:nvCxnSpPr>
          <xdr:cNvPr id="405" name="404 - Ευθύγραμμο βέλος σύνδεσης"/>
          <xdr:cNvCxnSpPr/>
        </xdr:nvCxnSpPr>
        <xdr:spPr>
          <a:xfrm>
            <a:off x="1311150" y="95186625"/>
            <a:ext cx="432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177390</xdr:colOff>
      <xdr:row>347</xdr:row>
      <xdr:rowOff>119320</xdr:rowOff>
    </xdr:from>
    <xdr:to>
      <xdr:col>1</xdr:col>
      <xdr:colOff>15465</xdr:colOff>
      <xdr:row>348</xdr:row>
      <xdr:rowOff>138369</xdr:rowOff>
    </xdr:to>
    <xdr:sp macro="" textlink="">
      <xdr:nvSpPr>
        <xdr:cNvPr id="367" name="366 - TextBox"/>
        <xdr:cNvSpPr txBox="1"/>
      </xdr:nvSpPr>
      <xdr:spPr>
        <a:xfrm>
          <a:off x="177390" y="85414159"/>
          <a:ext cx="452591" cy="26485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a:r>
            <a:rPr lang="el-GR" sz="1100" b="1">
              <a:solidFill>
                <a:srgbClr val="FF9900"/>
              </a:solidFill>
              <a:latin typeface="Arial" pitchFamily="34" charset="0"/>
              <a:cs typeface="Arial" pitchFamily="34" charset="0"/>
            </a:rPr>
            <a:t>13.</a:t>
          </a:r>
        </a:p>
      </xdr:txBody>
    </xdr:sp>
    <xdr:clientData/>
  </xdr:twoCellAnchor>
  <xdr:twoCellAnchor>
    <xdr:from>
      <xdr:col>2</xdr:col>
      <xdr:colOff>123825</xdr:colOff>
      <xdr:row>340</xdr:row>
      <xdr:rowOff>1</xdr:rowOff>
    </xdr:from>
    <xdr:to>
      <xdr:col>2</xdr:col>
      <xdr:colOff>495300</xdr:colOff>
      <xdr:row>341</xdr:row>
      <xdr:rowOff>85726</xdr:rowOff>
    </xdr:to>
    <xdr:sp macro="" textlink="">
      <xdr:nvSpPr>
        <xdr:cNvPr id="366" name="365 - TextBox"/>
        <xdr:cNvSpPr txBox="1"/>
      </xdr:nvSpPr>
      <xdr:spPr>
        <a:xfrm>
          <a:off x="1343025" y="67808476"/>
          <a:ext cx="371475" cy="2857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b="1">
              <a:solidFill>
                <a:srgbClr val="3366FF"/>
              </a:solidFill>
              <a:latin typeface="Arial" pitchFamily="34" charset="0"/>
              <a:cs typeface="Arial" pitchFamily="34" charset="0"/>
            </a:rPr>
            <a:t>2</a:t>
          </a:r>
          <a:r>
            <a:rPr lang="el-GR" sz="1100" b="1">
              <a:solidFill>
                <a:srgbClr val="3366FF"/>
              </a:solidFill>
              <a:latin typeface="Arial" pitchFamily="34" charset="0"/>
              <a:cs typeface="Arial" pitchFamily="34" charset="0"/>
            </a:rPr>
            <a:t>.</a:t>
          </a:r>
        </a:p>
      </xdr:txBody>
    </xdr:sp>
    <xdr:clientData/>
  </xdr:twoCellAnchor>
  <xdr:twoCellAnchor>
    <xdr:from>
      <xdr:col>2</xdr:col>
      <xdr:colOff>215083</xdr:colOff>
      <xdr:row>316</xdr:row>
      <xdr:rowOff>117299</xdr:rowOff>
    </xdr:from>
    <xdr:to>
      <xdr:col>3</xdr:col>
      <xdr:colOff>405582</xdr:colOff>
      <xdr:row>318</xdr:row>
      <xdr:rowOff>145154</xdr:rowOff>
    </xdr:to>
    <xdr:grpSp>
      <xdr:nvGrpSpPr>
        <xdr:cNvPr id="332" name="331 - Ομάδα"/>
        <xdr:cNvGrpSpPr/>
      </xdr:nvGrpSpPr>
      <xdr:grpSpPr>
        <a:xfrm>
          <a:off x="1444115" y="77986734"/>
          <a:ext cx="805015" cy="519468"/>
          <a:chOff x="2219326" y="64041888"/>
          <a:chExt cx="800099" cy="429675"/>
        </a:xfrm>
      </xdr:grpSpPr>
      <xdr:sp macro="" textlink="">
        <xdr:nvSpPr>
          <xdr:cNvPr id="323" name="322 - TextBox"/>
          <xdr:cNvSpPr txBox="1"/>
        </xdr:nvSpPr>
        <xdr:spPr>
          <a:xfrm>
            <a:off x="2318826" y="64233438"/>
            <a:ext cx="614874"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170°</a:t>
            </a:r>
            <a:r>
              <a:rPr lang="en-US" sz="1000">
                <a:solidFill>
                  <a:srgbClr val="FFFF99"/>
                </a:solidFill>
                <a:latin typeface="Arial" pitchFamily="34" charset="0"/>
                <a:cs typeface="Arial" pitchFamily="34" charset="0"/>
              </a:rPr>
              <a:t>C</a:t>
            </a:r>
            <a:endParaRPr lang="el-GR" sz="1000">
              <a:solidFill>
                <a:srgbClr val="FFFF99"/>
              </a:solidFill>
              <a:latin typeface="Arial" pitchFamily="34" charset="0"/>
              <a:cs typeface="Arial" pitchFamily="34" charset="0"/>
            </a:endParaRPr>
          </a:p>
        </xdr:txBody>
      </xdr:sp>
      <xdr:sp macro="" textlink="">
        <xdr:nvSpPr>
          <xdr:cNvPr id="315" name="314 - TextBox"/>
          <xdr:cNvSpPr txBox="1"/>
        </xdr:nvSpPr>
        <xdr:spPr>
          <a:xfrm>
            <a:off x="2219326" y="64041888"/>
            <a:ext cx="771524"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+π.</a:t>
            </a: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SO</a:t>
            </a:r>
            <a:r>
              <a:rPr lang="en-US" sz="1000" baseline="-25000">
                <a:solidFill>
                  <a:srgbClr val="FFFF99"/>
                </a:solidFill>
                <a:latin typeface="Arial" pitchFamily="34" charset="0"/>
                <a:cs typeface="Arial" pitchFamily="34" charset="0"/>
              </a:rPr>
              <a:t>4</a:t>
            </a:r>
            <a:endParaRPr lang="el-GR" sz="1000">
              <a:solidFill>
                <a:srgbClr val="FFFF99"/>
              </a:solidFill>
              <a:latin typeface="Arial" pitchFamily="34" charset="0"/>
              <a:cs typeface="Arial" pitchFamily="34" charset="0"/>
            </a:endParaRPr>
          </a:p>
        </xdr:txBody>
      </xdr:sp>
      <xdr:cxnSp macro="">
        <xdr:nvCxnSpPr>
          <xdr:cNvPr id="331" name="330 - Ευθύγραμμο βέλος σύνδεσης"/>
          <xdr:cNvCxnSpPr/>
        </xdr:nvCxnSpPr>
        <xdr:spPr>
          <a:xfrm>
            <a:off x="2266950" y="64236600"/>
            <a:ext cx="752475"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487522</xdr:colOff>
      <xdr:row>299</xdr:row>
      <xdr:rowOff>123825</xdr:rowOff>
    </xdr:from>
    <xdr:to>
      <xdr:col>7</xdr:col>
      <xdr:colOff>249397</xdr:colOff>
      <xdr:row>302</xdr:row>
      <xdr:rowOff>95250</xdr:rowOff>
    </xdr:to>
    <xdr:sp macro="" textlink="">
      <xdr:nvSpPr>
        <xdr:cNvPr id="327" name="326 - TextBox"/>
        <xdr:cNvSpPr txBox="1"/>
      </xdr:nvSpPr>
      <xdr:spPr>
        <a:xfrm>
          <a:off x="3601070" y="58920728"/>
          <a:ext cx="1007295" cy="56136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(N</a:t>
          </a:r>
          <a:r>
            <a:rPr lang="el-GR" sz="1000">
              <a:solidFill>
                <a:srgbClr val="FFFF99"/>
              </a:solidFill>
              <a:latin typeface="Arial" pitchFamily="34" charset="0"/>
              <a:cs typeface="Arial" pitchFamily="34" charset="0"/>
            </a:rPr>
            <a:t>:</a:t>
          </a:r>
          <a:r>
            <a:rPr lang="el-GR" sz="1000" baseline="0">
              <a:solidFill>
                <a:srgbClr val="FFFF99"/>
              </a:solidFill>
              <a:latin typeface="Arial" pitchFamily="34" charset="0"/>
              <a:cs typeface="Arial" pitchFamily="34" charset="0"/>
            </a:rPr>
            <a:t> </a:t>
          </a:r>
          <a:r>
            <a:rPr lang="el-GR" sz="1000">
              <a:solidFill>
                <a:srgbClr val="FFFF99"/>
              </a:solidFill>
              <a:latin typeface="Arial" pitchFamily="34" charset="0"/>
              <a:cs typeface="Arial" pitchFamily="34" charset="0"/>
            </a:rPr>
            <a:t>τριτοταγής αλκοόλη με 6 άτομα </a:t>
          </a:r>
          <a:r>
            <a:rPr lang="en-US" sz="1000">
              <a:solidFill>
                <a:srgbClr val="FFFF99"/>
              </a:solidFill>
              <a:latin typeface="Arial" pitchFamily="34" charset="0"/>
              <a:cs typeface="Arial" pitchFamily="34" charset="0"/>
            </a:rPr>
            <a:t>C)</a:t>
          </a:r>
          <a:endParaRPr lang="el-GR" sz="1000">
            <a:solidFill>
              <a:srgbClr val="FFFF99"/>
            </a:solidFill>
            <a:latin typeface="Arial" pitchFamily="34" charset="0"/>
            <a:cs typeface="Arial" pitchFamily="34" charset="0"/>
          </a:endParaRPr>
        </a:p>
      </xdr:txBody>
    </xdr:sp>
    <xdr:clientData/>
  </xdr:twoCellAnchor>
  <xdr:twoCellAnchor>
    <xdr:from>
      <xdr:col>5</xdr:col>
      <xdr:colOff>290161</xdr:colOff>
      <xdr:row>295</xdr:row>
      <xdr:rowOff>102321</xdr:rowOff>
    </xdr:from>
    <xdr:to>
      <xdr:col>6</xdr:col>
      <xdr:colOff>242535</xdr:colOff>
      <xdr:row>297</xdr:row>
      <xdr:rowOff>83271</xdr:rowOff>
    </xdr:to>
    <xdr:sp macro="" textlink="">
      <xdr:nvSpPr>
        <xdr:cNvPr id="309" name="308 - TextBox"/>
        <xdr:cNvSpPr txBox="1"/>
      </xdr:nvSpPr>
      <xdr:spPr>
        <a:xfrm>
          <a:off x="3403709" y="58309289"/>
          <a:ext cx="575084" cy="37424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800000"/>
              </a:solidFill>
              <a:latin typeface="Arial" pitchFamily="34" charset="0"/>
              <a:cs typeface="Arial" pitchFamily="34" charset="0"/>
            </a:rPr>
            <a:t>κίτρινο ίζημα</a:t>
          </a:r>
        </a:p>
      </xdr:txBody>
    </xdr:sp>
    <xdr:clientData/>
  </xdr:twoCellAnchor>
  <xdr:twoCellAnchor>
    <xdr:from>
      <xdr:col>1</xdr:col>
      <xdr:colOff>552450</xdr:colOff>
      <xdr:row>265</xdr:row>
      <xdr:rowOff>152400</xdr:rowOff>
    </xdr:from>
    <xdr:to>
      <xdr:col>2</xdr:col>
      <xdr:colOff>361950</xdr:colOff>
      <xdr:row>267</xdr:row>
      <xdr:rowOff>0</xdr:rowOff>
    </xdr:to>
    <xdr:sp macro="" textlink="">
      <xdr:nvSpPr>
        <xdr:cNvPr id="290" name="289 - TextBox"/>
        <xdr:cNvSpPr txBox="1"/>
      </xdr:nvSpPr>
      <xdr:spPr>
        <a:xfrm>
          <a:off x="1162050" y="53159025"/>
          <a:ext cx="41910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(A)</a:t>
          </a:r>
          <a:endParaRPr lang="el-GR" sz="1100">
            <a:solidFill>
              <a:srgbClr val="FFFF99"/>
            </a:solidFill>
            <a:latin typeface="Arial" pitchFamily="34" charset="0"/>
            <a:cs typeface="Arial" pitchFamily="34" charset="0"/>
          </a:endParaRPr>
        </a:p>
      </xdr:txBody>
    </xdr:sp>
    <xdr:clientData/>
  </xdr:twoCellAnchor>
  <xdr:twoCellAnchor>
    <xdr:from>
      <xdr:col>3</xdr:col>
      <xdr:colOff>238125</xdr:colOff>
      <xdr:row>275</xdr:row>
      <xdr:rowOff>95250</xdr:rowOff>
    </xdr:from>
    <xdr:to>
      <xdr:col>4</xdr:col>
      <xdr:colOff>19050</xdr:colOff>
      <xdr:row>276</xdr:row>
      <xdr:rowOff>133350</xdr:rowOff>
    </xdr:to>
    <xdr:sp macro="" textlink="">
      <xdr:nvSpPr>
        <xdr:cNvPr id="299" name="298 - TextBox"/>
        <xdr:cNvSpPr txBox="1"/>
      </xdr:nvSpPr>
      <xdr:spPr>
        <a:xfrm>
          <a:off x="2066925" y="55102125"/>
          <a:ext cx="390525"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l-GR" sz="1000">
              <a:solidFill>
                <a:srgbClr val="FFFF99"/>
              </a:solidFill>
              <a:latin typeface="Arial" pitchFamily="34" charset="0"/>
              <a:cs typeface="Arial" pitchFamily="34" charset="0"/>
            </a:rPr>
            <a:t>(Λ)</a:t>
          </a:r>
        </a:p>
      </xdr:txBody>
    </xdr:sp>
    <xdr:clientData/>
  </xdr:twoCellAnchor>
  <xdr:twoCellAnchor>
    <xdr:from>
      <xdr:col>1</xdr:col>
      <xdr:colOff>114300</xdr:colOff>
      <xdr:row>251</xdr:row>
      <xdr:rowOff>57151</xdr:rowOff>
    </xdr:from>
    <xdr:to>
      <xdr:col>1</xdr:col>
      <xdr:colOff>485775</xdr:colOff>
      <xdr:row>252</xdr:row>
      <xdr:rowOff>142876</xdr:rowOff>
    </xdr:to>
    <xdr:sp macro="" textlink="">
      <xdr:nvSpPr>
        <xdr:cNvPr id="250" name="249 - TextBox"/>
        <xdr:cNvSpPr txBox="1"/>
      </xdr:nvSpPr>
      <xdr:spPr>
        <a:xfrm>
          <a:off x="723900" y="50263426"/>
          <a:ext cx="371475" cy="2857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100" b="1">
              <a:solidFill>
                <a:srgbClr val="3366FF"/>
              </a:solidFill>
              <a:latin typeface="Arial" pitchFamily="34" charset="0"/>
              <a:cs typeface="Arial" pitchFamily="34" charset="0"/>
            </a:rPr>
            <a:t>3.</a:t>
          </a:r>
        </a:p>
      </xdr:txBody>
    </xdr:sp>
    <xdr:clientData/>
  </xdr:twoCellAnchor>
  <xdr:twoCellAnchor>
    <xdr:from>
      <xdr:col>2</xdr:col>
      <xdr:colOff>257176</xdr:colOff>
      <xdr:row>240</xdr:row>
      <xdr:rowOff>171450</xdr:rowOff>
    </xdr:from>
    <xdr:to>
      <xdr:col>3</xdr:col>
      <xdr:colOff>285750</xdr:colOff>
      <xdr:row>242</xdr:row>
      <xdr:rowOff>9525</xdr:rowOff>
    </xdr:to>
    <xdr:sp macro="" textlink="">
      <xdr:nvSpPr>
        <xdr:cNvPr id="249" name="248 - TextBox"/>
        <xdr:cNvSpPr txBox="1"/>
      </xdr:nvSpPr>
      <xdr:spPr>
        <a:xfrm>
          <a:off x="1476376" y="48177450"/>
          <a:ext cx="638174"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800000"/>
              </a:solidFill>
              <a:latin typeface="Arial" pitchFamily="34" charset="0"/>
              <a:cs typeface="Arial" pitchFamily="34" charset="0"/>
            </a:rPr>
            <a:t>αλκένιο</a:t>
          </a:r>
        </a:p>
      </xdr:txBody>
    </xdr:sp>
    <xdr:clientData/>
  </xdr:twoCellAnchor>
  <xdr:twoCellAnchor>
    <xdr:from>
      <xdr:col>4</xdr:col>
      <xdr:colOff>233622</xdr:colOff>
      <xdr:row>239</xdr:row>
      <xdr:rowOff>136978</xdr:rowOff>
    </xdr:from>
    <xdr:to>
      <xdr:col>5</xdr:col>
      <xdr:colOff>405071</xdr:colOff>
      <xdr:row>242</xdr:row>
      <xdr:rowOff>97442</xdr:rowOff>
    </xdr:to>
    <xdr:grpSp>
      <xdr:nvGrpSpPr>
        <xdr:cNvPr id="224" name="223 - Ομάδα"/>
        <xdr:cNvGrpSpPr/>
      </xdr:nvGrpSpPr>
      <xdr:grpSpPr>
        <a:xfrm>
          <a:off x="2691687" y="59079317"/>
          <a:ext cx="785965" cy="697883"/>
          <a:chOff x="1914526" y="36732963"/>
          <a:chExt cx="781049" cy="564455"/>
        </a:xfrm>
      </xdr:grpSpPr>
      <xdr:sp macro="" textlink="">
        <xdr:nvSpPr>
          <xdr:cNvPr id="226" name="225 - TextBox"/>
          <xdr:cNvSpPr txBox="1"/>
        </xdr:nvSpPr>
        <xdr:spPr>
          <a:xfrm>
            <a:off x="1914526" y="36906894"/>
            <a:ext cx="781049" cy="39052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υδατικό διάλυμα</a:t>
            </a:r>
          </a:p>
        </xdr:txBody>
      </xdr:sp>
      <xdr:sp macro="" textlink="">
        <xdr:nvSpPr>
          <xdr:cNvPr id="231" name="230 - TextBox"/>
          <xdr:cNvSpPr txBox="1"/>
        </xdr:nvSpPr>
        <xdr:spPr>
          <a:xfrm>
            <a:off x="1990725" y="36732963"/>
            <a:ext cx="619125" cy="20002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+NaOH</a:t>
            </a:r>
            <a:endParaRPr lang="el-GR" sz="1000">
              <a:solidFill>
                <a:srgbClr val="FFFF99"/>
              </a:solidFill>
              <a:latin typeface="Arial" pitchFamily="34" charset="0"/>
              <a:cs typeface="Arial" pitchFamily="34" charset="0"/>
            </a:endParaRPr>
          </a:p>
        </xdr:txBody>
      </xdr:sp>
      <xdr:cxnSp macro="">
        <xdr:nvCxnSpPr>
          <xdr:cNvPr id="237" name="236 - Ευθύγραμμο βέλος σύνδεσης"/>
          <xdr:cNvCxnSpPr/>
        </xdr:nvCxnSpPr>
        <xdr:spPr>
          <a:xfrm>
            <a:off x="2000250" y="36918900"/>
            <a:ext cx="648000" cy="1588"/>
          </a:xfrm>
          <a:prstGeom prst="straightConnector1">
            <a:avLst/>
          </a:prstGeom>
          <a:ln w="15875">
            <a:solidFill>
              <a:srgbClr val="C00000"/>
            </a:solidFill>
            <a:headEnd type="non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581025</xdr:colOff>
      <xdr:row>236</xdr:row>
      <xdr:rowOff>8988</xdr:rowOff>
    </xdr:from>
    <xdr:to>
      <xdr:col>2</xdr:col>
      <xdr:colOff>552450</xdr:colOff>
      <xdr:row>239</xdr:row>
      <xdr:rowOff>164913</xdr:rowOff>
    </xdr:to>
    <xdr:grpSp>
      <xdr:nvGrpSpPr>
        <xdr:cNvPr id="238" name="237 - Ομάδα"/>
        <xdr:cNvGrpSpPr/>
      </xdr:nvGrpSpPr>
      <xdr:grpSpPr>
        <a:xfrm>
          <a:off x="581025" y="58213907"/>
          <a:ext cx="1200457" cy="893345"/>
          <a:chOff x="581025" y="47244794"/>
          <a:chExt cx="1190625" cy="756000"/>
        </a:xfrm>
      </xdr:grpSpPr>
      <xdr:sp macro="" textlink="">
        <xdr:nvSpPr>
          <xdr:cNvPr id="235" name="234 - TextBox"/>
          <xdr:cNvSpPr txBox="1"/>
        </xdr:nvSpPr>
        <xdr:spPr>
          <a:xfrm>
            <a:off x="981075" y="47365253"/>
            <a:ext cx="790575"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SO</a:t>
            </a:r>
            <a:r>
              <a:rPr lang="en-US" sz="1000" baseline="-25000">
                <a:solidFill>
                  <a:srgbClr val="FFFF99"/>
                </a:solidFill>
                <a:latin typeface="Arial" pitchFamily="34" charset="0"/>
                <a:cs typeface="Arial" pitchFamily="34" charset="0"/>
              </a:rPr>
              <a:t>4</a:t>
            </a:r>
            <a:r>
              <a:rPr lang="en-US" sz="1000" baseline="0">
                <a:solidFill>
                  <a:srgbClr val="FFFF99"/>
                </a:solidFill>
                <a:latin typeface="Arial" pitchFamily="34" charset="0"/>
                <a:cs typeface="Arial" pitchFamily="34" charset="0"/>
              </a:rPr>
              <a:t>/Hg</a:t>
            </a:r>
            <a:endParaRPr lang="el-GR" sz="1000" baseline="0">
              <a:solidFill>
                <a:srgbClr val="FFFF99"/>
              </a:solidFill>
              <a:latin typeface="Arial" pitchFamily="34" charset="0"/>
              <a:cs typeface="Arial" pitchFamily="34" charset="0"/>
            </a:endParaRPr>
          </a:p>
        </xdr:txBody>
      </xdr:sp>
      <xdr:sp macro="" textlink="">
        <xdr:nvSpPr>
          <xdr:cNvPr id="236" name="235 - TextBox"/>
          <xdr:cNvSpPr txBox="1"/>
        </xdr:nvSpPr>
        <xdr:spPr>
          <a:xfrm>
            <a:off x="1000126" y="47554305"/>
            <a:ext cx="59055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n-US" sz="1000">
                <a:solidFill>
                  <a:srgbClr val="FFFF99"/>
                </a:solidFill>
                <a:latin typeface="Arial" pitchFamily="34" charset="0"/>
                <a:cs typeface="Arial" pitchFamily="34" charset="0"/>
              </a:rPr>
              <a:t>HgSO</a:t>
            </a:r>
            <a:r>
              <a:rPr lang="en-US" sz="1000" baseline="-25000">
                <a:solidFill>
                  <a:srgbClr val="FFFF99"/>
                </a:solidFill>
                <a:latin typeface="Arial" pitchFamily="34" charset="0"/>
                <a:cs typeface="Arial" pitchFamily="34" charset="0"/>
              </a:rPr>
              <a:t>4</a:t>
            </a:r>
            <a:endParaRPr lang="el-GR" sz="1000" baseline="-25000">
              <a:solidFill>
                <a:srgbClr val="FFFF99"/>
              </a:solidFill>
              <a:latin typeface="Arial" pitchFamily="34" charset="0"/>
              <a:cs typeface="Arial" pitchFamily="34" charset="0"/>
            </a:endParaRPr>
          </a:p>
        </xdr:txBody>
      </xdr:sp>
      <xdr:sp macro="" textlink="">
        <xdr:nvSpPr>
          <xdr:cNvPr id="229" name="228 - TextBox"/>
          <xdr:cNvSpPr txBox="1"/>
        </xdr:nvSpPr>
        <xdr:spPr>
          <a:xfrm>
            <a:off x="581025" y="47424975"/>
            <a:ext cx="51435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endParaRPr lang="el-GR" sz="1000">
              <a:solidFill>
                <a:srgbClr val="FFFF99"/>
              </a:solidFill>
              <a:latin typeface="Arial" pitchFamily="34" charset="0"/>
              <a:cs typeface="Arial" pitchFamily="34" charset="0"/>
            </a:endParaRPr>
          </a:p>
        </xdr:txBody>
      </xdr:sp>
      <xdr:cxnSp macro="">
        <xdr:nvCxnSpPr>
          <xdr:cNvPr id="227" name="226 - Ευθύγραμμο βέλος σύνδεσης"/>
          <xdr:cNvCxnSpPr/>
        </xdr:nvCxnSpPr>
        <xdr:spPr>
          <a:xfrm rot="5400000" flipH="1" flipV="1">
            <a:off x="650700" y="47622000"/>
            <a:ext cx="756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553988</xdr:colOff>
      <xdr:row>229</xdr:row>
      <xdr:rowOff>117858</xdr:rowOff>
    </xdr:from>
    <xdr:to>
      <xdr:col>3</xdr:col>
      <xdr:colOff>68213</xdr:colOff>
      <xdr:row>230</xdr:row>
      <xdr:rowOff>155037</xdr:rowOff>
    </xdr:to>
    <xdr:grpSp>
      <xdr:nvGrpSpPr>
        <xdr:cNvPr id="223" name="222 - Ομάδα"/>
        <xdr:cNvGrpSpPr/>
      </xdr:nvGrpSpPr>
      <xdr:grpSpPr>
        <a:xfrm>
          <a:off x="1168504" y="56602132"/>
          <a:ext cx="743257" cy="282986"/>
          <a:chOff x="1666874" y="46896565"/>
          <a:chExt cx="733425" cy="238125"/>
        </a:xfrm>
      </xdr:grpSpPr>
      <xdr:sp macro="" textlink="">
        <xdr:nvSpPr>
          <xdr:cNvPr id="221" name="220 - TextBox"/>
          <xdr:cNvSpPr txBox="1"/>
        </xdr:nvSpPr>
        <xdr:spPr>
          <a:xfrm>
            <a:off x="1666874" y="46896565"/>
            <a:ext cx="733425"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Ι</a:t>
            </a:r>
            <a:r>
              <a:rPr lang="el-GR" sz="1000" baseline="-25000">
                <a:solidFill>
                  <a:srgbClr val="FFFF99"/>
                </a:solidFill>
                <a:latin typeface="Arial" pitchFamily="34" charset="0"/>
                <a:cs typeface="Arial" pitchFamily="34" charset="0"/>
              </a:rPr>
              <a:t>2</a:t>
            </a: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Na</a:t>
            </a:r>
            <a:r>
              <a:rPr lang="el-GR" sz="1000">
                <a:solidFill>
                  <a:srgbClr val="FFFF99"/>
                </a:solidFill>
                <a:latin typeface="Arial" pitchFamily="34" charset="0"/>
                <a:cs typeface="Arial" pitchFamily="34" charset="0"/>
              </a:rPr>
              <a:t>ΟΗ</a:t>
            </a:r>
          </a:p>
        </xdr:txBody>
      </xdr:sp>
      <xdr:cxnSp macro="">
        <xdr:nvCxnSpPr>
          <xdr:cNvPr id="222" name="221 - Ευθύγραμμο βέλος σύνδεσης"/>
          <xdr:cNvCxnSpPr/>
        </xdr:nvCxnSpPr>
        <xdr:spPr>
          <a:xfrm>
            <a:off x="1739775" y="47094900"/>
            <a:ext cx="612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112149</xdr:colOff>
      <xdr:row>204</xdr:row>
      <xdr:rowOff>164076</xdr:rowOff>
    </xdr:from>
    <xdr:to>
      <xdr:col>1</xdr:col>
      <xdr:colOff>540774</xdr:colOff>
      <xdr:row>205</xdr:row>
      <xdr:rowOff>211701</xdr:rowOff>
    </xdr:to>
    <xdr:sp macro="" textlink="">
      <xdr:nvSpPr>
        <xdr:cNvPr id="234" name="233 - TextBox"/>
        <xdr:cNvSpPr txBox="1"/>
      </xdr:nvSpPr>
      <xdr:spPr>
        <a:xfrm>
          <a:off x="726665" y="50308592"/>
          <a:ext cx="428625" cy="29343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a:t>
          </a:r>
          <a:r>
            <a:rPr lang="el-GR" sz="1000">
              <a:solidFill>
                <a:srgbClr val="FFFF99"/>
              </a:solidFill>
              <a:latin typeface="Arial" pitchFamily="34" charset="0"/>
              <a:cs typeface="Arial" pitchFamily="34" charset="0"/>
            </a:rPr>
            <a:t>Γ)</a:t>
          </a:r>
        </a:p>
      </xdr:txBody>
    </xdr:sp>
    <xdr:clientData/>
  </xdr:twoCellAnchor>
  <xdr:twoCellAnchor>
    <xdr:from>
      <xdr:col>2</xdr:col>
      <xdr:colOff>122392</xdr:colOff>
      <xdr:row>204</xdr:row>
      <xdr:rowOff>242426</xdr:rowOff>
    </xdr:from>
    <xdr:to>
      <xdr:col>3</xdr:col>
      <xdr:colOff>74766</xdr:colOff>
      <xdr:row>206</xdr:row>
      <xdr:rowOff>20484</xdr:rowOff>
    </xdr:to>
    <xdr:sp macro="" textlink="">
      <xdr:nvSpPr>
        <xdr:cNvPr id="220" name="219 - TextBox"/>
        <xdr:cNvSpPr txBox="1"/>
      </xdr:nvSpPr>
      <xdr:spPr>
        <a:xfrm>
          <a:off x="1351424" y="50386942"/>
          <a:ext cx="566890" cy="26967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SOCl</a:t>
          </a:r>
          <a:r>
            <a:rPr lang="en-US" sz="1000" baseline="-25000">
              <a:solidFill>
                <a:srgbClr val="FFFF99"/>
              </a:solidFill>
              <a:latin typeface="Arial" pitchFamily="34" charset="0"/>
              <a:cs typeface="Arial" pitchFamily="34" charset="0"/>
            </a:rPr>
            <a:t>2</a:t>
          </a:r>
          <a:endParaRPr lang="el-GR" sz="1000" baseline="-25000">
            <a:solidFill>
              <a:srgbClr val="FFFF99"/>
            </a:solidFill>
            <a:latin typeface="Arial" pitchFamily="34" charset="0"/>
            <a:cs typeface="Arial" pitchFamily="34" charset="0"/>
          </a:endParaRPr>
        </a:p>
      </xdr:txBody>
    </xdr:sp>
    <xdr:clientData/>
  </xdr:twoCellAnchor>
  <xdr:twoCellAnchor>
    <xdr:from>
      <xdr:col>3</xdr:col>
      <xdr:colOff>169300</xdr:colOff>
      <xdr:row>208</xdr:row>
      <xdr:rowOff>172167</xdr:rowOff>
    </xdr:from>
    <xdr:to>
      <xdr:col>4</xdr:col>
      <xdr:colOff>178824</xdr:colOff>
      <xdr:row>210</xdr:row>
      <xdr:rowOff>153117</xdr:rowOff>
    </xdr:to>
    <xdr:sp macro="" textlink="">
      <xdr:nvSpPr>
        <xdr:cNvPr id="218" name="217 - TextBox"/>
        <xdr:cNvSpPr txBox="1"/>
      </xdr:nvSpPr>
      <xdr:spPr>
        <a:xfrm>
          <a:off x="2012848" y="51299909"/>
          <a:ext cx="624041" cy="47256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KMnO</a:t>
          </a:r>
          <a:r>
            <a:rPr lang="en-US" sz="1000" baseline="-25000">
              <a:solidFill>
                <a:srgbClr val="FFFF99"/>
              </a:solidFill>
              <a:latin typeface="Arial" pitchFamily="34" charset="0"/>
              <a:cs typeface="Arial" pitchFamily="34" charset="0"/>
            </a:rPr>
            <a:t>4</a:t>
          </a:r>
        </a:p>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SO</a:t>
          </a:r>
          <a:r>
            <a:rPr lang="en-US" sz="1000" baseline="-25000">
              <a:solidFill>
                <a:srgbClr val="FFFF99"/>
              </a:solidFill>
              <a:latin typeface="Arial" pitchFamily="34" charset="0"/>
              <a:cs typeface="Arial" pitchFamily="34" charset="0"/>
            </a:rPr>
            <a:t>4</a:t>
          </a:r>
          <a:endParaRPr lang="el-GR" sz="1000" baseline="-25000">
            <a:solidFill>
              <a:srgbClr val="FFFF99"/>
            </a:solidFill>
            <a:latin typeface="Arial" pitchFamily="34" charset="0"/>
            <a:cs typeface="Arial" pitchFamily="34" charset="0"/>
          </a:endParaRPr>
        </a:p>
      </xdr:txBody>
    </xdr:sp>
    <xdr:clientData/>
  </xdr:twoCellAnchor>
  <xdr:twoCellAnchor>
    <xdr:from>
      <xdr:col>5</xdr:col>
      <xdr:colOff>325284</xdr:colOff>
      <xdr:row>209</xdr:row>
      <xdr:rowOff>38100</xdr:rowOff>
    </xdr:from>
    <xdr:to>
      <xdr:col>6</xdr:col>
      <xdr:colOff>144309</xdr:colOff>
      <xdr:row>210</xdr:row>
      <xdr:rowOff>66675</xdr:rowOff>
    </xdr:to>
    <xdr:sp macro="" textlink="">
      <xdr:nvSpPr>
        <xdr:cNvPr id="217" name="216 - TextBox"/>
        <xdr:cNvSpPr txBox="1"/>
      </xdr:nvSpPr>
      <xdr:spPr>
        <a:xfrm>
          <a:off x="3397865" y="51411648"/>
          <a:ext cx="433541" cy="27438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HCl</a:t>
          </a:r>
          <a:endParaRPr lang="el-GR" sz="1000">
            <a:solidFill>
              <a:srgbClr val="FFFF99"/>
            </a:solidFill>
            <a:latin typeface="Arial" pitchFamily="34" charset="0"/>
            <a:cs typeface="Arial" pitchFamily="34" charset="0"/>
          </a:endParaRPr>
        </a:p>
      </xdr:txBody>
    </xdr:sp>
    <xdr:clientData/>
  </xdr:twoCellAnchor>
  <xdr:twoCellAnchor>
    <xdr:from>
      <xdr:col>4</xdr:col>
      <xdr:colOff>152401</xdr:colOff>
      <xdr:row>187</xdr:row>
      <xdr:rowOff>125992</xdr:rowOff>
    </xdr:from>
    <xdr:to>
      <xdr:col>5</xdr:col>
      <xdr:colOff>323850</xdr:colOff>
      <xdr:row>190</xdr:row>
      <xdr:rowOff>96699</xdr:rowOff>
    </xdr:to>
    <xdr:grpSp>
      <xdr:nvGrpSpPr>
        <xdr:cNvPr id="202" name="201 - Ομάδα"/>
        <xdr:cNvGrpSpPr/>
      </xdr:nvGrpSpPr>
      <xdr:grpSpPr>
        <a:xfrm>
          <a:off x="2610466" y="46286395"/>
          <a:ext cx="785965" cy="708127"/>
          <a:chOff x="1914526" y="36724679"/>
          <a:chExt cx="781049" cy="572740"/>
        </a:xfrm>
      </xdr:grpSpPr>
      <xdr:sp macro="" textlink="">
        <xdr:nvSpPr>
          <xdr:cNvPr id="203" name="202 - TextBox"/>
          <xdr:cNvSpPr txBox="1"/>
        </xdr:nvSpPr>
        <xdr:spPr>
          <a:xfrm>
            <a:off x="1914526" y="36906895"/>
            <a:ext cx="781049" cy="39052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αλκοολικό διάλυμα</a:t>
            </a:r>
          </a:p>
        </xdr:txBody>
      </xdr:sp>
      <xdr:sp macro="" textlink="">
        <xdr:nvSpPr>
          <xdr:cNvPr id="204" name="203 - TextBox"/>
          <xdr:cNvSpPr txBox="1"/>
        </xdr:nvSpPr>
        <xdr:spPr>
          <a:xfrm>
            <a:off x="1990725" y="36724679"/>
            <a:ext cx="619125" cy="20002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+NaOH</a:t>
            </a:r>
            <a:endParaRPr lang="el-GR" sz="1000">
              <a:solidFill>
                <a:srgbClr val="FFFF99"/>
              </a:solidFill>
              <a:latin typeface="Arial" pitchFamily="34" charset="0"/>
              <a:cs typeface="Arial" pitchFamily="34" charset="0"/>
            </a:endParaRPr>
          </a:p>
        </xdr:txBody>
      </xdr:sp>
      <xdr:cxnSp macro="">
        <xdr:nvCxnSpPr>
          <xdr:cNvPr id="205" name="204 - Ευθύγραμμο βέλος σύνδεσης"/>
          <xdr:cNvCxnSpPr/>
        </xdr:nvCxnSpPr>
        <xdr:spPr>
          <a:xfrm>
            <a:off x="1933575" y="36918900"/>
            <a:ext cx="723900" cy="1588"/>
          </a:xfrm>
          <a:prstGeom prst="straightConnector1">
            <a:avLst/>
          </a:prstGeom>
          <a:ln w="15875">
            <a:solidFill>
              <a:srgbClr val="C00000"/>
            </a:solidFill>
            <a:headEnd type="triangle"/>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352426</xdr:colOff>
      <xdr:row>179</xdr:row>
      <xdr:rowOff>231509</xdr:rowOff>
    </xdr:from>
    <xdr:to>
      <xdr:col>5</xdr:col>
      <xdr:colOff>533400</xdr:colOff>
      <xdr:row>182</xdr:row>
      <xdr:rowOff>181732</xdr:rowOff>
    </xdr:to>
    <xdr:grpSp>
      <xdr:nvGrpSpPr>
        <xdr:cNvPr id="176" name="175 - Ομάδα"/>
        <xdr:cNvGrpSpPr/>
      </xdr:nvGrpSpPr>
      <xdr:grpSpPr>
        <a:xfrm>
          <a:off x="2810491" y="44425461"/>
          <a:ext cx="795490" cy="687642"/>
          <a:chOff x="1914526" y="36732963"/>
          <a:chExt cx="790574" cy="556172"/>
        </a:xfrm>
      </xdr:grpSpPr>
      <xdr:sp macro="" textlink="">
        <xdr:nvSpPr>
          <xdr:cNvPr id="175" name="174 - TextBox"/>
          <xdr:cNvSpPr txBox="1"/>
        </xdr:nvSpPr>
        <xdr:spPr>
          <a:xfrm>
            <a:off x="1914526" y="36898611"/>
            <a:ext cx="781049" cy="39052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αλκοολικό διάλυμα</a:t>
            </a:r>
          </a:p>
        </xdr:txBody>
      </xdr:sp>
      <xdr:sp macro="" textlink="">
        <xdr:nvSpPr>
          <xdr:cNvPr id="174" name="173 - TextBox"/>
          <xdr:cNvSpPr txBox="1"/>
        </xdr:nvSpPr>
        <xdr:spPr>
          <a:xfrm>
            <a:off x="1990725" y="36732963"/>
            <a:ext cx="619125" cy="20002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+NaOH</a:t>
            </a:r>
            <a:endParaRPr lang="el-GR" sz="1000">
              <a:solidFill>
                <a:srgbClr val="FFFF99"/>
              </a:solidFill>
              <a:latin typeface="Arial" pitchFamily="34" charset="0"/>
              <a:cs typeface="Arial" pitchFamily="34" charset="0"/>
            </a:endParaRPr>
          </a:p>
        </xdr:txBody>
      </xdr:sp>
      <xdr:cxnSp macro="">
        <xdr:nvCxnSpPr>
          <xdr:cNvPr id="170" name="169 - Ευθύγραμμο βέλος σύνδεσης"/>
          <xdr:cNvCxnSpPr/>
        </xdr:nvCxnSpPr>
        <xdr:spPr>
          <a:xfrm>
            <a:off x="1981200" y="36918900"/>
            <a:ext cx="7239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514350</xdr:colOff>
      <xdr:row>151</xdr:row>
      <xdr:rowOff>76200</xdr:rowOff>
    </xdr:from>
    <xdr:to>
      <xdr:col>3</xdr:col>
      <xdr:colOff>485775</xdr:colOff>
      <xdr:row>153</xdr:row>
      <xdr:rowOff>47625</xdr:rowOff>
    </xdr:to>
    <xdr:sp macro="" textlink="">
      <xdr:nvSpPr>
        <xdr:cNvPr id="152" name="151 - TextBox"/>
        <xdr:cNvSpPr txBox="1"/>
      </xdr:nvSpPr>
      <xdr:spPr>
        <a:xfrm>
          <a:off x="1733550" y="30279975"/>
          <a:ext cx="581025" cy="3714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800000"/>
              </a:solidFill>
              <a:latin typeface="Arial" pitchFamily="34" charset="0"/>
              <a:cs typeface="Arial" pitchFamily="34" charset="0"/>
            </a:rPr>
            <a:t>κύριο προϊόν</a:t>
          </a:r>
        </a:p>
      </xdr:txBody>
    </xdr:sp>
    <xdr:clientData/>
  </xdr:twoCellAnchor>
  <xdr:twoCellAnchor>
    <xdr:from>
      <xdr:col>1</xdr:col>
      <xdr:colOff>19051</xdr:colOff>
      <xdr:row>131</xdr:row>
      <xdr:rowOff>0</xdr:rowOff>
    </xdr:from>
    <xdr:to>
      <xdr:col>1</xdr:col>
      <xdr:colOff>600075</xdr:colOff>
      <xdr:row>133</xdr:row>
      <xdr:rowOff>28575</xdr:rowOff>
    </xdr:to>
    <xdr:sp macro="" textlink="">
      <xdr:nvSpPr>
        <xdr:cNvPr id="139" name="138 - TextBox"/>
        <xdr:cNvSpPr txBox="1"/>
      </xdr:nvSpPr>
      <xdr:spPr>
        <a:xfrm>
          <a:off x="628651" y="26203275"/>
          <a:ext cx="581024" cy="4286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800000"/>
              </a:solidFill>
              <a:latin typeface="Arial" pitchFamily="34" charset="0"/>
              <a:cs typeface="Arial" pitchFamily="34" charset="0"/>
            </a:rPr>
            <a:t>κύριο προϊόν</a:t>
          </a:r>
        </a:p>
      </xdr:txBody>
    </xdr:sp>
    <xdr:clientData/>
  </xdr:twoCellAnchor>
  <xdr:twoCellAnchor>
    <xdr:from>
      <xdr:col>6</xdr:col>
      <xdr:colOff>317909</xdr:colOff>
      <xdr:row>128</xdr:row>
      <xdr:rowOff>57150</xdr:rowOff>
    </xdr:from>
    <xdr:to>
      <xdr:col>7</xdr:col>
      <xdr:colOff>136934</xdr:colOff>
      <xdr:row>129</xdr:row>
      <xdr:rowOff>95250</xdr:rowOff>
    </xdr:to>
    <xdr:sp macro="" textlink="">
      <xdr:nvSpPr>
        <xdr:cNvPr id="131" name="130 - TextBox"/>
        <xdr:cNvSpPr txBox="1"/>
      </xdr:nvSpPr>
      <xdr:spPr>
        <a:xfrm>
          <a:off x="4005006" y="31520376"/>
          <a:ext cx="433541" cy="283906"/>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a:t>
          </a:r>
          <a:r>
            <a:rPr lang="el-GR" sz="1000">
              <a:solidFill>
                <a:srgbClr val="FFFF99"/>
              </a:solidFill>
              <a:latin typeface="Arial" pitchFamily="34" charset="0"/>
              <a:cs typeface="Arial" pitchFamily="34" charset="0"/>
            </a:rPr>
            <a:t>(Δ)</a:t>
          </a:r>
        </a:p>
      </xdr:txBody>
    </xdr:sp>
    <xdr:clientData/>
  </xdr:twoCellAnchor>
  <xdr:twoCellAnchor>
    <xdr:from>
      <xdr:col>0</xdr:col>
      <xdr:colOff>504826</xdr:colOff>
      <xdr:row>94</xdr:row>
      <xdr:rowOff>57151</xdr:rowOff>
    </xdr:from>
    <xdr:to>
      <xdr:col>2</xdr:col>
      <xdr:colOff>180976</xdr:colOff>
      <xdr:row>96</xdr:row>
      <xdr:rowOff>28575</xdr:rowOff>
    </xdr:to>
    <xdr:sp macro="" textlink="">
      <xdr:nvSpPr>
        <xdr:cNvPr id="103" name="102 - TextBox"/>
        <xdr:cNvSpPr txBox="1"/>
      </xdr:nvSpPr>
      <xdr:spPr>
        <a:xfrm>
          <a:off x="504826" y="19059526"/>
          <a:ext cx="895350" cy="37147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800000"/>
              </a:solidFill>
              <a:latin typeface="Arial" pitchFamily="34" charset="0"/>
              <a:cs typeface="Arial" pitchFamily="34" charset="0"/>
            </a:rPr>
            <a:t>καρβονυλική ένωση</a:t>
          </a:r>
        </a:p>
      </xdr:txBody>
    </xdr:sp>
    <xdr:clientData/>
  </xdr:twoCellAnchor>
  <xdr:twoCellAnchor>
    <xdr:from>
      <xdr:col>2</xdr:col>
      <xdr:colOff>164793</xdr:colOff>
      <xdr:row>94</xdr:row>
      <xdr:rowOff>57150</xdr:rowOff>
    </xdr:from>
    <xdr:to>
      <xdr:col>3</xdr:col>
      <xdr:colOff>564843</xdr:colOff>
      <xdr:row>96</xdr:row>
      <xdr:rowOff>28575</xdr:rowOff>
    </xdr:to>
    <xdr:sp macro="" textlink="">
      <xdr:nvSpPr>
        <xdr:cNvPr id="104" name="103 - TextBox"/>
        <xdr:cNvSpPr txBox="1"/>
      </xdr:nvSpPr>
      <xdr:spPr>
        <a:xfrm>
          <a:off x="1393825" y="23162956"/>
          <a:ext cx="1014566" cy="46303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800000"/>
              </a:solidFill>
              <a:latin typeface="Arial" pitchFamily="34" charset="0"/>
              <a:cs typeface="Arial" pitchFamily="34" charset="0"/>
            </a:rPr>
            <a:t>αντιδραστήριο </a:t>
          </a:r>
          <a:r>
            <a:rPr lang="en-US" sz="1000">
              <a:solidFill>
                <a:srgbClr val="800000"/>
              </a:solidFill>
              <a:latin typeface="Arial" pitchFamily="34" charset="0"/>
              <a:cs typeface="Arial" pitchFamily="34" charset="0"/>
            </a:rPr>
            <a:t>Grignard</a:t>
          </a:r>
          <a:endParaRPr lang="el-GR" sz="1000">
            <a:solidFill>
              <a:srgbClr val="800000"/>
            </a:solidFill>
            <a:latin typeface="Arial" pitchFamily="34" charset="0"/>
            <a:cs typeface="Arial" pitchFamily="34" charset="0"/>
          </a:endParaRPr>
        </a:p>
      </xdr:txBody>
    </xdr:sp>
    <xdr:clientData/>
  </xdr:twoCellAnchor>
  <xdr:twoCellAnchor>
    <xdr:from>
      <xdr:col>0</xdr:col>
      <xdr:colOff>561975</xdr:colOff>
      <xdr:row>90</xdr:row>
      <xdr:rowOff>114300</xdr:rowOff>
    </xdr:from>
    <xdr:to>
      <xdr:col>1</xdr:col>
      <xdr:colOff>571500</xdr:colOff>
      <xdr:row>91</xdr:row>
      <xdr:rowOff>152400</xdr:rowOff>
    </xdr:to>
    <xdr:sp macro="" textlink="">
      <xdr:nvSpPr>
        <xdr:cNvPr id="92" name="91 - TextBox"/>
        <xdr:cNvSpPr txBox="1"/>
      </xdr:nvSpPr>
      <xdr:spPr>
        <a:xfrm>
          <a:off x="561975" y="18316575"/>
          <a:ext cx="619125"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990000"/>
              </a:solidFill>
              <a:latin typeface="Arial" pitchFamily="34" charset="0"/>
              <a:cs typeface="Arial" pitchFamily="34" charset="0"/>
            </a:rPr>
            <a:t>αλκίνιο</a:t>
          </a:r>
        </a:p>
      </xdr:txBody>
    </xdr:sp>
    <xdr:clientData/>
  </xdr:twoCellAnchor>
  <xdr:twoCellAnchor>
    <xdr:from>
      <xdr:col>3</xdr:col>
      <xdr:colOff>175034</xdr:colOff>
      <xdr:row>89</xdr:row>
      <xdr:rowOff>36881</xdr:rowOff>
    </xdr:from>
    <xdr:to>
      <xdr:col>4</xdr:col>
      <xdr:colOff>357413</xdr:colOff>
      <xdr:row>90</xdr:row>
      <xdr:rowOff>120762</xdr:rowOff>
    </xdr:to>
    <xdr:grpSp>
      <xdr:nvGrpSpPr>
        <xdr:cNvPr id="82" name="81 - Ομάδα"/>
        <xdr:cNvGrpSpPr/>
      </xdr:nvGrpSpPr>
      <xdr:grpSpPr>
        <a:xfrm>
          <a:off x="2018582" y="22108252"/>
          <a:ext cx="796896" cy="329687"/>
          <a:chOff x="2610608" y="18849882"/>
          <a:chExt cx="800100" cy="238125"/>
        </a:xfrm>
      </xdr:grpSpPr>
      <xdr:sp macro="" textlink="">
        <xdr:nvSpPr>
          <xdr:cNvPr id="83" name="82 - TextBox"/>
          <xdr:cNvSpPr txBox="1"/>
        </xdr:nvSpPr>
        <xdr:spPr>
          <a:xfrm>
            <a:off x="2610608" y="18849882"/>
            <a:ext cx="8001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O/H</a:t>
            </a:r>
            <a:r>
              <a:rPr lang="en-US" sz="1000" baseline="30000">
                <a:solidFill>
                  <a:srgbClr val="FFFF99"/>
                </a:solidFill>
                <a:latin typeface="Arial" pitchFamily="34" charset="0"/>
                <a:cs typeface="Arial" pitchFamily="34" charset="0"/>
              </a:rPr>
              <a:t>+</a:t>
            </a:r>
            <a:endParaRPr lang="el-GR" sz="1000" baseline="30000">
              <a:solidFill>
                <a:srgbClr val="FFFF99"/>
              </a:solidFill>
              <a:latin typeface="Arial" pitchFamily="34" charset="0"/>
              <a:cs typeface="Arial" pitchFamily="34" charset="0"/>
            </a:endParaRPr>
          </a:p>
        </xdr:txBody>
      </xdr:sp>
      <xdr:cxnSp macro="">
        <xdr:nvCxnSpPr>
          <xdr:cNvPr id="84" name="83 - Ευθύγραμμο βέλος σύνδεσης"/>
          <xdr:cNvCxnSpPr/>
        </xdr:nvCxnSpPr>
        <xdr:spPr>
          <a:xfrm>
            <a:off x="2676333" y="19011900"/>
            <a:ext cx="727365"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571500</xdr:colOff>
      <xdr:row>26</xdr:row>
      <xdr:rowOff>157419</xdr:rowOff>
    </xdr:from>
    <xdr:to>
      <xdr:col>4</xdr:col>
      <xdr:colOff>9525</xdr:colOff>
      <xdr:row>27</xdr:row>
      <xdr:rowOff>205044</xdr:rowOff>
    </xdr:to>
    <xdr:grpSp>
      <xdr:nvGrpSpPr>
        <xdr:cNvPr id="5" name="4 - Ομάδα"/>
        <xdr:cNvGrpSpPr/>
      </xdr:nvGrpSpPr>
      <xdr:grpSpPr>
        <a:xfrm>
          <a:off x="1800532" y="6548387"/>
          <a:ext cx="667058" cy="293431"/>
          <a:chOff x="2114550" y="5949601"/>
          <a:chExt cx="657225" cy="247650"/>
        </a:xfrm>
      </xdr:grpSpPr>
      <xdr:sp macro="" textlink="">
        <xdr:nvSpPr>
          <xdr:cNvPr id="4" name="3 - TextBox"/>
          <xdr:cNvSpPr txBox="1"/>
        </xdr:nvSpPr>
        <xdr:spPr>
          <a:xfrm>
            <a:off x="2114550" y="5949601"/>
            <a:ext cx="619125"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RMgCl</a:t>
            </a:r>
            <a:endParaRPr lang="el-GR" sz="1000">
              <a:solidFill>
                <a:srgbClr val="FFFF99"/>
              </a:solidFill>
              <a:latin typeface="Arial" pitchFamily="34" charset="0"/>
              <a:cs typeface="Arial" pitchFamily="34" charset="0"/>
            </a:endParaRPr>
          </a:p>
        </xdr:txBody>
      </xdr:sp>
      <xdr:cxnSp macro="">
        <xdr:nvCxnSpPr>
          <xdr:cNvPr id="3" name="2 - Ευθύγραμμο βέλος σύνδεσης"/>
          <xdr:cNvCxnSpPr/>
        </xdr:nvCxnSpPr>
        <xdr:spPr>
          <a:xfrm>
            <a:off x="2114550" y="6143625"/>
            <a:ext cx="657225"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365537</xdr:colOff>
      <xdr:row>26</xdr:row>
      <xdr:rowOff>145743</xdr:rowOff>
    </xdr:from>
    <xdr:to>
      <xdr:col>5</xdr:col>
      <xdr:colOff>413162</xdr:colOff>
      <xdr:row>27</xdr:row>
      <xdr:rowOff>193368</xdr:rowOff>
    </xdr:to>
    <xdr:grpSp>
      <xdr:nvGrpSpPr>
        <xdr:cNvPr id="9" name="8 - Ομάδα"/>
        <xdr:cNvGrpSpPr/>
      </xdr:nvGrpSpPr>
      <xdr:grpSpPr>
        <a:xfrm>
          <a:off x="2823602" y="6536711"/>
          <a:ext cx="662141" cy="293431"/>
          <a:chOff x="2752725" y="5314950"/>
          <a:chExt cx="657225" cy="247650"/>
        </a:xfrm>
      </xdr:grpSpPr>
      <xdr:sp macro="" textlink="">
        <xdr:nvSpPr>
          <xdr:cNvPr id="7" name="6 - TextBox"/>
          <xdr:cNvSpPr txBox="1"/>
        </xdr:nvSpPr>
        <xdr:spPr>
          <a:xfrm>
            <a:off x="2752725" y="5314950"/>
            <a:ext cx="619125"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endParaRPr lang="el-GR" sz="1000">
              <a:solidFill>
                <a:srgbClr val="FFFF99"/>
              </a:solidFill>
              <a:latin typeface="Arial" pitchFamily="34" charset="0"/>
              <a:cs typeface="Arial" pitchFamily="34" charset="0"/>
            </a:endParaRPr>
          </a:p>
        </xdr:txBody>
      </xdr:sp>
      <xdr:cxnSp macro="">
        <xdr:nvCxnSpPr>
          <xdr:cNvPr id="8" name="7 - Ευθύγραμμο βέλος σύνδεσης"/>
          <xdr:cNvCxnSpPr/>
        </xdr:nvCxnSpPr>
        <xdr:spPr>
          <a:xfrm>
            <a:off x="2752725" y="5524500"/>
            <a:ext cx="657225"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296812</xdr:colOff>
      <xdr:row>28</xdr:row>
      <xdr:rowOff>231469</xdr:rowOff>
    </xdr:from>
    <xdr:to>
      <xdr:col>4</xdr:col>
      <xdr:colOff>239662</xdr:colOff>
      <xdr:row>30</xdr:row>
      <xdr:rowOff>212419</xdr:rowOff>
    </xdr:to>
    <xdr:grpSp>
      <xdr:nvGrpSpPr>
        <xdr:cNvPr id="14" name="13 - Ομάδα"/>
        <xdr:cNvGrpSpPr/>
      </xdr:nvGrpSpPr>
      <xdr:grpSpPr>
        <a:xfrm>
          <a:off x="1525844" y="7114050"/>
          <a:ext cx="1171883" cy="472563"/>
          <a:chOff x="2895600" y="6629401"/>
          <a:chExt cx="1162050" cy="381000"/>
        </a:xfrm>
      </xdr:grpSpPr>
      <xdr:sp macro="" textlink="">
        <xdr:nvSpPr>
          <xdr:cNvPr id="12" name="11 - TextBox"/>
          <xdr:cNvSpPr txBox="1"/>
        </xdr:nvSpPr>
        <xdr:spPr>
          <a:xfrm>
            <a:off x="2895600" y="6629401"/>
            <a:ext cx="1162050" cy="3810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π. </a:t>
            </a: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SO</a:t>
            </a:r>
            <a:r>
              <a:rPr lang="en-US" sz="1000" baseline="-25000">
                <a:solidFill>
                  <a:srgbClr val="FFFF99"/>
                </a:solidFill>
                <a:latin typeface="Arial" pitchFamily="34" charset="0"/>
                <a:cs typeface="Arial" pitchFamily="34" charset="0"/>
              </a:rPr>
              <a:t>4</a:t>
            </a:r>
            <a:r>
              <a:rPr lang="en-US" sz="1000">
                <a:solidFill>
                  <a:srgbClr val="FFFF99"/>
                </a:solidFill>
                <a:latin typeface="Arial" pitchFamily="34" charset="0"/>
                <a:cs typeface="Arial" pitchFamily="34" charset="0"/>
              </a:rPr>
              <a:t>, 170</a:t>
            </a: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C</a:t>
            </a:r>
            <a:endParaRPr lang="el-GR" sz="1000">
              <a:solidFill>
                <a:srgbClr val="FFFF99"/>
              </a:solidFill>
              <a:latin typeface="Arial" pitchFamily="34" charset="0"/>
              <a:cs typeface="Arial" pitchFamily="34" charset="0"/>
            </a:endParaRPr>
          </a:p>
        </xdr:txBody>
      </xdr:sp>
      <xdr:cxnSp macro="">
        <xdr:nvCxnSpPr>
          <xdr:cNvPr id="11" name="10 - Ευθύγραμμο βέλος σύνδεσης"/>
          <xdr:cNvCxnSpPr/>
        </xdr:nvCxnSpPr>
        <xdr:spPr>
          <a:xfrm>
            <a:off x="2905125" y="6848475"/>
            <a:ext cx="1152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359900</xdr:colOff>
      <xdr:row>31</xdr:row>
      <xdr:rowOff>4093</xdr:rowOff>
    </xdr:from>
    <xdr:to>
      <xdr:col>4</xdr:col>
      <xdr:colOff>515825</xdr:colOff>
      <xdr:row>32</xdr:row>
      <xdr:rowOff>91354</xdr:rowOff>
    </xdr:to>
    <xdr:grpSp>
      <xdr:nvGrpSpPr>
        <xdr:cNvPr id="23" name="22 - Ομάδα"/>
        <xdr:cNvGrpSpPr/>
      </xdr:nvGrpSpPr>
      <xdr:grpSpPr>
        <a:xfrm>
          <a:off x="2203448" y="7624093"/>
          <a:ext cx="770442" cy="333067"/>
          <a:chOff x="2152650" y="6220538"/>
          <a:chExt cx="765525" cy="238125"/>
        </a:xfrm>
      </xdr:grpSpPr>
      <xdr:sp macro="" textlink="">
        <xdr:nvSpPr>
          <xdr:cNvPr id="17" name="16 - TextBox"/>
          <xdr:cNvSpPr txBox="1"/>
        </xdr:nvSpPr>
        <xdr:spPr>
          <a:xfrm>
            <a:off x="2152650" y="6220538"/>
            <a:ext cx="74295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00">
                <a:solidFill>
                  <a:srgbClr val="FFFF99"/>
                </a:solidFill>
                <a:latin typeface="Arial" pitchFamily="34" charset="0"/>
                <a:cs typeface="Arial" pitchFamily="34" charset="0"/>
              </a:rPr>
              <a:t>+Br</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/CCl</a:t>
            </a:r>
            <a:r>
              <a:rPr lang="en-US" sz="1000" baseline="-25000">
                <a:solidFill>
                  <a:srgbClr val="FFFF99"/>
                </a:solidFill>
                <a:latin typeface="Arial" pitchFamily="34" charset="0"/>
                <a:cs typeface="Arial" pitchFamily="34" charset="0"/>
              </a:rPr>
              <a:t>4</a:t>
            </a:r>
            <a:endParaRPr lang="el-GR" sz="1000" baseline="-25000">
              <a:solidFill>
                <a:srgbClr val="FFFF99"/>
              </a:solidFill>
              <a:latin typeface="Arial" pitchFamily="34" charset="0"/>
              <a:cs typeface="Arial" pitchFamily="34" charset="0"/>
            </a:endParaRPr>
          </a:p>
        </xdr:txBody>
      </xdr:sp>
      <xdr:cxnSp macro="">
        <xdr:nvCxnSpPr>
          <xdr:cNvPr id="16" name="15 - Ευθύγραμμο βέλος σύνδεσης"/>
          <xdr:cNvCxnSpPr/>
        </xdr:nvCxnSpPr>
        <xdr:spPr>
          <a:xfrm>
            <a:off x="2162175" y="6410325"/>
            <a:ext cx="756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0</xdr:colOff>
      <xdr:row>32</xdr:row>
      <xdr:rowOff>206320</xdr:rowOff>
    </xdr:from>
    <xdr:to>
      <xdr:col>6</xdr:col>
      <xdr:colOff>533400</xdr:colOff>
      <xdr:row>35</xdr:row>
      <xdr:rowOff>71693</xdr:rowOff>
    </xdr:to>
    <xdr:grpSp>
      <xdr:nvGrpSpPr>
        <xdr:cNvPr id="26" name="25 - Ομάδα"/>
        <xdr:cNvGrpSpPr/>
      </xdr:nvGrpSpPr>
      <xdr:grpSpPr>
        <a:xfrm>
          <a:off x="3072581" y="8072126"/>
          <a:ext cx="1147916" cy="602793"/>
          <a:chOff x="3048000" y="6553994"/>
          <a:chExt cx="1143000" cy="540000"/>
        </a:xfrm>
      </xdr:grpSpPr>
      <xdr:grpSp>
        <xdr:nvGrpSpPr>
          <xdr:cNvPr id="25" name="24 - Ομάδα"/>
          <xdr:cNvGrpSpPr/>
        </xdr:nvGrpSpPr>
        <xdr:grpSpPr>
          <a:xfrm>
            <a:off x="3048000" y="6607900"/>
            <a:ext cx="1143000" cy="383450"/>
            <a:chOff x="3800475" y="7169875"/>
            <a:chExt cx="1143000" cy="383450"/>
          </a:xfrm>
        </xdr:grpSpPr>
        <xdr:sp macro="" textlink="">
          <xdr:nvSpPr>
            <xdr:cNvPr id="20" name="19 - TextBox"/>
            <xdr:cNvSpPr txBox="1"/>
          </xdr:nvSpPr>
          <xdr:spPr>
            <a:xfrm>
              <a:off x="3800475" y="7169875"/>
              <a:ext cx="1143000" cy="2190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l-GR" sz="1000">
                  <a:solidFill>
                    <a:srgbClr val="FFFF99"/>
                  </a:solidFill>
                  <a:latin typeface="Arial" pitchFamily="34" charset="0"/>
                  <a:cs typeface="Arial" pitchFamily="34" charset="0"/>
                </a:rPr>
                <a:t>θερμό αλκοολικό </a:t>
              </a:r>
            </a:p>
            <a:p>
              <a:pPr algn="l"/>
              <a:endParaRPr lang="el-GR" sz="1000">
                <a:solidFill>
                  <a:srgbClr val="FFFF99"/>
                </a:solidFill>
                <a:latin typeface="Arial" pitchFamily="34" charset="0"/>
                <a:cs typeface="Arial" pitchFamily="34" charset="0"/>
              </a:endParaRPr>
            </a:p>
          </xdr:txBody>
        </xdr:sp>
        <xdr:sp macro="" textlink="">
          <xdr:nvSpPr>
            <xdr:cNvPr id="21" name="20 - TextBox"/>
            <xdr:cNvSpPr txBox="1"/>
          </xdr:nvSpPr>
          <xdr:spPr>
            <a:xfrm>
              <a:off x="3800475" y="7334250"/>
              <a:ext cx="1143000" cy="2190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l-GR" sz="1000">
                  <a:solidFill>
                    <a:srgbClr val="FFFF99"/>
                  </a:solidFill>
                  <a:latin typeface="Arial" pitchFamily="34" charset="0"/>
                  <a:cs typeface="Arial" pitchFamily="34" charset="0"/>
                </a:rPr>
                <a:t>διάλυμα ΚΟΗ </a:t>
              </a:r>
            </a:p>
            <a:p>
              <a:pPr algn="l"/>
              <a:endParaRPr lang="el-GR" sz="1000">
                <a:solidFill>
                  <a:srgbClr val="FFFF99"/>
                </a:solidFill>
                <a:latin typeface="Arial" pitchFamily="34" charset="0"/>
                <a:cs typeface="Arial" pitchFamily="34" charset="0"/>
              </a:endParaRPr>
            </a:p>
          </xdr:txBody>
        </xdr:sp>
      </xdr:grpSp>
      <xdr:cxnSp macro="">
        <xdr:nvCxnSpPr>
          <xdr:cNvPr id="24" name="23 - Ευθύγραμμο βέλος σύνδεσης"/>
          <xdr:cNvCxnSpPr/>
        </xdr:nvCxnSpPr>
        <xdr:spPr>
          <a:xfrm rot="5400000">
            <a:off x="2825625" y="6823200"/>
            <a:ext cx="54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104775</xdr:colOff>
      <xdr:row>38</xdr:row>
      <xdr:rowOff>19050</xdr:rowOff>
    </xdr:from>
    <xdr:to>
      <xdr:col>3</xdr:col>
      <xdr:colOff>552450</xdr:colOff>
      <xdr:row>38</xdr:row>
      <xdr:rowOff>20638</xdr:rowOff>
    </xdr:to>
    <xdr:cxnSp macro="">
      <xdr:nvCxnSpPr>
        <xdr:cNvPr id="28" name="27 - Ευθύγραμμο βέλος σύνδεσης"/>
        <xdr:cNvCxnSpPr/>
      </xdr:nvCxnSpPr>
      <xdr:spPr>
        <a:xfrm>
          <a:off x="1933575" y="7620000"/>
          <a:ext cx="447675"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123825</xdr:colOff>
      <xdr:row>41</xdr:row>
      <xdr:rowOff>28575</xdr:rowOff>
    </xdr:from>
    <xdr:to>
      <xdr:col>1</xdr:col>
      <xdr:colOff>495300</xdr:colOff>
      <xdr:row>42</xdr:row>
      <xdr:rowOff>95250</xdr:rowOff>
    </xdr:to>
    <xdr:sp macro="" textlink="">
      <xdr:nvSpPr>
        <xdr:cNvPr id="29" name="28 - TextBox"/>
        <xdr:cNvSpPr txBox="1"/>
      </xdr:nvSpPr>
      <xdr:spPr>
        <a:xfrm>
          <a:off x="733425" y="8229600"/>
          <a:ext cx="371475" cy="2667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100" b="1">
              <a:solidFill>
                <a:srgbClr val="99CC00"/>
              </a:solidFill>
              <a:latin typeface="Arial" pitchFamily="34" charset="0"/>
              <a:cs typeface="Arial" pitchFamily="34" charset="0"/>
            </a:rPr>
            <a:t>β.</a:t>
          </a:r>
        </a:p>
      </xdr:txBody>
    </xdr:sp>
    <xdr:clientData/>
  </xdr:twoCellAnchor>
  <xdr:twoCellAnchor>
    <xdr:from>
      <xdr:col>3</xdr:col>
      <xdr:colOff>325076</xdr:colOff>
      <xdr:row>51</xdr:row>
      <xdr:rowOff>15675</xdr:rowOff>
    </xdr:from>
    <xdr:to>
      <xdr:col>5</xdr:col>
      <xdr:colOff>94996</xdr:colOff>
      <xdr:row>52</xdr:row>
      <xdr:rowOff>102936</xdr:rowOff>
    </xdr:to>
    <xdr:grpSp>
      <xdr:nvGrpSpPr>
        <xdr:cNvPr id="516" name="515 - Ομάδα"/>
        <xdr:cNvGrpSpPr/>
      </xdr:nvGrpSpPr>
      <xdr:grpSpPr>
        <a:xfrm>
          <a:off x="2168624" y="12746401"/>
          <a:ext cx="998953" cy="333067"/>
          <a:chOff x="1722051" y="10074523"/>
          <a:chExt cx="1015339" cy="234745"/>
        </a:xfrm>
      </xdr:grpSpPr>
      <xdr:sp macro="" textlink="">
        <xdr:nvSpPr>
          <xdr:cNvPr id="35" name="34 - TextBox"/>
          <xdr:cNvSpPr txBox="1"/>
        </xdr:nvSpPr>
        <xdr:spPr>
          <a:xfrm>
            <a:off x="1722051" y="10074523"/>
            <a:ext cx="1015339" cy="23474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SO</a:t>
            </a:r>
            <a:r>
              <a:rPr lang="en-US" sz="1000" baseline="-25000">
                <a:solidFill>
                  <a:srgbClr val="FFFF99"/>
                </a:solidFill>
                <a:latin typeface="Arial" pitchFamily="34" charset="0"/>
                <a:cs typeface="Arial" pitchFamily="34" charset="0"/>
              </a:rPr>
              <a:t>4</a:t>
            </a:r>
            <a:endParaRPr lang="el-GR" sz="1000" baseline="-25000">
              <a:solidFill>
                <a:srgbClr val="FFFF99"/>
              </a:solidFill>
              <a:latin typeface="Arial" pitchFamily="34" charset="0"/>
              <a:cs typeface="Arial" pitchFamily="34" charset="0"/>
            </a:endParaRPr>
          </a:p>
        </xdr:txBody>
      </xdr:sp>
      <xdr:cxnSp macro="">
        <xdr:nvCxnSpPr>
          <xdr:cNvPr id="36" name="35 - Ευθύγραμμο βέλος σύνδεσης"/>
          <xdr:cNvCxnSpPr/>
        </xdr:nvCxnSpPr>
        <xdr:spPr>
          <a:xfrm>
            <a:off x="1726538" y="10254123"/>
            <a:ext cx="962219"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322622</xdr:colOff>
      <xdr:row>52</xdr:row>
      <xdr:rowOff>243144</xdr:rowOff>
    </xdr:from>
    <xdr:to>
      <xdr:col>4</xdr:col>
      <xdr:colOff>327422</xdr:colOff>
      <xdr:row>55</xdr:row>
      <xdr:rowOff>38817</xdr:rowOff>
    </xdr:to>
    <xdr:grpSp>
      <xdr:nvGrpSpPr>
        <xdr:cNvPr id="31" name="30 - Ομάδα"/>
        <xdr:cNvGrpSpPr/>
      </xdr:nvGrpSpPr>
      <xdr:grpSpPr>
        <a:xfrm>
          <a:off x="1551654" y="13219676"/>
          <a:ext cx="1233833" cy="533093"/>
          <a:chOff x="5876925" y="9391281"/>
          <a:chExt cx="1224000" cy="409944"/>
        </a:xfrm>
      </xdr:grpSpPr>
      <xdr:sp macro="" textlink="">
        <xdr:nvSpPr>
          <xdr:cNvPr id="27" name="26 - TextBox"/>
          <xdr:cNvSpPr txBox="1"/>
        </xdr:nvSpPr>
        <xdr:spPr>
          <a:xfrm>
            <a:off x="6115051" y="9391281"/>
            <a:ext cx="704850"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K</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Cr</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r>
              <a:rPr lang="en-US" sz="1000" baseline="-25000">
                <a:solidFill>
                  <a:srgbClr val="FFFF99"/>
                </a:solidFill>
                <a:latin typeface="Arial" pitchFamily="34" charset="0"/>
                <a:cs typeface="Arial" pitchFamily="34" charset="0"/>
              </a:rPr>
              <a:t>7</a:t>
            </a:r>
            <a:endParaRPr lang="el-GR" sz="1000" baseline="-25000">
              <a:solidFill>
                <a:srgbClr val="FFFF99"/>
              </a:solidFill>
              <a:latin typeface="Arial" pitchFamily="34" charset="0"/>
              <a:cs typeface="Arial" pitchFamily="34" charset="0"/>
            </a:endParaRPr>
          </a:p>
        </xdr:txBody>
      </xdr:sp>
      <xdr:sp macro="" textlink="">
        <xdr:nvSpPr>
          <xdr:cNvPr id="30" name="29 - TextBox"/>
          <xdr:cNvSpPr txBox="1"/>
        </xdr:nvSpPr>
        <xdr:spPr>
          <a:xfrm>
            <a:off x="5876926" y="9553575"/>
            <a:ext cx="116205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όξινο περιβάλλον</a:t>
            </a:r>
          </a:p>
        </xdr:txBody>
      </xdr:sp>
      <xdr:cxnSp macro="">
        <xdr:nvCxnSpPr>
          <xdr:cNvPr id="38" name="37 - Ευθύγραμμο βέλος σύνδεσης"/>
          <xdr:cNvCxnSpPr/>
        </xdr:nvCxnSpPr>
        <xdr:spPr>
          <a:xfrm>
            <a:off x="5876925" y="9582150"/>
            <a:ext cx="1224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75794</xdr:colOff>
      <xdr:row>53</xdr:row>
      <xdr:rowOff>51211</xdr:rowOff>
    </xdr:from>
    <xdr:to>
      <xdr:col>5</xdr:col>
      <xdr:colOff>612779</xdr:colOff>
      <xdr:row>54</xdr:row>
      <xdr:rowOff>79785</xdr:rowOff>
    </xdr:to>
    <xdr:grpSp>
      <xdr:nvGrpSpPr>
        <xdr:cNvPr id="37" name="36 - Ομάδα"/>
        <xdr:cNvGrpSpPr/>
      </xdr:nvGrpSpPr>
      <xdr:grpSpPr>
        <a:xfrm>
          <a:off x="3148375" y="13273550"/>
          <a:ext cx="536985" cy="274380"/>
          <a:chOff x="5457824" y="9424791"/>
          <a:chExt cx="523876" cy="228599"/>
        </a:xfrm>
      </xdr:grpSpPr>
      <xdr:sp macro="" textlink="">
        <xdr:nvSpPr>
          <xdr:cNvPr id="34" name="33 - TextBox"/>
          <xdr:cNvSpPr txBox="1"/>
        </xdr:nvSpPr>
        <xdr:spPr>
          <a:xfrm>
            <a:off x="5457824" y="9424791"/>
            <a:ext cx="523875" cy="22859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HCN</a:t>
            </a:r>
            <a:endParaRPr lang="el-GR" sz="1000">
              <a:solidFill>
                <a:srgbClr val="FFFF99"/>
              </a:solidFill>
              <a:latin typeface="Arial" pitchFamily="34" charset="0"/>
              <a:cs typeface="Arial" pitchFamily="34" charset="0"/>
            </a:endParaRPr>
          </a:p>
        </xdr:txBody>
      </xdr:sp>
      <xdr:cxnSp macro="">
        <xdr:nvCxnSpPr>
          <xdr:cNvPr id="33" name="32 - Ευθύγραμμο βέλος σύνδεσης"/>
          <xdr:cNvCxnSpPr/>
        </xdr:nvCxnSpPr>
        <xdr:spPr>
          <a:xfrm>
            <a:off x="5476875" y="9591675"/>
            <a:ext cx="504825"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339010</xdr:colOff>
      <xdr:row>55</xdr:row>
      <xdr:rowOff>28063</xdr:rowOff>
    </xdr:from>
    <xdr:to>
      <xdr:col>4</xdr:col>
      <xdr:colOff>343810</xdr:colOff>
      <xdr:row>57</xdr:row>
      <xdr:rowOff>59301</xdr:rowOff>
    </xdr:to>
    <xdr:grpSp>
      <xdr:nvGrpSpPr>
        <xdr:cNvPr id="39" name="38 - Ομάδα"/>
        <xdr:cNvGrpSpPr/>
      </xdr:nvGrpSpPr>
      <xdr:grpSpPr>
        <a:xfrm>
          <a:off x="1568042" y="13742015"/>
          <a:ext cx="1233833" cy="522851"/>
          <a:chOff x="5876925" y="9407033"/>
          <a:chExt cx="1224000" cy="402068"/>
        </a:xfrm>
      </xdr:grpSpPr>
      <xdr:sp macro="" textlink="">
        <xdr:nvSpPr>
          <xdr:cNvPr id="40" name="39 - TextBox"/>
          <xdr:cNvSpPr txBox="1"/>
        </xdr:nvSpPr>
        <xdr:spPr>
          <a:xfrm>
            <a:off x="6115051" y="9407033"/>
            <a:ext cx="704850"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2H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endParaRPr lang="el-GR" sz="1000" baseline="-25000">
              <a:solidFill>
                <a:srgbClr val="FFFF99"/>
              </a:solidFill>
              <a:latin typeface="Arial" pitchFamily="34" charset="0"/>
              <a:cs typeface="Arial" pitchFamily="34" charset="0"/>
            </a:endParaRPr>
          </a:p>
        </xdr:txBody>
      </xdr:sp>
      <xdr:sp macro="" textlink="">
        <xdr:nvSpPr>
          <xdr:cNvPr id="41" name="40 - TextBox"/>
          <xdr:cNvSpPr txBox="1"/>
        </xdr:nvSpPr>
        <xdr:spPr>
          <a:xfrm>
            <a:off x="5876926" y="9561451"/>
            <a:ext cx="116205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όξινο περιβάλλον</a:t>
            </a:r>
          </a:p>
        </xdr:txBody>
      </xdr:sp>
      <xdr:cxnSp macro="">
        <xdr:nvCxnSpPr>
          <xdr:cNvPr id="42" name="41 - Ευθύγραμμο βέλος σύνδεσης"/>
          <xdr:cNvCxnSpPr/>
        </xdr:nvCxnSpPr>
        <xdr:spPr>
          <a:xfrm>
            <a:off x="5876925" y="9582150"/>
            <a:ext cx="1224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194085</xdr:colOff>
      <xdr:row>63</xdr:row>
      <xdr:rowOff>8289</xdr:rowOff>
    </xdr:from>
    <xdr:to>
      <xdr:col>3</xdr:col>
      <xdr:colOff>213135</xdr:colOff>
      <xdr:row>65</xdr:row>
      <xdr:rowOff>29284</xdr:rowOff>
    </xdr:to>
    <xdr:grpSp>
      <xdr:nvGrpSpPr>
        <xdr:cNvPr id="47" name="46 - Ομάδα"/>
        <xdr:cNvGrpSpPr/>
      </xdr:nvGrpSpPr>
      <xdr:grpSpPr>
        <a:xfrm>
          <a:off x="808601" y="15688692"/>
          <a:ext cx="1248082" cy="512608"/>
          <a:chOff x="1095375" y="12683633"/>
          <a:chExt cx="1238250" cy="394192"/>
        </a:xfrm>
      </xdr:grpSpPr>
      <xdr:sp macro="" textlink="">
        <xdr:nvSpPr>
          <xdr:cNvPr id="43" name="42 - TextBox"/>
          <xdr:cNvSpPr txBox="1"/>
        </xdr:nvSpPr>
        <xdr:spPr>
          <a:xfrm>
            <a:off x="1524000" y="12683633"/>
            <a:ext cx="361949"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Mg</a:t>
            </a:r>
            <a:endParaRPr lang="el-GR" sz="1000">
              <a:solidFill>
                <a:srgbClr val="FFFF99"/>
              </a:solidFill>
              <a:latin typeface="Arial" pitchFamily="34" charset="0"/>
              <a:cs typeface="Arial" pitchFamily="34" charset="0"/>
            </a:endParaRPr>
          </a:p>
        </xdr:txBody>
      </xdr:sp>
      <xdr:sp macro="" textlink="">
        <xdr:nvSpPr>
          <xdr:cNvPr id="44" name="43 - TextBox"/>
          <xdr:cNvSpPr txBox="1"/>
        </xdr:nvSpPr>
        <xdr:spPr>
          <a:xfrm>
            <a:off x="1095375" y="12830175"/>
            <a:ext cx="1209675"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απόλυτος</a:t>
            </a:r>
            <a:r>
              <a:rPr lang="el-GR" sz="1000" baseline="0">
                <a:solidFill>
                  <a:srgbClr val="FFFF99"/>
                </a:solidFill>
                <a:latin typeface="Arial" pitchFamily="34" charset="0"/>
                <a:cs typeface="Arial" pitchFamily="34" charset="0"/>
              </a:rPr>
              <a:t> αιθέρας</a:t>
            </a:r>
            <a:endParaRPr lang="el-GR" sz="1000">
              <a:solidFill>
                <a:srgbClr val="FFFF99"/>
              </a:solidFill>
              <a:latin typeface="Arial" pitchFamily="34" charset="0"/>
              <a:cs typeface="Arial" pitchFamily="34" charset="0"/>
            </a:endParaRPr>
          </a:p>
        </xdr:txBody>
      </xdr:sp>
      <xdr:cxnSp macro="">
        <xdr:nvCxnSpPr>
          <xdr:cNvPr id="46" name="45 - Ευθύγραμμο βέλος σύνδεσης"/>
          <xdr:cNvCxnSpPr/>
        </xdr:nvCxnSpPr>
        <xdr:spPr>
          <a:xfrm>
            <a:off x="1133475" y="12858750"/>
            <a:ext cx="120015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394320</xdr:colOff>
      <xdr:row>63</xdr:row>
      <xdr:rowOff>6869</xdr:rowOff>
    </xdr:from>
    <xdr:to>
      <xdr:col>4</xdr:col>
      <xdr:colOff>403845</xdr:colOff>
      <xdr:row>64</xdr:row>
      <xdr:rowOff>90750</xdr:rowOff>
    </xdr:to>
    <xdr:grpSp>
      <xdr:nvGrpSpPr>
        <xdr:cNvPr id="51" name="50 - Ομάδα"/>
        <xdr:cNvGrpSpPr/>
      </xdr:nvGrpSpPr>
      <xdr:grpSpPr>
        <a:xfrm>
          <a:off x="2237868" y="15687272"/>
          <a:ext cx="624042" cy="329688"/>
          <a:chOff x="2095500" y="12988863"/>
          <a:chExt cx="619125" cy="238125"/>
        </a:xfrm>
      </xdr:grpSpPr>
      <xdr:sp macro="" textlink="">
        <xdr:nvSpPr>
          <xdr:cNvPr id="50" name="49 - TextBox"/>
          <xdr:cNvSpPr txBox="1"/>
        </xdr:nvSpPr>
        <xdr:spPr>
          <a:xfrm>
            <a:off x="2095500" y="12988863"/>
            <a:ext cx="619125"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CH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endParaRPr lang="el-GR" sz="1000">
              <a:solidFill>
                <a:srgbClr val="FFFF99"/>
              </a:solidFill>
              <a:latin typeface="Arial" pitchFamily="34" charset="0"/>
              <a:cs typeface="Arial" pitchFamily="34" charset="0"/>
            </a:endParaRPr>
          </a:p>
        </xdr:txBody>
      </xdr:sp>
      <xdr:cxnSp macro="">
        <xdr:nvCxnSpPr>
          <xdr:cNvPr id="49" name="48 - Ευθύγραμμο βέλος σύνδεσης"/>
          <xdr:cNvCxnSpPr/>
        </xdr:nvCxnSpPr>
        <xdr:spPr>
          <a:xfrm>
            <a:off x="2152650" y="13163550"/>
            <a:ext cx="542925"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540065</xdr:colOff>
      <xdr:row>63</xdr:row>
      <xdr:rowOff>7515</xdr:rowOff>
    </xdr:from>
    <xdr:to>
      <xdr:col>6</xdr:col>
      <xdr:colOff>216215</xdr:colOff>
      <xdr:row>65</xdr:row>
      <xdr:rowOff>39464</xdr:rowOff>
    </xdr:to>
    <xdr:grpSp>
      <xdr:nvGrpSpPr>
        <xdr:cNvPr id="60" name="59 - Ομάδα"/>
        <xdr:cNvGrpSpPr/>
      </xdr:nvGrpSpPr>
      <xdr:grpSpPr>
        <a:xfrm>
          <a:off x="2998130" y="15687918"/>
          <a:ext cx="905182" cy="523562"/>
          <a:chOff x="4000500" y="12781952"/>
          <a:chExt cx="895350" cy="400648"/>
        </a:xfrm>
      </xdr:grpSpPr>
      <xdr:sp macro="" textlink="">
        <xdr:nvSpPr>
          <xdr:cNvPr id="56" name="55 - TextBox"/>
          <xdr:cNvSpPr txBox="1"/>
        </xdr:nvSpPr>
        <xdr:spPr>
          <a:xfrm>
            <a:off x="4191000" y="12781952"/>
            <a:ext cx="523875" cy="238126"/>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endParaRPr lang="el-GR" sz="1000">
              <a:solidFill>
                <a:srgbClr val="FFFF99"/>
              </a:solidFill>
              <a:latin typeface="Arial" pitchFamily="34" charset="0"/>
              <a:cs typeface="Arial" pitchFamily="34" charset="0"/>
            </a:endParaRPr>
          </a:p>
        </xdr:txBody>
      </xdr:sp>
      <xdr:sp macro="" textlink="">
        <xdr:nvSpPr>
          <xdr:cNvPr id="57" name="56 - TextBox"/>
          <xdr:cNvSpPr txBox="1"/>
        </xdr:nvSpPr>
        <xdr:spPr>
          <a:xfrm>
            <a:off x="4000500" y="12944474"/>
            <a:ext cx="895350" cy="238126"/>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–Mg(OH)Cl</a:t>
            </a:r>
            <a:endParaRPr lang="el-GR" sz="1000">
              <a:solidFill>
                <a:srgbClr val="FFFF99"/>
              </a:solidFill>
              <a:latin typeface="Arial" pitchFamily="34" charset="0"/>
              <a:cs typeface="Arial" pitchFamily="34" charset="0"/>
            </a:endParaRPr>
          </a:p>
        </xdr:txBody>
      </xdr:sp>
      <xdr:cxnSp macro="">
        <xdr:nvCxnSpPr>
          <xdr:cNvPr id="59" name="58 - Ευθύγραμμο βέλος σύνδεσης"/>
          <xdr:cNvCxnSpPr/>
        </xdr:nvCxnSpPr>
        <xdr:spPr>
          <a:xfrm>
            <a:off x="4057650" y="12963525"/>
            <a:ext cx="8382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383868</xdr:colOff>
      <xdr:row>64</xdr:row>
      <xdr:rowOff>143669</xdr:rowOff>
    </xdr:from>
    <xdr:to>
      <xdr:col>7</xdr:col>
      <xdr:colOff>602943</xdr:colOff>
      <xdr:row>67</xdr:row>
      <xdr:rowOff>11594</xdr:rowOff>
    </xdr:to>
    <xdr:grpSp>
      <xdr:nvGrpSpPr>
        <xdr:cNvPr id="64" name="63 - Ομάδα"/>
        <xdr:cNvGrpSpPr/>
      </xdr:nvGrpSpPr>
      <xdr:grpSpPr>
        <a:xfrm>
          <a:off x="4070965" y="16069879"/>
          <a:ext cx="833591" cy="605344"/>
          <a:chOff x="3926928" y="12935744"/>
          <a:chExt cx="828675" cy="468000"/>
        </a:xfrm>
      </xdr:grpSpPr>
      <xdr:sp macro="" textlink="">
        <xdr:nvSpPr>
          <xdr:cNvPr id="63" name="62 - TextBox"/>
          <xdr:cNvSpPr txBox="1"/>
        </xdr:nvSpPr>
        <xdr:spPr>
          <a:xfrm>
            <a:off x="3926928" y="13034905"/>
            <a:ext cx="828675"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K</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Cr</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r>
              <a:rPr lang="en-US" sz="1000" baseline="-25000">
                <a:solidFill>
                  <a:srgbClr val="FFFF99"/>
                </a:solidFill>
                <a:latin typeface="Arial" pitchFamily="34" charset="0"/>
                <a:cs typeface="Arial" pitchFamily="34" charset="0"/>
              </a:rPr>
              <a:t>7</a:t>
            </a:r>
            <a:r>
              <a:rPr lang="en-US" sz="1000">
                <a:solidFill>
                  <a:srgbClr val="FFFF99"/>
                </a:solidFill>
                <a:latin typeface="Arial" pitchFamily="34" charset="0"/>
                <a:cs typeface="Arial" pitchFamily="34" charset="0"/>
              </a:rPr>
              <a:t>/H</a:t>
            </a:r>
            <a:r>
              <a:rPr lang="en-US" sz="1000" baseline="30000">
                <a:solidFill>
                  <a:srgbClr val="FFFF99"/>
                </a:solidFill>
                <a:latin typeface="Arial" pitchFamily="34" charset="0"/>
                <a:cs typeface="Arial" pitchFamily="34" charset="0"/>
              </a:rPr>
              <a:t>+</a:t>
            </a:r>
            <a:endParaRPr lang="el-GR" sz="1000" baseline="30000">
              <a:solidFill>
                <a:srgbClr val="FFFF99"/>
              </a:solidFill>
              <a:latin typeface="Arial" pitchFamily="34" charset="0"/>
              <a:cs typeface="Arial" pitchFamily="34" charset="0"/>
            </a:endParaRPr>
          </a:p>
        </xdr:txBody>
      </xdr:sp>
      <xdr:cxnSp macro="">
        <xdr:nvCxnSpPr>
          <xdr:cNvPr id="62" name="61 - Ευθύγραμμο βέλος σύνδεσης"/>
          <xdr:cNvCxnSpPr/>
        </xdr:nvCxnSpPr>
        <xdr:spPr>
          <a:xfrm rot="5400000">
            <a:off x="3728400" y="13168950"/>
            <a:ext cx="468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133351</xdr:colOff>
      <xdr:row>65</xdr:row>
      <xdr:rowOff>66676</xdr:rowOff>
    </xdr:from>
    <xdr:to>
      <xdr:col>2</xdr:col>
      <xdr:colOff>47625</xdr:colOff>
      <xdr:row>66</xdr:row>
      <xdr:rowOff>123825</xdr:rowOff>
    </xdr:to>
    <xdr:sp macro="" textlink="">
      <xdr:nvSpPr>
        <xdr:cNvPr id="55" name="54 - TextBox"/>
        <xdr:cNvSpPr txBox="1"/>
      </xdr:nvSpPr>
      <xdr:spPr>
        <a:xfrm>
          <a:off x="742951" y="13068301"/>
          <a:ext cx="523874" cy="25717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HCN</a:t>
          </a:r>
          <a:endParaRPr lang="el-GR" sz="1000">
            <a:solidFill>
              <a:srgbClr val="FFFF99"/>
            </a:solidFill>
            <a:latin typeface="Arial" pitchFamily="34" charset="0"/>
            <a:cs typeface="Arial" pitchFamily="34" charset="0"/>
          </a:endParaRPr>
        </a:p>
      </xdr:txBody>
    </xdr:sp>
    <xdr:clientData/>
  </xdr:twoCellAnchor>
  <xdr:twoCellAnchor>
    <xdr:from>
      <xdr:col>1</xdr:col>
      <xdr:colOff>66675</xdr:colOff>
      <xdr:row>64</xdr:row>
      <xdr:rowOff>125342</xdr:rowOff>
    </xdr:from>
    <xdr:to>
      <xdr:col>1</xdr:col>
      <xdr:colOff>390525</xdr:colOff>
      <xdr:row>67</xdr:row>
      <xdr:rowOff>19057</xdr:rowOff>
    </xdr:to>
    <xdr:grpSp>
      <xdr:nvGrpSpPr>
        <xdr:cNvPr id="58" name="57 - Ομάδα"/>
        <xdr:cNvGrpSpPr/>
      </xdr:nvGrpSpPr>
      <xdr:grpSpPr>
        <a:xfrm>
          <a:off x="681191" y="16051552"/>
          <a:ext cx="323850" cy="631134"/>
          <a:chOff x="676275" y="12924742"/>
          <a:chExt cx="323850" cy="495983"/>
        </a:xfrm>
      </xdr:grpSpPr>
      <xdr:cxnSp macro="">
        <xdr:nvCxnSpPr>
          <xdr:cNvPr id="52" name="51 - Ευθεία γραμμή σύνδεσης"/>
          <xdr:cNvCxnSpPr/>
        </xdr:nvCxnSpPr>
        <xdr:spPr>
          <a:xfrm rot="5400000">
            <a:off x="596030" y="13014436"/>
            <a:ext cx="180975" cy="1588"/>
          </a:xfrm>
          <a:prstGeom prst="line">
            <a:avLst/>
          </a:prstGeom>
          <a:ln w="15875">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54" name="53 - Ευθύγραμμο βέλος σύνδεσης"/>
          <xdr:cNvCxnSpPr/>
        </xdr:nvCxnSpPr>
        <xdr:spPr>
          <a:xfrm rot="16200000" flipH="1">
            <a:off x="676275" y="13096875"/>
            <a:ext cx="323850" cy="323850"/>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613185</xdr:colOff>
      <xdr:row>66</xdr:row>
      <xdr:rowOff>106926</xdr:rowOff>
    </xdr:from>
    <xdr:to>
      <xdr:col>2</xdr:col>
      <xdr:colOff>536985</xdr:colOff>
      <xdr:row>67</xdr:row>
      <xdr:rowOff>164076</xdr:rowOff>
    </xdr:to>
    <xdr:grpSp>
      <xdr:nvGrpSpPr>
        <xdr:cNvPr id="67" name="66 - Ομάδα"/>
        <xdr:cNvGrpSpPr/>
      </xdr:nvGrpSpPr>
      <xdr:grpSpPr>
        <a:xfrm>
          <a:off x="1227701" y="16524749"/>
          <a:ext cx="538316" cy="302956"/>
          <a:chOff x="1133475" y="13563600"/>
          <a:chExt cx="533400" cy="257175"/>
        </a:xfrm>
      </xdr:grpSpPr>
      <xdr:sp macro="" textlink="">
        <xdr:nvSpPr>
          <xdr:cNvPr id="66" name="65 - TextBox"/>
          <xdr:cNvSpPr txBox="1"/>
        </xdr:nvSpPr>
        <xdr:spPr>
          <a:xfrm>
            <a:off x="1162051" y="13563600"/>
            <a:ext cx="400050"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endParaRPr lang="el-GR" sz="1000" baseline="-25000">
              <a:solidFill>
                <a:srgbClr val="FFFF99"/>
              </a:solidFill>
              <a:latin typeface="Arial" pitchFamily="34" charset="0"/>
              <a:cs typeface="Arial" pitchFamily="34" charset="0"/>
            </a:endParaRPr>
          </a:p>
        </xdr:txBody>
      </xdr:sp>
      <xdr:cxnSp macro="">
        <xdr:nvCxnSpPr>
          <xdr:cNvPr id="65" name="64 - Ευθύγραμμο βέλος σύνδεσης"/>
          <xdr:cNvCxnSpPr/>
        </xdr:nvCxnSpPr>
        <xdr:spPr>
          <a:xfrm>
            <a:off x="1133475" y="13782675"/>
            <a:ext cx="5334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457200</xdr:colOff>
      <xdr:row>64</xdr:row>
      <xdr:rowOff>142875</xdr:rowOff>
    </xdr:from>
    <xdr:to>
      <xdr:col>6</xdr:col>
      <xdr:colOff>331756</xdr:colOff>
      <xdr:row>69</xdr:row>
      <xdr:rowOff>6750</xdr:rowOff>
    </xdr:to>
    <xdr:grpSp>
      <xdr:nvGrpSpPr>
        <xdr:cNvPr id="75" name="74 - Ομάδα"/>
        <xdr:cNvGrpSpPr/>
      </xdr:nvGrpSpPr>
      <xdr:grpSpPr>
        <a:xfrm>
          <a:off x="2915265" y="16069085"/>
          <a:ext cx="1103588" cy="1092907"/>
          <a:chOff x="2895600" y="12944475"/>
          <a:chExt cx="1093756" cy="864000"/>
        </a:xfrm>
      </xdr:grpSpPr>
      <xdr:sp macro="" textlink="">
        <xdr:nvSpPr>
          <xdr:cNvPr id="73" name="72 - TextBox"/>
          <xdr:cNvSpPr txBox="1"/>
        </xdr:nvSpPr>
        <xdr:spPr>
          <a:xfrm>
            <a:off x="2998498" y="13428822"/>
            <a:ext cx="4953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endParaRPr lang="el-GR" sz="1000" baseline="-25000">
              <a:solidFill>
                <a:srgbClr val="FFFF99"/>
              </a:solidFill>
              <a:latin typeface="Arial" pitchFamily="34" charset="0"/>
              <a:cs typeface="Arial" pitchFamily="34" charset="0"/>
            </a:endParaRPr>
          </a:p>
        </xdr:txBody>
      </xdr:sp>
      <xdr:sp macro="" textlink="">
        <xdr:nvSpPr>
          <xdr:cNvPr id="72" name="71 - TextBox"/>
          <xdr:cNvSpPr txBox="1"/>
        </xdr:nvSpPr>
        <xdr:spPr>
          <a:xfrm>
            <a:off x="2895600" y="13249275"/>
            <a:ext cx="62865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SO</a:t>
            </a:r>
            <a:r>
              <a:rPr lang="en-US" sz="1000" baseline="-25000">
                <a:solidFill>
                  <a:srgbClr val="FFFF99"/>
                </a:solidFill>
                <a:latin typeface="Arial" pitchFamily="34" charset="0"/>
                <a:cs typeface="Arial" pitchFamily="34" charset="0"/>
              </a:rPr>
              <a:t>4</a:t>
            </a:r>
            <a:endParaRPr lang="el-GR" sz="1000" baseline="-25000">
              <a:solidFill>
                <a:srgbClr val="FFFF99"/>
              </a:solidFill>
              <a:latin typeface="Arial" pitchFamily="34" charset="0"/>
              <a:cs typeface="Arial" pitchFamily="34" charset="0"/>
            </a:endParaRPr>
          </a:p>
        </xdr:txBody>
      </xdr:sp>
      <xdr:grpSp>
        <xdr:nvGrpSpPr>
          <xdr:cNvPr id="74" name="73 - Ομάδα"/>
          <xdr:cNvGrpSpPr/>
        </xdr:nvGrpSpPr>
        <xdr:grpSpPr>
          <a:xfrm>
            <a:off x="3485356" y="12944475"/>
            <a:ext cx="504000" cy="864000"/>
            <a:chOff x="3456782" y="12954000"/>
            <a:chExt cx="486569" cy="791368"/>
          </a:xfrm>
        </xdr:grpSpPr>
        <xdr:cxnSp macro="">
          <xdr:nvCxnSpPr>
            <xdr:cNvPr id="69" name="68 - Ευθεία γραμμή σύνδεσης"/>
            <xdr:cNvCxnSpPr/>
          </xdr:nvCxnSpPr>
          <xdr:spPr>
            <a:xfrm rot="10800000" flipV="1">
              <a:off x="3457576" y="12954000"/>
              <a:ext cx="485775" cy="285750"/>
            </a:xfrm>
            <a:prstGeom prst="line">
              <a:avLst/>
            </a:prstGeom>
            <a:ln w="15875">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71" name="70 - Ευθύγραμμο βέλος σύνδεσης"/>
            <xdr:cNvCxnSpPr/>
          </xdr:nvCxnSpPr>
          <xdr:spPr>
            <a:xfrm rot="5400000">
              <a:off x="3205163" y="13492162"/>
              <a:ext cx="504825"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xdr:col>
      <xdr:colOff>180975</xdr:colOff>
      <xdr:row>68</xdr:row>
      <xdr:rowOff>76200</xdr:rowOff>
    </xdr:from>
    <xdr:to>
      <xdr:col>5</xdr:col>
      <xdr:colOff>333374</xdr:colOff>
      <xdr:row>69</xdr:row>
      <xdr:rowOff>133350</xdr:rowOff>
    </xdr:to>
    <xdr:grpSp>
      <xdr:nvGrpSpPr>
        <xdr:cNvPr id="79" name="78 - Ομάδα"/>
        <xdr:cNvGrpSpPr/>
      </xdr:nvGrpSpPr>
      <xdr:grpSpPr>
        <a:xfrm>
          <a:off x="2639040" y="16985635"/>
          <a:ext cx="766915" cy="302957"/>
          <a:chOff x="5562600" y="11944350"/>
          <a:chExt cx="761999" cy="257175"/>
        </a:xfrm>
      </xdr:grpSpPr>
      <xdr:sp macro="" textlink="">
        <xdr:nvSpPr>
          <xdr:cNvPr id="76" name="75 - TextBox"/>
          <xdr:cNvSpPr txBox="1"/>
        </xdr:nvSpPr>
        <xdr:spPr>
          <a:xfrm>
            <a:off x="5572124" y="11944350"/>
            <a:ext cx="752475"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Br</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/CCl</a:t>
            </a:r>
            <a:r>
              <a:rPr lang="en-US" sz="1000" baseline="-25000">
                <a:solidFill>
                  <a:srgbClr val="FFFF99"/>
                </a:solidFill>
                <a:latin typeface="Arial" pitchFamily="34" charset="0"/>
                <a:cs typeface="Arial" pitchFamily="34" charset="0"/>
              </a:rPr>
              <a:t>4</a:t>
            </a:r>
            <a:endParaRPr lang="el-GR" sz="1000" baseline="-25000">
              <a:solidFill>
                <a:srgbClr val="FFFF99"/>
              </a:solidFill>
              <a:latin typeface="Arial" pitchFamily="34" charset="0"/>
              <a:cs typeface="Arial" pitchFamily="34" charset="0"/>
            </a:endParaRPr>
          </a:p>
        </xdr:txBody>
      </xdr:sp>
      <xdr:cxnSp macro="">
        <xdr:nvCxnSpPr>
          <xdr:cNvPr id="78" name="77 - Ευθύγραμμο βέλος σύνδεσης"/>
          <xdr:cNvCxnSpPr/>
        </xdr:nvCxnSpPr>
        <xdr:spPr>
          <a:xfrm rot="10800000">
            <a:off x="5562600" y="12172950"/>
            <a:ext cx="74295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123825</xdr:colOff>
      <xdr:row>73</xdr:row>
      <xdr:rowOff>38101</xdr:rowOff>
    </xdr:from>
    <xdr:to>
      <xdr:col>1</xdr:col>
      <xdr:colOff>495300</xdr:colOff>
      <xdr:row>74</xdr:row>
      <xdr:rowOff>123826</xdr:rowOff>
    </xdr:to>
    <xdr:sp macro="" textlink="">
      <xdr:nvSpPr>
        <xdr:cNvPr id="80" name="79 - TextBox"/>
        <xdr:cNvSpPr txBox="1"/>
      </xdr:nvSpPr>
      <xdr:spPr>
        <a:xfrm>
          <a:off x="733425" y="14639926"/>
          <a:ext cx="371475" cy="2857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100" b="1">
              <a:solidFill>
                <a:srgbClr val="99CC00"/>
              </a:solidFill>
              <a:latin typeface="Arial" pitchFamily="34" charset="0"/>
              <a:cs typeface="Arial" pitchFamily="34" charset="0"/>
            </a:rPr>
            <a:t>β.</a:t>
          </a:r>
        </a:p>
      </xdr:txBody>
    </xdr:sp>
    <xdr:clientData/>
  </xdr:twoCellAnchor>
  <xdr:twoCellAnchor>
    <xdr:from>
      <xdr:col>1</xdr:col>
      <xdr:colOff>123825</xdr:colOff>
      <xdr:row>77</xdr:row>
      <xdr:rowOff>85726</xdr:rowOff>
    </xdr:from>
    <xdr:to>
      <xdr:col>1</xdr:col>
      <xdr:colOff>495300</xdr:colOff>
      <xdr:row>78</xdr:row>
      <xdr:rowOff>171451</xdr:rowOff>
    </xdr:to>
    <xdr:sp macro="" textlink="">
      <xdr:nvSpPr>
        <xdr:cNvPr id="85" name="84 - TextBox"/>
        <xdr:cNvSpPr txBox="1"/>
      </xdr:nvSpPr>
      <xdr:spPr>
        <a:xfrm>
          <a:off x="733425" y="15487651"/>
          <a:ext cx="371475" cy="2857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100" b="1">
              <a:solidFill>
                <a:srgbClr val="99CC00"/>
              </a:solidFill>
              <a:latin typeface="Arial" pitchFamily="34" charset="0"/>
              <a:cs typeface="Arial" pitchFamily="34" charset="0"/>
            </a:rPr>
            <a:t>γ.</a:t>
          </a:r>
        </a:p>
      </xdr:txBody>
    </xdr:sp>
    <xdr:clientData/>
  </xdr:twoCellAnchor>
  <xdr:twoCellAnchor>
    <xdr:from>
      <xdr:col>1</xdr:col>
      <xdr:colOff>590550</xdr:colOff>
      <xdr:row>89</xdr:row>
      <xdr:rowOff>36881</xdr:rowOff>
    </xdr:from>
    <xdr:to>
      <xdr:col>2</xdr:col>
      <xdr:colOff>600075</xdr:colOff>
      <xdr:row>90</xdr:row>
      <xdr:rowOff>120762</xdr:rowOff>
    </xdr:to>
    <xdr:grpSp>
      <xdr:nvGrpSpPr>
        <xdr:cNvPr id="81" name="80 - Ομάδα"/>
        <xdr:cNvGrpSpPr/>
      </xdr:nvGrpSpPr>
      <xdr:grpSpPr>
        <a:xfrm>
          <a:off x="1205066" y="22108252"/>
          <a:ext cx="624041" cy="329687"/>
          <a:chOff x="2600325" y="18849882"/>
          <a:chExt cx="619125" cy="238125"/>
        </a:xfrm>
      </xdr:grpSpPr>
      <xdr:sp macro="" textlink="">
        <xdr:nvSpPr>
          <xdr:cNvPr id="77" name="76 - TextBox"/>
          <xdr:cNvSpPr txBox="1"/>
        </xdr:nvSpPr>
        <xdr:spPr>
          <a:xfrm>
            <a:off x="2600325" y="18849882"/>
            <a:ext cx="581025"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/Ni</a:t>
            </a:r>
            <a:endParaRPr lang="el-GR" sz="1000">
              <a:solidFill>
                <a:srgbClr val="FFFF99"/>
              </a:solidFill>
              <a:latin typeface="Arial" pitchFamily="34" charset="0"/>
              <a:cs typeface="Arial" pitchFamily="34" charset="0"/>
            </a:endParaRPr>
          </a:p>
        </xdr:txBody>
      </xdr:sp>
      <xdr:cxnSp macro="">
        <xdr:nvCxnSpPr>
          <xdr:cNvPr id="70" name="69 - Ευθύγραμμο βέλος σύνδεσης"/>
          <xdr:cNvCxnSpPr/>
        </xdr:nvCxnSpPr>
        <xdr:spPr>
          <a:xfrm>
            <a:off x="2628900" y="19011900"/>
            <a:ext cx="59055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588096</xdr:colOff>
      <xdr:row>89</xdr:row>
      <xdr:rowOff>0</xdr:rowOff>
    </xdr:from>
    <xdr:to>
      <xdr:col>6</xdr:col>
      <xdr:colOff>264246</xdr:colOff>
      <xdr:row>90</xdr:row>
      <xdr:rowOff>38100</xdr:rowOff>
    </xdr:to>
    <xdr:grpSp>
      <xdr:nvGrpSpPr>
        <xdr:cNvPr id="91" name="90 - Ομάδα"/>
        <xdr:cNvGrpSpPr/>
      </xdr:nvGrpSpPr>
      <xdr:grpSpPr>
        <a:xfrm>
          <a:off x="3046161" y="22071371"/>
          <a:ext cx="905182" cy="283906"/>
          <a:chOff x="3209925" y="18735675"/>
          <a:chExt cx="895350" cy="238125"/>
        </a:xfrm>
      </xdr:grpSpPr>
      <xdr:sp macro="" textlink="">
        <xdr:nvSpPr>
          <xdr:cNvPr id="90" name="89 - TextBox"/>
          <xdr:cNvSpPr txBox="1"/>
        </xdr:nvSpPr>
        <xdr:spPr>
          <a:xfrm>
            <a:off x="3248027" y="18735675"/>
            <a:ext cx="790574"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KMnO</a:t>
            </a:r>
            <a:r>
              <a:rPr lang="en-US" sz="1000" baseline="-25000">
                <a:solidFill>
                  <a:srgbClr val="FFFF99"/>
                </a:solidFill>
                <a:latin typeface="Arial" pitchFamily="34" charset="0"/>
                <a:cs typeface="Arial" pitchFamily="34" charset="0"/>
              </a:rPr>
              <a:t>4</a:t>
            </a:r>
            <a:r>
              <a:rPr lang="en-US" sz="1000">
                <a:solidFill>
                  <a:srgbClr val="FFFF99"/>
                </a:solidFill>
                <a:latin typeface="Arial" pitchFamily="34" charset="0"/>
                <a:cs typeface="Arial" pitchFamily="34" charset="0"/>
              </a:rPr>
              <a:t>/H</a:t>
            </a:r>
            <a:r>
              <a:rPr lang="en-US" sz="1000" baseline="30000">
                <a:solidFill>
                  <a:srgbClr val="FFFF99"/>
                </a:solidFill>
                <a:latin typeface="Arial" pitchFamily="34" charset="0"/>
                <a:cs typeface="Arial" pitchFamily="34" charset="0"/>
              </a:rPr>
              <a:t>+</a:t>
            </a:r>
            <a:endParaRPr lang="el-GR" sz="1000" baseline="30000">
              <a:solidFill>
                <a:srgbClr val="FFFF99"/>
              </a:solidFill>
              <a:latin typeface="Arial" pitchFamily="34" charset="0"/>
              <a:cs typeface="Arial" pitchFamily="34" charset="0"/>
            </a:endParaRPr>
          </a:p>
        </xdr:txBody>
      </xdr:sp>
      <xdr:cxnSp macro="">
        <xdr:nvCxnSpPr>
          <xdr:cNvPr id="88" name="87 - Ευθύγραμμο βέλος σύνδεσης"/>
          <xdr:cNvCxnSpPr/>
        </xdr:nvCxnSpPr>
        <xdr:spPr>
          <a:xfrm>
            <a:off x="3209925" y="18954750"/>
            <a:ext cx="89535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102113</xdr:colOff>
      <xdr:row>87</xdr:row>
      <xdr:rowOff>1</xdr:rowOff>
    </xdr:from>
    <xdr:to>
      <xdr:col>2</xdr:col>
      <xdr:colOff>378338</xdr:colOff>
      <xdr:row>89</xdr:row>
      <xdr:rowOff>85726</xdr:rowOff>
    </xdr:to>
    <xdr:grpSp>
      <xdr:nvGrpSpPr>
        <xdr:cNvPr id="525" name="524 - Ομάδα"/>
        <xdr:cNvGrpSpPr/>
      </xdr:nvGrpSpPr>
      <xdr:grpSpPr>
        <a:xfrm>
          <a:off x="716629" y="21579759"/>
          <a:ext cx="890741" cy="577338"/>
          <a:chOff x="708435" y="17108130"/>
          <a:chExt cx="898934" cy="479015"/>
        </a:xfrm>
      </xdr:grpSpPr>
      <xdr:sp macro="" textlink="">
        <xdr:nvSpPr>
          <xdr:cNvPr id="94" name="93 - TextBox"/>
          <xdr:cNvSpPr txBox="1"/>
        </xdr:nvSpPr>
        <xdr:spPr>
          <a:xfrm>
            <a:off x="794160" y="17203380"/>
            <a:ext cx="813209" cy="26332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rPr>
              <a:t>+CuCl/NH</a:t>
            </a:r>
            <a:r>
              <a:rPr lang="en-US" sz="1100" baseline="-25000">
                <a:solidFill>
                  <a:srgbClr val="FFFF99"/>
                </a:solidFill>
              </a:rPr>
              <a:t>3</a:t>
            </a:r>
            <a:endParaRPr lang="el-GR" sz="1100" baseline="-25000">
              <a:solidFill>
                <a:srgbClr val="FFFF99"/>
              </a:solidFill>
            </a:endParaRPr>
          </a:p>
        </xdr:txBody>
      </xdr:sp>
      <xdr:cxnSp macro="">
        <xdr:nvCxnSpPr>
          <xdr:cNvPr id="93" name="92 - Ευθύγραμμο βέλος σύνδεσης"/>
          <xdr:cNvCxnSpPr/>
        </xdr:nvCxnSpPr>
        <xdr:spPr>
          <a:xfrm rot="5400000" flipH="1" flipV="1">
            <a:off x="597515" y="17219050"/>
            <a:ext cx="479015" cy="257175"/>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304083</xdr:colOff>
      <xdr:row>92</xdr:row>
      <xdr:rowOff>210984</xdr:rowOff>
    </xdr:from>
    <xdr:to>
      <xdr:col>5</xdr:col>
      <xdr:colOff>561258</xdr:colOff>
      <xdr:row>94</xdr:row>
      <xdr:rowOff>182409</xdr:rowOff>
    </xdr:to>
    <xdr:sp macro="" textlink="">
      <xdr:nvSpPr>
        <xdr:cNvPr id="99" name="98 - TextBox"/>
        <xdr:cNvSpPr txBox="1"/>
      </xdr:nvSpPr>
      <xdr:spPr>
        <a:xfrm>
          <a:off x="2762148" y="22825178"/>
          <a:ext cx="871691" cy="463037"/>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100">
              <a:solidFill>
                <a:srgbClr val="FFFF99"/>
              </a:solidFill>
              <a:latin typeface="Arial" pitchFamily="34" charset="0"/>
              <a:cs typeface="Arial" pitchFamily="34" charset="0"/>
            </a:rPr>
            <a:t>ενδιάμεσο προϊόν</a:t>
          </a:r>
        </a:p>
      </xdr:txBody>
    </xdr:sp>
    <xdr:clientData/>
  </xdr:twoCellAnchor>
  <xdr:twoCellAnchor>
    <xdr:from>
      <xdr:col>4</xdr:col>
      <xdr:colOff>520704</xdr:colOff>
      <xdr:row>90</xdr:row>
      <xdr:rowOff>118394</xdr:rowOff>
    </xdr:from>
    <xdr:to>
      <xdr:col>5</xdr:col>
      <xdr:colOff>530945</xdr:colOff>
      <xdr:row>92</xdr:row>
      <xdr:rowOff>194594</xdr:rowOff>
    </xdr:to>
    <xdr:grpSp>
      <xdr:nvGrpSpPr>
        <xdr:cNvPr id="107" name="106 - Ομάδα"/>
        <xdr:cNvGrpSpPr/>
      </xdr:nvGrpSpPr>
      <xdr:grpSpPr>
        <a:xfrm>
          <a:off x="2978769" y="22435571"/>
          <a:ext cx="624757" cy="567813"/>
          <a:chOff x="2885440" y="18333755"/>
          <a:chExt cx="619759" cy="476250"/>
        </a:xfrm>
      </xdr:grpSpPr>
      <xdr:sp macro="" textlink="">
        <xdr:nvSpPr>
          <xdr:cNvPr id="102" name="101 - TextBox"/>
          <xdr:cNvSpPr txBox="1"/>
        </xdr:nvSpPr>
        <xdr:spPr>
          <a:xfrm>
            <a:off x="3000374" y="18411825"/>
            <a:ext cx="504825"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endParaRPr lang="el-GR" sz="1000">
              <a:solidFill>
                <a:srgbClr val="FFFF99"/>
              </a:solidFill>
              <a:latin typeface="Arial" pitchFamily="34" charset="0"/>
              <a:cs typeface="Arial" pitchFamily="34" charset="0"/>
            </a:endParaRPr>
          </a:p>
        </xdr:txBody>
      </xdr:sp>
      <xdr:cxnSp macro="">
        <xdr:nvCxnSpPr>
          <xdr:cNvPr id="106" name="105 - Ευθύγραμμο βέλος σύνδεσης"/>
          <xdr:cNvCxnSpPr>
            <a:stCxn id="99" idx="0"/>
          </xdr:cNvCxnSpPr>
        </xdr:nvCxnSpPr>
        <xdr:spPr>
          <a:xfrm rot="16200000" flipV="1">
            <a:off x="2792572" y="18426623"/>
            <a:ext cx="476250" cy="290513"/>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428625</xdr:colOff>
      <xdr:row>96</xdr:row>
      <xdr:rowOff>25761</xdr:rowOff>
    </xdr:from>
    <xdr:to>
      <xdr:col>3</xdr:col>
      <xdr:colOff>9525</xdr:colOff>
      <xdr:row>98</xdr:row>
      <xdr:rowOff>21711</xdr:rowOff>
    </xdr:to>
    <xdr:grpSp>
      <xdr:nvGrpSpPr>
        <xdr:cNvPr id="526" name="525 - Ομάδα"/>
        <xdr:cNvGrpSpPr/>
      </xdr:nvGrpSpPr>
      <xdr:grpSpPr>
        <a:xfrm>
          <a:off x="1043141" y="23817777"/>
          <a:ext cx="809932" cy="487563"/>
          <a:chOff x="1051335" y="18920084"/>
          <a:chExt cx="826319" cy="389241"/>
        </a:xfrm>
      </xdr:grpSpPr>
      <xdr:sp macro="" textlink="">
        <xdr:nvSpPr>
          <xdr:cNvPr id="110" name="109 - TextBox"/>
          <xdr:cNvSpPr txBox="1"/>
        </xdr:nvSpPr>
        <xdr:spPr>
          <a:xfrm>
            <a:off x="1175159" y="18944610"/>
            <a:ext cx="702495" cy="234746"/>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I</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/NaOH</a:t>
            </a:r>
            <a:endParaRPr lang="el-GR" sz="1000">
              <a:solidFill>
                <a:srgbClr val="FFFF99"/>
              </a:solidFill>
              <a:latin typeface="Arial" pitchFamily="34" charset="0"/>
              <a:cs typeface="Arial" pitchFamily="34" charset="0"/>
            </a:endParaRPr>
          </a:p>
        </xdr:txBody>
      </xdr:sp>
      <xdr:cxnSp macro="">
        <xdr:nvCxnSpPr>
          <xdr:cNvPr id="109" name="108 - Ευθύγραμμο βέλος σύνδεσης"/>
          <xdr:cNvCxnSpPr/>
        </xdr:nvCxnSpPr>
        <xdr:spPr>
          <a:xfrm rot="16200000" flipH="1">
            <a:off x="1007269" y="18964150"/>
            <a:ext cx="389241" cy="301109"/>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447675</xdr:colOff>
      <xdr:row>125</xdr:row>
      <xdr:rowOff>17005</xdr:rowOff>
    </xdr:from>
    <xdr:to>
      <xdr:col>4</xdr:col>
      <xdr:colOff>49050</xdr:colOff>
      <xdr:row>127</xdr:row>
      <xdr:rowOff>59196</xdr:rowOff>
    </xdr:to>
    <xdr:grpSp>
      <xdr:nvGrpSpPr>
        <xdr:cNvPr id="108" name="107 - Ομάδα"/>
        <xdr:cNvGrpSpPr/>
      </xdr:nvGrpSpPr>
      <xdr:grpSpPr>
        <a:xfrm>
          <a:off x="1676707" y="30937408"/>
          <a:ext cx="830408" cy="533804"/>
          <a:chOff x="5000625" y="24534117"/>
          <a:chExt cx="820575" cy="408485"/>
        </a:xfrm>
      </xdr:grpSpPr>
      <xdr:sp macro="" textlink="">
        <xdr:nvSpPr>
          <xdr:cNvPr id="101" name="100 - TextBox"/>
          <xdr:cNvSpPr txBox="1"/>
        </xdr:nvSpPr>
        <xdr:spPr>
          <a:xfrm>
            <a:off x="5000625" y="24534117"/>
            <a:ext cx="790575"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Hg/HgSO</a:t>
            </a:r>
            <a:r>
              <a:rPr lang="en-US" sz="1000" baseline="-25000">
                <a:solidFill>
                  <a:srgbClr val="FFFF99"/>
                </a:solidFill>
                <a:latin typeface="Arial" pitchFamily="34" charset="0"/>
                <a:cs typeface="Arial" pitchFamily="34" charset="0"/>
              </a:rPr>
              <a:t>4</a:t>
            </a:r>
            <a:endParaRPr lang="el-GR" sz="1000" baseline="-25000">
              <a:solidFill>
                <a:srgbClr val="FFFF99"/>
              </a:solidFill>
              <a:latin typeface="Arial" pitchFamily="34" charset="0"/>
              <a:cs typeface="Arial" pitchFamily="34" charset="0"/>
            </a:endParaRPr>
          </a:p>
        </xdr:txBody>
      </xdr:sp>
      <xdr:sp macro="" textlink="">
        <xdr:nvSpPr>
          <xdr:cNvPr id="105" name="104 - TextBox"/>
          <xdr:cNvSpPr txBox="1"/>
        </xdr:nvSpPr>
        <xdr:spPr>
          <a:xfrm>
            <a:off x="5086351" y="24694952"/>
            <a:ext cx="59055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SO</a:t>
            </a:r>
            <a:r>
              <a:rPr lang="en-US" sz="1000" baseline="-25000">
                <a:solidFill>
                  <a:srgbClr val="FFFF99"/>
                </a:solidFill>
                <a:latin typeface="Arial" pitchFamily="34" charset="0"/>
                <a:cs typeface="Arial" pitchFamily="34" charset="0"/>
              </a:rPr>
              <a:t>4</a:t>
            </a:r>
            <a:endParaRPr lang="el-GR" sz="1000" baseline="-25000">
              <a:solidFill>
                <a:srgbClr val="FFFF99"/>
              </a:solidFill>
              <a:latin typeface="Arial" pitchFamily="34" charset="0"/>
              <a:cs typeface="Arial" pitchFamily="34" charset="0"/>
            </a:endParaRPr>
          </a:p>
        </xdr:txBody>
      </xdr:sp>
      <xdr:cxnSp macro="">
        <xdr:nvCxnSpPr>
          <xdr:cNvPr id="100" name="99 - Ευθύγραμμο βέλος σύνδεσης"/>
          <xdr:cNvCxnSpPr/>
        </xdr:nvCxnSpPr>
        <xdr:spPr>
          <a:xfrm>
            <a:off x="5029200" y="24717375"/>
            <a:ext cx="792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110511</xdr:colOff>
      <xdr:row>126</xdr:row>
      <xdr:rowOff>19050</xdr:rowOff>
    </xdr:from>
    <xdr:to>
      <xdr:col>6</xdr:col>
      <xdr:colOff>501036</xdr:colOff>
      <xdr:row>126</xdr:row>
      <xdr:rowOff>20638</xdr:rowOff>
    </xdr:to>
    <xdr:cxnSp macro="">
      <xdr:nvCxnSpPr>
        <xdr:cNvPr id="114" name="113 - Ευθύγραμμο βέλος σύνδεσης"/>
        <xdr:cNvCxnSpPr/>
      </xdr:nvCxnSpPr>
      <xdr:spPr>
        <a:xfrm>
          <a:off x="3797608" y="30990663"/>
          <a:ext cx="390525"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285748</xdr:colOff>
      <xdr:row>120</xdr:row>
      <xdr:rowOff>38894</xdr:rowOff>
    </xdr:from>
    <xdr:to>
      <xdr:col>6</xdr:col>
      <xdr:colOff>198077</xdr:colOff>
      <xdr:row>123</xdr:row>
      <xdr:rowOff>14819</xdr:rowOff>
    </xdr:to>
    <xdr:grpSp>
      <xdr:nvGrpSpPr>
        <xdr:cNvPr id="119" name="118 - Ομάδα"/>
        <xdr:cNvGrpSpPr/>
      </xdr:nvGrpSpPr>
      <xdr:grpSpPr>
        <a:xfrm>
          <a:off x="2743813" y="29730265"/>
          <a:ext cx="1141361" cy="713344"/>
          <a:chOff x="3838575" y="23565644"/>
          <a:chExt cx="1131057" cy="576000"/>
        </a:xfrm>
      </xdr:grpSpPr>
      <xdr:sp macro="" textlink="">
        <xdr:nvSpPr>
          <xdr:cNvPr id="118" name="117 - TextBox"/>
          <xdr:cNvSpPr txBox="1"/>
        </xdr:nvSpPr>
        <xdr:spPr>
          <a:xfrm>
            <a:off x="4236207" y="23652571"/>
            <a:ext cx="733425" cy="3810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απόλυτος</a:t>
            </a:r>
            <a:r>
              <a:rPr lang="el-GR" sz="1000" baseline="0">
                <a:solidFill>
                  <a:srgbClr val="FFFF99"/>
                </a:solidFill>
                <a:latin typeface="Arial" pitchFamily="34" charset="0"/>
                <a:cs typeface="Arial" pitchFamily="34" charset="0"/>
              </a:rPr>
              <a:t> αιθέρας</a:t>
            </a:r>
            <a:endParaRPr lang="el-GR" sz="1000">
              <a:solidFill>
                <a:srgbClr val="FFFF99"/>
              </a:solidFill>
              <a:latin typeface="Arial" pitchFamily="34" charset="0"/>
              <a:cs typeface="Arial" pitchFamily="34" charset="0"/>
            </a:endParaRPr>
          </a:p>
        </xdr:txBody>
      </xdr:sp>
      <xdr:sp macro="" textlink="">
        <xdr:nvSpPr>
          <xdr:cNvPr id="117" name="116 - TextBox"/>
          <xdr:cNvSpPr txBox="1"/>
        </xdr:nvSpPr>
        <xdr:spPr>
          <a:xfrm>
            <a:off x="3838575" y="23679149"/>
            <a:ext cx="457200" cy="22860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+Mg</a:t>
            </a:r>
            <a:endParaRPr lang="el-GR" sz="1000">
              <a:solidFill>
                <a:srgbClr val="FFFF99"/>
              </a:solidFill>
              <a:latin typeface="Arial" pitchFamily="34" charset="0"/>
              <a:cs typeface="Arial" pitchFamily="34" charset="0"/>
            </a:endParaRPr>
          </a:p>
        </xdr:txBody>
      </xdr:sp>
      <xdr:cxnSp macro="">
        <xdr:nvCxnSpPr>
          <xdr:cNvPr id="116" name="115 - Ευθύγραμμο βέλος σύνδεσης"/>
          <xdr:cNvCxnSpPr/>
        </xdr:nvCxnSpPr>
        <xdr:spPr>
          <a:xfrm rot="5400000">
            <a:off x="3988725" y="23852850"/>
            <a:ext cx="576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57150</xdr:colOff>
      <xdr:row>116</xdr:row>
      <xdr:rowOff>134143</xdr:rowOff>
    </xdr:from>
    <xdr:to>
      <xdr:col>6</xdr:col>
      <xdr:colOff>9525</xdr:colOff>
      <xdr:row>119</xdr:row>
      <xdr:rowOff>2068</xdr:rowOff>
    </xdr:to>
    <xdr:grpSp>
      <xdr:nvGrpSpPr>
        <xdr:cNvPr id="123" name="122 - Ομάδα"/>
        <xdr:cNvGrpSpPr/>
      </xdr:nvGrpSpPr>
      <xdr:grpSpPr>
        <a:xfrm>
          <a:off x="3129731" y="28842288"/>
          <a:ext cx="566891" cy="605345"/>
          <a:chOff x="3714750" y="22736968"/>
          <a:chExt cx="561975" cy="468000"/>
        </a:xfrm>
      </xdr:grpSpPr>
      <xdr:sp macro="" textlink="">
        <xdr:nvSpPr>
          <xdr:cNvPr id="122" name="121 - TextBox"/>
          <xdr:cNvSpPr txBox="1"/>
        </xdr:nvSpPr>
        <xdr:spPr>
          <a:xfrm>
            <a:off x="3714750" y="22802850"/>
            <a:ext cx="561975" cy="2667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00">
                <a:solidFill>
                  <a:srgbClr val="FFFF99"/>
                </a:solidFill>
                <a:latin typeface="Arial" pitchFamily="34" charset="0"/>
                <a:cs typeface="Arial" pitchFamily="34" charset="0"/>
              </a:rPr>
              <a:t>SOCl</a:t>
            </a:r>
            <a:r>
              <a:rPr lang="en-US" sz="1000" baseline="-25000">
                <a:solidFill>
                  <a:srgbClr val="FFFF99"/>
                </a:solidFill>
                <a:latin typeface="Arial" pitchFamily="34" charset="0"/>
                <a:cs typeface="Arial" pitchFamily="34" charset="0"/>
              </a:rPr>
              <a:t>2</a:t>
            </a:r>
            <a:endParaRPr lang="el-GR" sz="1000" baseline="-25000">
              <a:solidFill>
                <a:srgbClr val="FFFF99"/>
              </a:solidFill>
              <a:latin typeface="Arial" pitchFamily="34" charset="0"/>
              <a:cs typeface="Arial" pitchFamily="34" charset="0"/>
            </a:endParaRPr>
          </a:p>
        </xdr:txBody>
      </xdr:sp>
      <xdr:cxnSp macro="">
        <xdr:nvCxnSpPr>
          <xdr:cNvPr id="121" name="120 - Ευθύγραμμο βέλος σύνδεσης"/>
          <xdr:cNvCxnSpPr/>
        </xdr:nvCxnSpPr>
        <xdr:spPr>
          <a:xfrm rot="5400000">
            <a:off x="3547425" y="22970174"/>
            <a:ext cx="468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485775</xdr:colOff>
      <xdr:row>114</xdr:row>
      <xdr:rowOff>190500</xdr:rowOff>
    </xdr:from>
    <xdr:to>
      <xdr:col>4</xdr:col>
      <xdr:colOff>561975</xdr:colOff>
      <xdr:row>116</xdr:row>
      <xdr:rowOff>11113</xdr:rowOff>
    </xdr:to>
    <xdr:grpSp>
      <xdr:nvGrpSpPr>
        <xdr:cNvPr id="112" name="111 - Ομάδα"/>
        <xdr:cNvGrpSpPr/>
      </xdr:nvGrpSpPr>
      <xdr:grpSpPr>
        <a:xfrm>
          <a:off x="2329323" y="28407032"/>
          <a:ext cx="690717" cy="312226"/>
          <a:chOff x="2295525" y="22402800"/>
          <a:chExt cx="685800" cy="220663"/>
        </a:xfrm>
      </xdr:grpSpPr>
      <xdr:sp macro="" textlink="">
        <xdr:nvSpPr>
          <xdr:cNvPr id="111" name="110 - TextBox"/>
          <xdr:cNvSpPr txBox="1"/>
        </xdr:nvSpPr>
        <xdr:spPr>
          <a:xfrm>
            <a:off x="2295525" y="22402800"/>
            <a:ext cx="685800" cy="2190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O/H</a:t>
            </a:r>
            <a:r>
              <a:rPr lang="en-US" sz="1000" baseline="30000">
                <a:solidFill>
                  <a:srgbClr val="FFFF99"/>
                </a:solidFill>
                <a:latin typeface="Arial" pitchFamily="34" charset="0"/>
                <a:cs typeface="Arial" pitchFamily="34" charset="0"/>
              </a:rPr>
              <a:t>+</a:t>
            </a:r>
            <a:endParaRPr lang="el-GR" sz="1000" baseline="30000">
              <a:solidFill>
                <a:srgbClr val="FFFF99"/>
              </a:solidFill>
              <a:latin typeface="Arial" pitchFamily="34" charset="0"/>
              <a:cs typeface="Arial" pitchFamily="34" charset="0"/>
            </a:endParaRPr>
          </a:p>
        </xdr:txBody>
      </xdr:sp>
      <xdr:cxnSp macro="">
        <xdr:nvCxnSpPr>
          <xdr:cNvPr id="125" name="124 - Ευθύγραμμο βέλος σύνδεσης"/>
          <xdr:cNvCxnSpPr/>
        </xdr:nvCxnSpPr>
        <xdr:spPr>
          <a:xfrm>
            <a:off x="2324100" y="22621875"/>
            <a:ext cx="648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28575</xdr:colOff>
      <xdr:row>112</xdr:row>
      <xdr:rowOff>172245</xdr:rowOff>
    </xdr:from>
    <xdr:to>
      <xdr:col>6</xdr:col>
      <xdr:colOff>333374</xdr:colOff>
      <xdr:row>115</xdr:row>
      <xdr:rowOff>76170</xdr:rowOff>
    </xdr:to>
    <xdr:grpSp>
      <xdr:nvGrpSpPr>
        <xdr:cNvPr id="129" name="128 - Ομάδα"/>
        <xdr:cNvGrpSpPr/>
      </xdr:nvGrpSpPr>
      <xdr:grpSpPr>
        <a:xfrm>
          <a:off x="3101156" y="27897164"/>
          <a:ext cx="919315" cy="641345"/>
          <a:chOff x="3076575" y="22575045"/>
          <a:chExt cx="914399" cy="504000"/>
        </a:xfrm>
      </xdr:grpSpPr>
      <xdr:sp macro="" textlink="">
        <xdr:nvSpPr>
          <xdr:cNvPr id="120" name="119 - TextBox"/>
          <xdr:cNvSpPr txBox="1"/>
        </xdr:nvSpPr>
        <xdr:spPr>
          <a:xfrm>
            <a:off x="3076575" y="22717125"/>
            <a:ext cx="914399" cy="2190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+KMnO</a:t>
            </a:r>
            <a:r>
              <a:rPr lang="en-US" sz="1000" baseline="-25000">
                <a:solidFill>
                  <a:srgbClr val="FFFF99"/>
                </a:solidFill>
                <a:latin typeface="Arial" pitchFamily="34" charset="0"/>
                <a:cs typeface="Arial" pitchFamily="34" charset="0"/>
              </a:rPr>
              <a:t>4</a:t>
            </a:r>
            <a:r>
              <a:rPr lang="en-US" sz="1000">
                <a:solidFill>
                  <a:srgbClr val="FFFF99"/>
                </a:solidFill>
                <a:latin typeface="Arial" pitchFamily="34" charset="0"/>
                <a:cs typeface="Arial" pitchFamily="34" charset="0"/>
              </a:rPr>
              <a:t>/H</a:t>
            </a:r>
            <a:r>
              <a:rPr lang="en-US" sz="1000" baseline="30000">
                <a:solidFill>
                  <a:srgbClr val="FFFF99"/>
                </a:solidFill>
                <a:latin typeface="Arial" pitchFamily="34" charset="0"/>
                <a:cs typeface="Arial" pitchFamily="34" charset="0"/>
              </a:rPr>
              <a:t>+</a:t>
            </a:r>
            <a:endParaRPr lang="el-GR" sz="1000" baseline="30000">
              <a:solidFill>
                <a:srgbClr val="FFFF99"/>
              </a:solidFill>
              <a:latin typeface="Arial" pitchFamily="34" charset="0"/>
              <a:cs typeface="Arial" pitchFamily="34" charset="0"/>
            </a:endParaRPr>
          </a:p>
        </xdr:txBody>
      </xdr:sp>
      <xdr:cxnSp macro="">
        <xdr:nvCxnSpPr>
          <xdr:cNvPr id="115" name="114 - Ευθύγραμμο βέλος σύνδεσης"/>
          <xdr:cNvCxnSpPr/>
        </xdr:nvCxnSpPr>
        <xdr:spPr>
          <a:xfrm rot="5400000" flipH="1" flipV="1">
            <a:off x="2919825" y="22826251"/>
            <a:ext cx="504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98119</xdr:colOff>
      <xdr:row>126</xdr:row>
      <xdr:rowOff>162719</xdr:rowOff>
    </xdr:from>
    <xdr:to>
      <xdr:col>6</xdr:col>
      <xdr:colOff>603737</xdr:colOff>
      <xdr:row>129</xdr:row>
      <xdr:rowOff>161924</xdr:rowOff>
    </xdr:to>
    <xdr:grpSp>
      <xdr:nvGrpSpPr>
        <xdr:cNvPr id="130" name="129 - Ομάδα"/>
        <xdr:cNvGrpSpPr/>
      </xdr:nvGrpSpPr>
      <xdr:grpSpPr>
        <a:xfrm>
          <a:off x="3785216" y="31328929"/>
          <a:ext cx="505618" cy="736624"/>
          <a:chOff x="3714751" y="25365869"/>
          <a:chExt cx="505618" cy="599280"/>
        </a:xfrm>
      </xdr:grpSpPr>
      <xdr:cxnSp macro="">
        <xdr:nvCxnSpPr>
          <xdr:cNvPr id="126" name="125 - Ευθεία γραμμή σύνδεσης"/>
          <xdr:cNvCxnSpPr/>
        </xdr:nvCxnSpPr>
        <xdr:spPr>
          <a:xfrm rot="5400000">
            <a:off x="4124325" y="25460325"/>
            <a:ext cx="190500" cy="1588"/>
          </a:xfrm>
          <a:prstGeom prst="line">
            <a:avLst/>
          </a:prstGeom>
          <a:ln w="15875">
            <a:solidFill>
              <a:srgbClr val="C00000"/>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128" name="127 - Ευθύγραμμο βέλος σύνδεσης"/>
          <xdr:cNvCxnSpPr/>
        </xdr:nvCxnSpPr>
        <xdr:spPr>
          <a:xfrm rot="10800000" flipV="1">
            <a:off x="3714751" y="25555574"/>
            <a:ext cx="504825" cy="409575"/>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66676</xdr:colOff>
      <xdr:row>129</xdr:row>
      <xdr:rowOff>125260</xdr:rowOff>
    </xdr:from>
    <xdr:to>
      <xdr:col>4</xdr:col>
      <xdr:colOff>581025</xdr:colOff>
      <xdr:row>130</xdr:row>
      <xdr:rowOff>172885</xdr:rowOff>
    </xdr:to>
    <xdr:grpSp>
      <xdr:nvGrpSpPr>
        <xdr:cNvPr id="183" name="182 - Ομάδα"/>
        <xdr:cNvGrpSpPr/>
      </xdr:nvGrpSpPr>
      <xdr:grpSpPr>
        <a:xfrm>
          <a:off x="2524741" y="32028889"/>
          <a:ext cx="514349" cy="293431"/>
          <a:chOff x="2505076" y="25925289"/>
          <a:chExt cx="514349" cy="247650"/>
        </a:xfrm>
      </xdr:grpSpPr>
      <xdr:sp macro="" textlink="">
        <xdr:nvSpPr>
          <xdr:cNvPr id="134" name="133 - TextBox"/>
          <xdr:cNvSpPr txBox="1"/>
        </xdr:nvSpPr>
        <xdr:spPr>
          <a:xfrm>
            <a:off x="2524125" y="25925289"/>
            <a:ext cx="49530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+Η</a:t>
            </a:r>
            <a:r>
              <a:rPr lang="el-GR" sz="1000" baseline="-25000">
                <a:solidFill>
                  <a:srgbClr val="FFFF99"/>
                </a:solidFill>
                <a:latin typeface="Arial" pitchFamily="34" charset="0"/>
                <a:cs typeface="Arial" pitchFamily="34" charset="0"/>
              </a:rPr>
              <a:t>2</a:t>
            </a:r>
            <a:r>
              <a:rPr lang="el-GR" sz="1000">
                <a:solidFill>
                  <a:srgbClr val="FFFF99"/>
                </a:solidFill>
                <a:latin typeface="Arial" pitchFamily="34" charset="0"/>
                <a:cs typeface="Arial" pitchFamily="34" charset="0"/>
              </a:rPr>
              <a:t>Ο</a:t>
            </a:r>
          </a:p>
        </xdr:txBody>
      </xdr:sp>
      <xdr:cxnSp macro="">
        <xdr:nvCxnSpPr>
          <xdr:cNvPr id="133" name="132 - Ευθύγραμμο βέλος σύνδεσης"/>
          <xdr:cNvCxnSpPr/>
        </xdr:nvCxnSpPr>
        <xdr:spPr>
          <a:xfrm rot="10800000">
            <a:off x="2505076" y="26127075"/>
            <a:ext cx="485775"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472575</xdr:colOff>
      <xdr:row>129</xdr:row>
      <xdr:rowOff>115734</xdr:rowOff>
    </xdr:from>
    <xdr:to>
      <xdr:col>3</xdr:col>
      <xdr:colOff>352426</xdr:colOff>
      <xdr:row>130</xdr:row>
      <xdr:rowOff>153834</xdr:rowOff>
    </xdr:to>
    <xdr:grpSp>
      <xdr:nvGrpSpPr>
        <xdr:cNvPr id="138" name="137 - Ομάδα"/>
        <xdr:cNvGrpSpPr/>
      </xdr:nvGrpSpPr>
      <xdr:grpSpPr>
        <a:xfrm>
          <a:off x="1087091" y="32019363"/>
          <a:ext cx="1108883" cy="283906"/>
          <a:chOff x="5368425" y="25182230"/>
          <a:chExt cx="1099051" cy="238125"/>
        </a:xfrm>
      </xdr:grpSpPr>
      <xdr:sp macro="" textlink="">
        <xdr:nvSpPr>
          <xdr:cNvPr id="137" name="136 - TextBox"/>
          <xdr:cNvSpPr txBox="1"/>
        </xdr:nvSpPr>
        <xdr:spPr>
          <a:xfrm>
            <a:off x="5400676" y="25182230"/>
            <a:ext cx="10668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π.</a:t>
            </a: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SO</a:t>
            </a:r>
            <a:r>
              <a:rPr lang="en-US" sz="1000" baseline="-25000">
                <a:solidFill>
                  <a:srgbClr val="FFFF99"/>
                </a:solidFill>
                <a:latin typeface="Arial" pitchFamily="34" charset="0"/>
                <a:cs typeface="Arial" pitchFamily="34" charset="0"/>
              </a:rPr>
              <a:t>4</a:t>
            </a:r>
            <a:r>
              <a:rPr lang="en-US" sz="1000">
                <a:solidFill>
                  <a:srgbClr val="FFFF99"/>
                </a:solidFill>
                <a:latin typeface="Arial" pitchFamily="34" charset="0"/>
                <a:cs typeface="Arial" pitchFamily="34" charset="0"/>
              </a:rPr>
              <a:t>/170</a:t>
            </a: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C</a:t>
            </a:r>
            <a:endParaRPr lang="el-GR" sz="1000">
              <a:solidFill>
                <a:srgbClr val="FFFF99"/>
              </a:solidFill>
              <a:latin typeface="Arial" pitchFamily="34" charset="0"/>
              <a:cs typeface="Arial" pitchFamily="34" charset="0"/>
            </a:endParaRPr>
          </a:p>
        </xdr:txBody>
      </xdr:sp>
      <xdr:cxnSp macro="">
        <xdr:nvCxnSpPr>
          <xdr:cNvPr id="136" name="135 - Ευθύγραμμο βέλος σύνδεσης"/>
          <xdr:cNvCxnSpPr/>
        </xdr:nvCxnSpPr>
        <xdr:spPr>
          <a:xfrm rot="10800000">
            <a:off x="5368425" y="25393650"/>
            <a:ext cx="108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439584</xdr:colOff>
      <xdr:row>131</xdr:row>
      <xdr:rowOff>48419</xdr:rowOff>
    </xdr:from>
    <xdr:to>
      <xdr:col>4</xdr:col>
      <xdr:colOff>515784</xdr:colOff>
      <xdr:row>133</xdr:row>
      <xdr:rowOff>188369</xdr:rowOff>
    </xdr:to>
    <xdr:grpSp>
      <xdr:nvGrpSpPr>
        <xdr:cNvPr id="143" name="142 - Ομάδα"/>
        <xdr:cNvGrpSpPr/>
      </xdr:nvGrpSpPr>
      <xdr:grpSpPr>
        <a:xfrm>
          <a:off x="2283132" y="32443661"/>
          <a:ext cx="690717" cy="631563"/>
          <a:chOff x="2268238" y="26251694"/>
          <a:chExt cx="685800" cy="540000"/>
        </a:xfrm>
      </xdr:grpSpPr>
      <xdr:sp macro="" textlink="">
        <xdr:nvSpPr>
          <xdr:cNvPr id="142" name="141 - TextBox"/>
          <xdr:cNvSpPr txBox="1"/>
        </xdr:nvSpPr>
        <xdr:spPr>
          <a:xfrm>
            <a:off x="2268238" y="26374725"/>
            <a:ext cx="6858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+Ι</a:t>
            </a:r>
            <a:r>
              <a:rPr lang="el-GR" sz="1000" baseline="-25000">
                <a:solidFill>
                  <a:srgbClr val="FFFF99"/>
                </a:solidFill>
                <a:latin typeface="Arial" pitchFamily="34" charset="0"/>
                <a:cs typeface="Arial" pitchFamily="34" charset="0"/>
              </a:rPr>
              <a:t>2</a:t>
            </a:r>
            <a:r>
              <a:rPr lang="el-GR" sz="1000">
                <a:solidFill>
                  <a:srgbClr val="FFFF99"/>
                </a:solidFill>
                <a:latin typeface="Arial" pitchFamily="34" charset="0"/>
                <a:cs typeface="Arial" pitchFamily="34" charset="0"/>
              </a:rPr>
              <a:t>/ΚΟΗ</a:t>
            </a:r>
          </a:p>
        </xdr:txBody>
      </xdr:sp>
      <xdr:cxnSp macro="">
        <xdr:nvCxnSpPr>
          <xdr:cNvPr id="141" name="140 - Ευθύγραμμο βέλος σύνδεσης"/>
          <xdr:cNvCxnSpPr/>
        </xdr:nvCxnSpPr>
        <xdr:spPr>
          <a:xfrm rot="5400000">
            <a:off x="2063625" y="26520900"/>
            <a:ext cx="54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85725</xdr:colOff>
      <xdr:row>150</xdr:row>
      <xdr:rowOff>0</xdr:rowOff>
    </xdr:from>
    <xdr:to>
      <xdr:col>3</xdr:col>
      <xdr:colOff>66675</xdr:colOff>
      <xdr:row>151</xdr:row>
      <xdr:rowOff>47624</xdr:rowOff>
    </xdr:to>
    <xdr:grpSp>
      <xdr:nvGrpSpPr>
        <xdr:cNvPr id="135" name="134 - Ομάδα"/>
        <xdr:cNvGrpSpPr/>
      </xdr:nvGrpSpPr>
      <xdr:grpSpPr>
        <a:xfrm>
          <a:off x="1314757" y="37065565"/>
          <a:ext cx="595466" cy="293430"/>
          <a:chOff x="5553075" y="28641675"/>
          <a:chExt cx="590550" cy="247649"/>
        </a:xfrm>
      </xdr:grpSpPr>
      <xdr:sp macro="" textlink="">
        <xdr:nvSpPr>
          <xdr:cNvPr id="132" name="131 - TextBox"/>
          <xdr:cNvSpPr txBox="1"/>
        </xdr:nvSpPr>
        <xdr:spPr>
          <a:xfrm>
            <a:off x="5591174" y="28641675"/>
            <a:ext cx="485775" cy="24764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00">
                <a:solidFill>
                  <a:srgbClr val="FFFF99"/>
                </a:solidFill>
                <a:latin typeface="Arial" pitchFamily="34" charset="0"/>
                <a:cs typeface="Arial" pitchFamily="34" charset="0"/>
              </a:rPr>
              <a:t>+HCl</a:t>
            </a:r>
            <a:endParaRPr lang="el-GR" sz="1000">
              <a:solidFill>
                <a:srgbClr val="FFFF99"/>
              </a:solidFill>
              <a:latin typeface="Arial" pitchFamily="34" charset="0"/>
              <a:cs typeface="Arial" pitchFamily="34" charset="0"/>
            </a:endParaRPr>
          </a:p>
        </xdr:txBody>
      </xdr:sp>
      <xdr:cxnSp macro="">
        <xdr:nvCxnSpPr>
          <xdr:cNvPr id="127" name="126 - Ευθύγραμμο βέλος σύνδεσης"/>
          <xdr:cNvCxnSpPr/>
        </xdr:nvCxnSpPr>
        <xdr:spPr>
          <a:xfrm>
            <a:off x="5553075" y="28851225"/>
            <a:ext cx="59055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352425</xdr:colOff>
      <xdr:row>150</xdr:row>
      <xdr:rowOff>0</xdr:rowOff>
    </xdr:from>
    <xdr:to>
      <xdr:col>4</xdr:col>
      <xdr:colOff>333375</xdr:colOff>
      <xdr:row>151</xdr:row>
      <xdr:rowOff>47624</xdr:rowOff>
    </xdr:to>
    <xdr:grpSp>
      <xdr:nvGrpSpPr>
        <xdr:cNvPr id="140" name="139 - Ομάδα"/>
        <xdr:cNvGrpSpPr/>
      </xdr:nvGrpSpPr>
      <xdr:grpSpPr>
        <a:xfrm>
          <a:off x="2195973" y="37065565"/>
          <a:ext cx="595467" cy="293430"/>
          <a:chOff x="5581650" y="28641675"/>
          <a:chExt cx="590550" cy="247649"/>
        </a:xfrm>
      </xdr:grpSpPr>
      <xdr:sp macro="" textlink="">
        <xdr:nvSpPr>
          <xdr:cNvPr id="144" name="143 - TextBox"/>
          <xdr:cNvSpPr txBox="1"/>
        </xdr:nvSpPr>
        <xdr:spPr>
          <a:xfrm>
            <a:off x="5591174" y="28641675"/>
            <a:ext cx="542926" cy="24764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00">
                <a:solidFill>
                  <a:srgbClr val="FFFF99"/>
                </a:solidFill>
                <a:latin typeface="Arial" pitchFamily="34" charset="0"/>
                <a:cs typeface="Arial" pitchFamily="34" charset="0"/>
              </a:rPr>
              <a:t>+KCN</a:t>
            </a:r>
            <a:endParaRPr lang="el-GR" sz="1000">
              <a:solidFill>
                <a:srgbClr val="FFFF99"/>
              </a:solidFill>
              <a:latin typeface="Arial" pitchFamily="34" charset="0"/>
              <a:cs typeface="Arial" pitchFamily="34" charset="0"/>
            </a:endParaRPr>
          </a:p>
        </xdr:txBody>
      </xdr:sp>
      <xdr:cxnSp macro="">
        <xdr:nvCxnSpPr>
          <xdr:cNvPr id="145" name="144 - Ευθύγραμμο βέλος σύνδεσης"/>
          <xdr:cNvCxnSpPr/>
        </xdr:nvCxnSpPr>
        <xdr:spPr>
          <a:xfrm>
            <a:off x="5581650" y="28851225"/>
            <a:ext cx="59055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600073</xdr:colOff>
      <xdr:row>149</xdr:row>
      <xdr:rowOff>190500</xdr:rowOff>
    </xdr:from>
    <xdr:to>
      <xdr:col>6</xdr:col>
      <xdr:colOff>200024</xdr:colOff>
      <xdr:row>151</xdr:row>
      <xdr:rowOff>38099</xdr:rowOff>
    </xdr:to>
    <xdr:grpSp>
      <xdr:nvGrpSpPr>
        <xdr:cNvPr id="146" name="145 - Ομάδα"/>
        <xdr:cNvGrpSpPr/>
      </xdr:nvGrpSpPr>
      <xdr:grpSpPr>
        <a:xfrm>
          <a:off x="3058138" y="37010258"/>
          <a:ext cx="828983" cy="339212"/>
          <a:chOff x="5591173" y="28641675"/>
          <a:chExt cx="819151" cy="247649"/>
        </a:xfrm>
      </xdr:grpSpPr>
      <xdr:sp macro="" textlink="">
        <xdr:nvSpPr>
          <xdr:cNvPr id="147" name="146 - TextBox"/>
          <xdr:cNvSpPr txBox="1"/>
        </xdr:nvSpPr>
        <xdr:spPr>
          <a:xfrm>
            <a:off x="5591173" y="28641675"/>
            <a:ext cx="819151" cy="24764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00">
                <a:solidFill>
                  <a:srgbClr val="FFFF99"/>
                </a:solidFill>
                <a:latin typeface="Arial" pitchFamily="34" charset="0"/>
                <a:cs typeface="Arial" pitchFamily="34" charset="0"/>
              </a:rPr>
              <a:t>+2H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O/H</a:t>
            </a:r>
            <a:r>
              <a:rPr lang="en-US" sz="1000" baseline="30000">
                <a:solidFill>
                  <a:srgbClr val="FFFF99"/>
                </a:solidFill>
                <a:latin typeface="Arial" pitchFamily="34" charset="0"/>
                <a:cs typeface="Arial" pitchFamily="34" charset="0"/>
              </a:rPr>
              <a:t>+</a:t>
            </a:r>
            <a:endParaRPr lang="el-GR" sz="1000" baseline="30000">
              <a:solidFill>
                <a:srgbClr val="FFFF99"/>
              </a:solidFill>
              <a:latin typeface="Arial" pitchFamily="34" charset="0"/>
              <a:cs typeface="Arial" pitchFamily="34" charset="0"/>
            </a:endParaRPr>
          </a:p>
        </xdr:txBody>
      </xdr:sp>
      <xdr:cxnSp macro="">
        <xdr:nvCxnSpPr>
          <xdr:cNvPr id="148" name="147 - Ευθύγραμμο βέλος σύνδεσης"/>
          <xdr:cNvCxnSpPr/>
        </xdr:nvCxnSpPr>
        <xdr:spPr>
          <a:xfrm>
            <a:off x="5629275" y="28860750"/>
            <a:ext cx="72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123825</xdr:colOff>
      <xdr:row>154</xdr:row>
      <xdr:rowOff>161925</xdr:rowOff>
    </xdr:from>
    <xdr:to>
      <xdr:col>2</xdr:col>
      <xdr:colOff>95250</xdr:colOff>
      <xdr:row>156</xdr:row>
      <xdr:rowOff>133350</xdr:rowOff>
    </xdr:to>
    <xdr:sp macro="" textlink="">
      <xdr:nvSpPr>
        <xdr:cNvPr id="157" name="156 - TextBox"/>
        <xdr:cNvSpPr txBox="1"/>
      </xdr:nvSpPr>
      <xdr:spPr>
        <a:xfrm>
          <a:off x="733425" y="30965775"/>
          <a:ext cx="581025" cy="3714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800000"/>
              </a:solidFill>
              <a:latin typeface="Arial" pitchFamily="34" charset="0"/>
              <a:cs typeface="Arial" pitchFamily="34" charset="0"/>
            </a:rPr>
            <a:t>κύριο προϊόν</a:t>
          </a:r>
        </a:p>
      </xdr:txBody>
    </xdr:sp>
    <xdr:clientData/>
  </xdr:twoCellAnchor>
  <xdr:twoCellAnchor>
    <xdr:from>
      <xdr:col>1</xdr:col>
      <xdr:colOff>38100</xdr:colOff>
      <xdr:row>151</xdr:row>
      <xdr:rowOff>134144</xdr:rowOff>
    </xdr:from>
    <xdr:to>
      <xdr:col>1</xdr:col>
      <xdr:colOff>590549</xdr:colOff>
      <xdr:row>154</xdr:row>
      <xdr:rowOff>76199</xdr:rowOff>
    </xdr:to>
    <xdr:grpSp>
      <xdr:nvGrpSpPr>
        <xdr:cNvPr id="161" name="160 - Ομάδα"/>
        <xdr:cNvGrpSpPr/>
      </xdr:nvGrpSpPr>
      <xdr:grpSpPr>
        <a:xfrm>
          <a:off x="652616" y="37445515"/>
          <a:ext cx="552449" cy="679474"/>
          <a:chOff x="647700" y="30337919"/>
          <a:chExt cx="552449" cy="542130"/>
        </a:xfrm>
      </xdr:grpSpPr>
      <xdr:sp macro="" textlink="">
        <xdr:nvSpPr>
          <xdr:cNvPr id="155" name="154 - TextBox"/>
          <xdr:cNvSpPr txBox="1"/>
        </xdr:nvSpPr>
        <xdr:spPr>
          <a:xfrm>
            <a:off x="647700" y="30527624"/>
            <a:ext cx="55244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endParaRPr lang="el-GR" sz="1000">
              <a:solidFill>
                <a:srgbClr val="FFFF99"/>
              </a:solidFill>
              <a:latin typeface="Arial" pitchFamily="34" charset="0"/>
              <a:cs typeface="Arial" pitchFamily="34" charset="0"/>
            </a:endParaRPr>
          </a:p>
        </xdr:txBody>
      </xdr:sp>
      <xdr:grpSp>
        <xdr:nvGrpSpPr>
          <xdr:cNvPr id="160" name="159 - Ομάδα"/>
          <xdr:cNvGrpSpPr/>
        </xdr:nvGrpSpPr>
        <xdr:grpSpPr>
          <a:xfrm>
            <a:off x="675481" y="30337919"/>
            <a:ext cx="257969" cy="542130"/>
            <a:chOff x="675481" y="30337919"/>
            <a:chExt cx="257969" cy="542130"/>
          </a:xfrm>
        </xdr:grpSpPr>
        <xdr:cxnSp macro="">
          <xdr:nvCxnSpPr>
            <xdr:cNvPr id="154" name="153 - Ευθύγραμμο βέλος σύνδεσης"/>
            <xdr:cNvCxnSpPr/>
          </xdr:nvCxnSpPr>
          <xdr:spPr>
            <a:xfrm rot="5400000">
              <a:off x="532275" y="30481125"/>
              <a:ext cx="288000" cy="1588"/>
            </a:xfrm>
            <a:prstGeom prst="straightConnector1">
              <a:avLst/>
            </a:prstGeom>
            <a:ln w="15875">
              <a:solidFill>
                <a:srgbClr val="C00000"/>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159" name="158 - Ευθύγραμμο βέλος σύνδεσης"/>
            <xdr:cNvCxnSpPr/>
          </xdr:nvCxnSpPr>
          <xdr:spPr>
            <a:xfrm rot="16200000" flipH="1">
              <a:off x="676275" y="30622874"/>
              <a:ext cx="257175" cy="257175"/>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383870</xdr:colOff>
      <xdr:row>153</xdr:row>
      <xdr:rowOff>48419</xdr:rowOff>
    </xdr:from>
    <xdr:to>
      <xdr:col>4</xdr:col>
      <xdr:colOff>275714</xdr:colOff>
      <xdr:row>156</xdr:row>
      <xdr:rowOff>24344</xdr:rowOff>
    </xdr:to>
    <xdr:grpSp>
      <xdr:nvGrpSpPr>
        <xdr:cNvPr id="164" name="163 - Ομάδα"/>
        <xdr:cNvGrpSpPr/>
      </xdr:nvGrpSpPr>
      <xdr:grpSpPr>
        <a:xfrm>
          <a:off x="1612902" y="37851403"/>
          <a:ext cx="1120877" cy="713344"/>
          <a:chOff x="3878595" y="23565644"/>
          <a:chExt cx="1111353" cy="576000"/>
        </a:xfrm>
      </xdr:grpSpPr>
      <xdr:sp macro="" textlink="">
        <xdr:nvSpPr>
          <xdr:cNvPr id="165" name="164 - TextBox"/>
          <xdr:cNvSpPr txBox="1"/>
        </xdr:nvSpPr>
        <xdr:spPr>
          <a:xfrm>
            <a:off x="4256523" y="23636031"/>
            <a:ext cx="733425" cy="3810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απόλυτος</a:t>
            </a:r>
            <a:r>
              <a:rPr lang="el-GR" sz="1000" baseline="0">
                <a:solidFill>
                  <a:srgbClr val="FFFF99"/>
                </a:solidFill>
                <a:latin typeface="Arial" pitchFamily="34" charset="0"/>
                <a:cs typeface="Arial" pitchFamily="34" charset="0"/>
              </a:rPr>
              <a:t> αιθέρας</a:t>
            </a:r>
            <a:endParaRPr lang="el-GR" sz="1000">
              <a:solidFill>
                <a:srgbClr val="FFFF99"/>
              </a:solidFill>
              <a:latin typeface="Arial" pitchFamily="34" charset="0"/>
              <a:cs typeface="Arial" pitchFamily="34" charset="0"/>
            </a:endParaRPr>
          </a:p>
        </xdr:txBody>
      </xdr:sp>
      <xdr:sp macro="" textlink="">
        <xdr:nvSpPr>
          <xdr:cNvPr id="166" name="165 - TextBox"/>
          <xdr:cNvSpPr txBox="1"/>
        </xdr:nvSpPr>
        <xdr:spPr>
          <a:xfrm>
            <a:off x="3878595" y="23679149"/>
            <a:ext cx="457200" cy="22860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+Mg</a:t>
            </a:r>
            <a:endParaRPr lang="el-GR" sz="1000">
              <a:solidFill>
                <a:srgbClr val="FFFF99"/>
              </a:solidFill>
              <a:latin typeface="Arial" pitchFamily="34" charset="0"/>
              <a:cs typeface="Arial" pitchFamily="34" charset="0"/>
            </a:endParaRPr>
          </a:p>
        </xdr:txBody>
      </xdr:sp>
      <xdr:cxnSp macro="">
        <xdr:nvCxnSpPr>
          <xdr:cNvPr id="167" name="166 - Ευθύγραμμο βέλος σύνδεσης"/>
          <xdr:cNvCxnSpPr/>
        </xdr:nvCxnSpPr>
        <xdr:spPr>
          <a:xfrm rot="5400000">
            <a:off x="3988725" y="23852850"/>
            <a:ext cx="576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104775</xdr:colOff>
      <xdr:row>157</xdr:row>
      <xdr:rowOff>19843</xdr:rowOff>
    </xdr:from>
    <xdr:to>
      <xdr:col>3</xdr:col>
      <xdr:colOff>600075</xdr:colOff>
      <xdr:row>158</xdr:row>
      <xdr:rowOff>191293</xdr:rowOff>
    </xdr:to>
    <xdr:grpSp>
      <xdr:nvGrpSpPr>
        <xdr:cNvPr id="162" name="161 - Ομάδα"/>
        <xdr:cNvGrpSpPr/>
      </xdr:nvGrpSpPr>
      <xdr:grpSpPr>
        <a:xfrm>
          <a:off x="1948323" y="38806053"/>
          <a:ext cx="495300" cy="417256"/>
          <a:chOff x="1933575" y="31423768"/>
          <a:chExt cx="495300" cy="371475"/>
        </a:xfrm>
      </xdr:grpSpPr>
      <xdr:sp macro="" textlink="">
        <xdr:nvSpPr>
          <xdr:cNvPr id="151" name="150 - TextBox"/>
          <xdr:cNvSpPr txBox="1"/>
        </xdr:nvSpPr>
        <xdr:spPr>
          <a:xfrm>
            <a:off x="1933575" y="31442026"/>
            <a:ext cx="49530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+Η</a:t>
            </a:r>
            <a:r>
              <a:rPr lang="el-GR" sz="1000" baseline="-25000">
                <a:solidFill>
                  <a:srgbClr val="FFFF99"/>
                </a:solidFill>
                <a:latin typeface="Arial" pitchFamily="34" charset="0"/>
                <a:cs typeface="Arial" pitchFamily="34" charset="0"/>
              </a:rPr>
              <a:t>2</a:t>
            </a:r>
            <a:r>
              <a:rPr lang="el-GR" sz="1000">
                <a:solidFill>
                  <a:srgbClr val="FFFF99"/>
                </a:solidFill>
                <a:latin typeface="Arial" pitchFamily="34" charset="0"/>
                <a:cs typeface="Arial" pitchFamily="34" charset="0"/>
              </a:rPr>
              <a:t>Ο</a:t>
            </a:r>
          </a:p>
        </xdr:txBody>
      </xdr:sp>
      <xdr:cxnSp macro="">
        <xdr:nvCxnSpPr>
          <xdr:cNvPr id="150" name="149 - Ευθύγραμμο βέλος σύνδεσης"/>
          <xdr:cNvCxnSpPr/>
        </xdr:nvCxnSpPr>
        <xdr:spPr>
          <a:xfrm rot="5400000">
            <a:off x="1804988" y="31608712"/>
            <a:ext cx="371475"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341671</xdr:colOff>
      <xdr:row>156</xdr:row>
      <xdr:rowOff>172243</xdr:rowOff>
    </xdr:from>
    <xdr:to>
      <xdr:col>3</xdr:col>
      <xdr:colOff>3380</xdr:colOff>
      <xdr:row>159</xdr:row>
      <xdr:rowOff>4168</xdr:rowOff>
    </xdr:to>
    <xdr:grpSp>
      <xdr:nvGrpSpPr>
        <xdr:cNvPr id="158" name="157 - Ομάδα"/>
        <xdr:cNvGrpSpPr/>
      </xdr:nvGrpSpPr>
      <xdr:grpSpPr>
        <a:xfrm>
          <a:off x="956187" y="38712646"/>
          <a:ext cx="890741" cy="569345"/>
          <a:chOff x="950919" y="31376143"/>
          <a:chExt cx="885825" cy="432000"/>
        </a:xfrm>
      </xdr:grpSpPr>
      <xdr:sp macro="" textlink="">
        <xdr:nvSpPr>
          <xdr:cNvPr id="153" name="152 - TextBox"/>
          <xdr:cNvSpPr txBox="1"/>
        </xdr:nvSpPr>
        <xdr:spPr>
          <a:xfrm>
            <a:off x="950919" y="31451551"/>
            <a:ext cx="885825"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KMnO</a:t>
            </a:r>
            <a:r>
              <a:rPr lang="en-US" sz="1000" baseline="-25000">
                <a:solidFill>
                  <a:srgbClr val="FFFF99"/>
                </a:solidFill>
                <a:latin typeface="Arial" pitchFamily="34" charset="0"/>
                <a:cs typeface="Arial" pitchFamily="34" charset="0"/>
              </a:rPr>
              <a:t>4</a:t>
            </a:r>
            <a:r>
              <a:rPr lang="en-US" sz="1000">
                <a:solidFill>
                  <a:srgbClr val="FFFF99"/>
                </a:solidFill>
                <a:latin typeface="Arial" pitchFamily="34" charset="0"/>
                <a:cs typeface="Arial" pitchFamily="34" charset="0"/>
              </a:rPr>
              <a:t>/H</a:t>
            </a:r>
            <a:r>
              <a:rPr lang="en-US" sz="1000" baseline="30000">
                <a:solidFill>
                  <a:srgbClr val="FFFF99"/>
                </a:solidFill>
                <a:latin typeface="Arial" pitchFamily="34" charset="0"/>
                <a:cs typeface="Arial" pitchFamily="34" charset="0"/>
              </a:rPr>
              <a:t>+</a:t>
            </a:r>
            <a:endParaRPr lang="el-GR" sz="1000" baseline="30000">
              <a:solidFill>
                <a:srgbClr val="FFFF99"/>
              </a:solidFill>
              <a:latin typeface="Arial" pitchFamily="34" charset="0"/>
              <a:cs typeface="Arial" pitchFamily="34" charset="0"/>
            </a:endParaRPr>
          </a:p>
        </xdr:txBody>
      </xdr:sp>
      <xdr:cxnSp macro="">
        <xdr:nvCxnSpPr>
          <xdr:cNvPr id="156" name="155 - Ευθύγραμμο βέλος σύνδεσης"/>
          <xdr:cNvCxnSpPr/>
        </xdr:nvCxnSpPr>
        <xdr:spPr>
          <a:xfrm rot="5400000">
            <a:off x="793650" y="31591349"/>
            <a:ext cx="432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504825</xdr:colOff>
      <xdr:row>151</xdr:row>
      <xdr:rowOff>124650</xdr:rowOff>
    </xdr:from>
    <xdr:to>
      <xdr:col>5</xdr:col>
      <xdr:colOff>476250</xdr:colOff>
      <xdr:row>154</xdr:row>
      <xdr:rowOff>28575</xdr:rowOff>
    </xdr:to>
    <xdr:grpSp>
      <xdr:nvGrpSpPr>
        <xdr:cNvPr id="527" name="526 - Ομάδα"/>
        <xdr:cNvGrpSpPr/>
      </xdr:nvGrpSpPr>
      <xdr:grpSpPr>
        <a:xfrm>
          <a:off x="2962890" y="37436021"/>
          <a:ext cx="585941" cy="641344"/>
          <a:chOff x="2995664" y="29818069"/>
          <a:chExt cx="594134" cy="493861"/>
        </a:xfrm>
      </xdr:grpSpPr>
      <xdr:sp macro="" textlink="">
        <xdr:nvSpPr>
          <xdr:cNvPr id="169" name="168 - TextBox"/>
          <xdr:cNvSpPr txBox="1"/>
        </xdr:nvSpPr>
        <xdr:spPr>
          <a:xfrm>
            <a:off x="3113548" y="29899590"/>
            <a:ext cx="476250" cy="25379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00">
                <a:solidFill>
                  <a:srgbClr val="FFFF99"/>
                </a:solidFill>
                <a:latin typeface="Arial" pitchFamily="34" charset="0"/>
                <a:cs typeface="Arial" pitchFamily="34" charset="0"/>
              </a:rPr>
              <a:t>+2H</a:t>
            </a:r>
            <a:r>
              <a:rPr lang="en-US" sz="1000" baseline="-25000">
                <a:solidFill>
                  <a:srgbClr val="FFFF99"/>
                </a:solidFill>
                <a:latin typeface="Arial" pitchFamily="34" charset="0"/>
                <a:cs typeface="Arial" pitchFamily="34" charset="0"/>
              </a:rPr>
              <a:t>2</a:t>
            </a:r>
            <a:endParaRPr lang="el-GR" sz="1000" baseline="-25000">
              <a:solidFill>
                <a:srgbClr val="FFFF99"/>
              </a:solidFill>
              <a:latin typeface="Arial" pitchFamily="34" charset="0"/>
              <a:cs typeface="Arial" pitchFamily="34" charset="0"/>
            </a:endParaRPr>
          </a:p>
        </xdr:txBody>
      </xdr:sp>
      <xdr:cxnSp macro="">
        <xdr:nvCxnSpPr>
          <xdr:cNvPr id="168" name="167 - Ευθύγραμμο βέλος σύνδεσης"/>
          <xdr:cNvCxnSpPr/>
        </xdr:nvCxnSpPr>
        <xdr:spPr>
          <a:xfrm rot="16200000" flipH="1">
            <a:off x="2917288" y="29896445"/>
            <a:ext cx="493861" cy="337109"/>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254302</xdr:colOff>
      <xdr:row>180</xdr:row>
      <xdr:rowOff>36852</xdr:rowOff>
    </xdr:from>
    <xdr:to>
      <xdr:col>4</xdr:col>
      <xdr:colOff>187627</xdr:colOff>
      <xdr:row>181</xdr:row>
      <xdr:rowOff>101024</xdr:rowOff>
    </xdr:to>
    <xdr:grpSp>
      <xdr:nvGrpSpPr>
        <xdr:cNvPr id="173" name="172 - Ομάδα"/>
        <xdr:cNvGrpSpPr/>
      </xdr:nvGrpSpPr>
      <xdr:grpSpPr>
        <a:xfrm>
          <a:off x="2097850" y="44476610"/>
          <a:ext cx="547842" cy="309979"/>
          <a:chOff x="2190749" y="36698292"/>
          <a:chExt cx="542925" cy="219075"/>
        </a:xfrm>
      </xdr:grpSpPr>
      <xdr:sp macro="" textlink="">
        <xdr:nvSpPr>
          <xdr:cNvPr id="172" name="171 - TextBox"/>
          <xdr:cNvSpPr txBox="1"/>
        </xdr:nvSpPr>
        <xdr:spPr>
          <a:xfrm>
            <a:off x="2190749" y="36698292"/>
            <a:ext cx="542925" cy="2190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+KCN</a:t>
            </a:r>
            <a:endParaRPr lang="el-GR" sz="1000">
              <a:solidFill>
                <a:srgbClr val="FFFF99"/>
              </a:solidFill>
              <a:latin typeface="Arial" pitchFamily="34" charset="0"/>
              <a:cs typeface="Arial" pitchFamily="34" charset="0"/>
            </a:endParaRPr>
          </a:p>
        </xdr:txBody>
      </xdr:sp>
      <xdr:cxnSp macro="">
        <xdr:nvCxnSpPr>
          <xdr:cNvPr id="171" name="170 - Ευθύγραμμο βέλος σύνδεσης"/>
          <xdr:cNvCxnSpPr/>
        </xdr:nvCxnSpPr>
        <xdr:spPr>
          <a:xfrm rot="10800000">
            <a:off x="2200275" y="36852225"/>
            <a:ext cx="4953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114301</xdr:colOff>
      <xdr:row>181</xdr:row>
      <xdr:rowOff>66674</xdr:rowOff>
    </xdr:from>
    <xdr:to>
      <xdr:col>7</xdr:col>
      <xdr:colOff>590549</xdr:colOff>
      <xdr:row>183</xdr:row>
      <xdr:rowOff>114299</xdr:rowOff>
    </xdr:to>
    <xdr:grpSp>
      <xdr:nvGrpSpPr>
        <xdr:cNvPr id="186" name="185 - Ομάδα"/>
        <xdr:cNvGrpSpPr/>
      </xdr:nvGrpSpPr>
      <xdr:grpSpPr>
        <a:xfrm>
          <a:off x="3801398" y="44752239"/>
          <a:ext cx="1090764" cy="539237"/>
          <a:chOff x="3771901" y="36271199"/>
          <a:chExt cx="1085848" cy="447675"/>
        </a:xfrm>
      </xdr:grpSpPr>
      <xdr:sp macro="" textlink="">
        <xdr:nvSpPr>
          <xdr:cNvPr id="179" name="178 - TextBox"/>
          <xdr:cNvSpPr txBox="1"/>
        </xdr:nvSpPr>
        <xdr:spPr>
          <a:xfrm>
            <a:off x="3867150" y="36309300"/>
            <a:ext cx="990599"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πολυμερισμός</a:t>
            </a:r>
          </a:p>
        </xdr:txBody>
      </xdr:sp>
      <xdr:cxnSp macro="">
        <xdr:nvCxnSpPr>
          <xdr:cNvPr id="182" name="181 - Ευθύγραμμο βέλος σύνδεσης"/>
          <xdr:cNvCxnSpPr/>
        </xdr:nvCxnSpPr>
        <xdr:spPr>
          <a:xfrm rot="16200000" flipH="1">
            <a:off x="3709988" y="36333112"/>
            <a:ext cx="447675" cy="323850"/>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419100</xdr:colOff>
      <xdr:row>181</xdr:row>
      <xdr:rowOff>191293</xdr:rowOff>
    </xdr:from>
    <xdr:to>
      <xdr:col>2</xdr:col>
      <xdr:colOff>514349</xdr:colOff>
      <xdr:row>183</xdr:row>
      <xdr:rowOff>162718</xdr:rowOff>
    </xdr:to>
    <xdr:grpSp>
      <xdr:nvGrpSpPr>
        <xdr:cNvPr id="187" name="186 - Ομάδα"/>
        <xdr:cNvGrpSpPr/>
      </xdr:nvGrpSpPr>
      <xdr:grpSpPr>
        <a:xfrm>
          <a:off x="1033616" y="44876858"/>
          <a:ext cx="709765" cy="463037"/>
          <a:chOff x="1047750" y="36395818"/>
          <a:chExt cx="704849" cy="371475"/>
        </a:xfrm>
      </xdr:grpSpPr>
      <xdr:sp macro="" textlink="">
        <xdr:nvSpPr>
          <xdr:cNvPr id="184" name="183 - TextBox"/>
          <xdr:cNvSpPr txBox="1"/>
        </xdr:nvSpPr>
        <xdr:spPr>
          <a:xfrm>
            <a:off x="1047750" y="36471591"/>
            <a:ext cx="704849"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+Η</a:t>
            </a:r>
            <a:r>
              <a:rPr lang="el-GR" sz="1000" baseline="-25000">
                <a:solidFill>
                  <a:srgbClr val="FFFF99"/>
                </a:solidFill>
                <a:latin typeface="Arial" pitchFamily="34" charset="0"/>
                <a:cs typeface="Arial" pitchFamily="34" charset="0"/>
              </a:rPr>
              <a:t>2</a:t>
            </a:r>
            <a:r>
              <a:rPr lang="el-GR" sz="1000">
                <a:solidFill>
                  <a:srgbClr val="FFFF99"/>
                </a:solidFill>
                <a:latin typeface="Arial" pitchFamily="34" charset="0"/>
                <a:cs typeface="Arial" pitchFamily="34" charset="0"/>
              </a:rPr>
              <a:t>Ο/Η</a:t>
            </a:r>
            <a:r>
              <a:rPr lang="el-GR" sz="1000" baseline="30000">
                <a:solidFill>
                  <a:srgbClr val="FFFF99"/>
                </a:solidFill>
                <a:latin typeface="Arial" pitchFamily="34" charset="0"/>
                <a:cs typeface="Arial" pitchFamily="34" charset="0"/>
              </a:rPr>
              <a:t>+</a:t>
            </a:r>
          </a:p>
        </xdr:txBody>
      </xdr:sp>
      <xdr:cxnSp macro="">
        <xdr:nvCxnSpPr>
          <xdr:cNvPr id="185" name="184 - Ευθύγραμμο βέλος σύνδεσης"/>
          <xdr:cNvCxnSpPr/>
        </xdr:nvCxnSpPr>
        <xdr:spPr>
          <a:xfrm rot="5400000">
            <a:off x="928688" y="36580762"/>
            <a:ext cx="371475"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259328</xdr:colOff>
      <xdr:row>183</xdr:row>
      <xdr:rowOff>19052</xdr:rowOff>
    </xdr:from>
    <xdr:to>
      <xdr:col>5</xdr:col>
      <xdr:colOff>287901</xdr:colOff>
      <xdr:row>185</xdr:row>
      <xdr:rowOff>9526</xdr:rowOff>
    </xdr:to>
    <xdr:sp macro="" textlink="">
      <xdr:nvSpPr>
        <xdr:cNvPr id="189" name="188 - TextBox"/>
        <xdr:cNvSpPr txBox="1"/>
      </xdr:nvSpPr>
      <xdr:spPr>
        <a:xfrm>
          <a:off x="2717393" y="45001633"/>
          <a:ext cx="643089" cy="482087"/>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υδατικό διάλυμα</a:t>
          </a:r>
        </a:p>
      </xdr:txBody>
    </xdr:sp>
    <xdr:clientData/>
  </xdr:twoCellAnchor>
  <xdr:twoCellAnchor>
    <xdr:from>
      <xdr:col>3</xdr:col>
      <xdr:colOff>313608</xdr:colOff>
      <xdr:row>183</xdr:row>
      <xdr:rowOff>85727</xdr:rowOff>
    </xdr:from>
    <xdr:to>
      <xdr:col>4</xdr:col>
      <xdr:colOff>323133</xdr:colOff>
      <xdr:row>184</xdr:row>
      <xdr:rowOff>85726</xdr:rowOff>
    </xdr:to>
    <xdr:sp macro="" textlink="">
      <xdr:nvSpPr>
        <xdr:cNvPr id="190" name="189 - TextBox"/>
        <xdr:cNvSpPr txBox="1"/>
      </xdr:nvSpPr>
      <xdr:spPr>
        <a:xfrm>
          <a:off x="2157156" y="45068308"/>
          <a:ext cx="624042" cy="24580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+NaOH</a:t>
          </a:r>
          <a:endParaRPr lang="el-GR" sz="1000">
            <a:solidFill>
              <a:srgbClr val="FFFF99"/>
            </a:solidFill>
            <a:latin typeface="Arial" pitchFamily="34" charset="0"/>
            <a:cs typeface="Arial" pitchFamily="34" charset="0"/>
          </a:endParaRPr>
        </a:p>
      </xdr:txBody>
    </xdr:sp>
    <xdr:clientData/>
  </xdr:twoCellAnchor>
  <xdr:twoCellAnchor>
    <xdr:from>
      <xdr:col>4</xdr:col>
      <xdr:colOff>275431</xdr:colOff>
      <xdr:row>181</xdr:row>
      <xdr:rowOff>153194</xdr:rowOff>
    </xdr:from>
    <xdr:to>
      <xdr:col>4</xdr:col>
      <xdr:colOff>277019</xdr:colOff>
      <xdr:row>185</xdr:row>
      <xdr:rowOff>134144</xdr:rowOff>
    </xdr:to>
    <xdr:cxnSp macro="">
      <xdr:nvCxnSpPr>
        <xdr:cNvPr id="193" name="192 - Ευθύγραμμο βέλος σύνδεσης"/>
        <xdr:cNvCxnSpPr/>
      </xdr:nvCxnSpPr>
      <xdr:spPr>
        <a:xfrm rot="5400000">
          <a:off x="2324100" y="36747450"/>
          <a:ext cx="78105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581025</xdr:colOff>
      <xdr:row>177</xdr:row>
      <xdr:rowOff>191293</xdr:rowOff>
    </xdr:from>
    <xdr:to>
      <xdr:col>7</xdr:col>
      <xdr:colOff>66674</xdr:colOff>
      <xdr:row>180</xdr:row>
      <xdr:rowOff>95218</xdr:rowOff>
    </xdr:to>
    <xdr:grpSp>
      <xdr:nvGrpSpPr>
        <xdr:cNvPr id="194" name="193 - Ομάδα"/>
        <xdr:cNvGrpSpPr/>
      </xdr:nvGrpSpPr>
      <xdr:grpSpPr>
        <a:xfrm>
          <a:off x="3653606" y="43893632"/>
          <a:ext cx="714681" cy="641344"/>
          <a:chOff x="1047750" y="36262468"/>
          <a:chExt cx="704849" cy="504000"/>
        </a:xfrm>
      </xdr:grpSpPr>
      <xdr:sp macro="" textlink="">
        <xdr:nvSpPr>
          <xdr:cNvPr id="195" name="194 - TextBox"/>
          <xdr:cNvSpPr txBox="1"/>
        </xdr:nvSpPr>
        <xdr:spPr>
          <a:xfrm>
            <a:off x="1047750" y="36395026"/>
            <a:ext cx="704849"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+Η</a:t>
            </a:r>
            <a:r>
              <a:rPr lang="el-GR" sz="1000" baseline="-25000">
                <a:solidFill>
                  <a:srgbClr val="FFFF99"/>
                </a:solidFill>
                <a:latin typeface="Arial" pitchFamily="34" charset="0"/>
                <a:cs typeface="Arial" pitchFamily="34" charset="0"/>
              </a:rPr>
              <a:t>2</a:t>
            </a:r>
            <a:r>
              <a:rPr lang="el-GR" sz="1000">
                <a:solidFill>
                  <a:srgbClr val="FFFF99"/>
                </a:solidFill>
                <a:latin typeface="Arial" pitchFamily="34" charset="0"/>
                <a:cs typeface="Arial" pitchFamily="34" charset="0"/>
              </a:rPr>
              <a:t>Ο/Η</a:t>
            </a:r>
            <a:r>
              <a:rPr lang="el-GR" sz="1000" baseline="30000">
                <a:solidFill>
                  <a:srgbClr val="FFFF99"/>
                </a:solidFill>
                <a:latin typeface="Arial" pitchFamily="34" charset="0"/>
                <a:cs typeface="Arial" pitchFamily="34" charset="0"/>
              </a:rPr>
              <a:t>+</a:t>
            </a:r>
          </a:p>
        </xdr:txBody>
      </xdr:sp>
      <xdr:cxnSp macro="">
        <xdr:nvCxnSpPr>
          <xdr:cNvPr id="196" name="195 - Ευθύγραμμο βέλος σύνδεσης"/>
          <xdr:cNvCxnSpPr/>
        </xdr:nvCxnSpPr>
        <xdr:spPr>
          <a:xfrm rot="5400000">
            <a:off x="862425" y="36513674"/>
            <a:ext cx="504000" cy="1588"/>
          </a:xfrm>
          <a:prstGeom prst="straightConnector1">
            <a:avLst/>
          </a:prstGeom>
          <a:ln w="15875">
            <a:solidFill>
              <a:srgbClr val="C00000"/>
            </a:solidFill>
            <a:headEnd type="triangle"/>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334092</xdr:colOff>
      <xdr:row>181</xdr:row>
      <xdr:rowOff>123825</xdr:rowOff>
    </xdr:from>
    <xdr:to>
      <xdr:col>6</xdr:col>
      <xdr:colOff>467442</xdr:colOff>
      <xdr:row>188</xdr:row>
      <xdr:rowOff>794</xdr:rowOff>
    </xdr:to>
    <xdr:grpSp>
      <xdr:nvGrpSpPr>
        <xdr:cNvPr id="206" name="205 - Ομάδα"/>
        <xdr:cNvGrpSpPr/>
      </xdr:nvGrpSpPr>
      <xdr:grpSpPr>
        <a:xfrm>
          <a:off x="3406673" y="44809390"/>
          <a:ext cx="747866" cy="1597614"/>
          <a:chOff x="3382025" y="36328350"/>
          <a:chExt cx="742950" cy="1277144"/>
        </a:xfrm>
      </xdr:grpSpPr>
      <xdr:sp macro="" textlink="">
        <xdr:nvSpPr>
          <xdr:cNvPr id="199" name="198 - TextBox"/>
          <xdr:cNvSpPr txBox="1"/>
        </xdr:nvSpPr>
        <xdr:spPr>
          <a:xfrm>
            <a:off x="3382025" y="37185600"/>
            <a:ext cx="74295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Br</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/CCl</a:t>
            </a:r>
            <a:r>
              <a:rPr lang="en-US" sz="1000" baseline="-25000">
                <a:solidFill>
                  <a:srgbClr val="FFFF99"/>
                </a:solidFill>
                <a:latin typeface="Arial" pitchFamily="34" charset="0"/>
                <a:cs typeface="Arial" pitchFamily="34" charset="0"/>
              </a:rPr>
              <a:t>4</a:t>
            </a:r>
            <a:endParaRPr lang="el-GR" sz="1000" baseline="-25000">
              <a:solidFill>
                <a:srgbClr val="FFFF99"/>
              </a:solidFill>
              <a:latin typeface="Arial" pitchFamily="34" charset="0"/>
              <a:cs typeface="Arial" pitchFamily="34" charset="0"/>
            </a:endParaRPr>
          </a:p>
        </xdr:txBody>
      </xdr:sp>
      <xdr:cxnSp macro="">
        <xdr:nvCxnSpPr>
          <xdr:cNvPr id="198" name="197 - Ευθύγραμμο βέλος σύνδεσης"/>
          <xdr:cNvCxnSpPr/>
        </xdr:nvCxnSpPr>
        <xdr:spPr>
          <a:xfrm rot="5400000">
            <a:off x="3133726" y="36633150"/>
            <a:ext cx="828675" cy="219075"/>
          </a:xfrm>
          <a:prstGeom prst="straightConnector1">
            <a:avLst/>
          </a:prstGeom>
          <a:ln w="15875">
            <a:solidFill>
              <a:srgbClr val="C00000"/>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201" name="200 - Ευθύγραμμο βέλος σύνδεσης"/>
          <xdr:cNvCxnSpPr/>
        </xdr:nvCxnSpPr>
        <xdr:spPr>
          <a:xfrm rot="5400000">
            <a:off x="3209925" y="37376100"/>
            <a:ext cx="4572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152400</xdr:colOff>
      <xdr:row>187</xdr:row>
      <xdr:rowOff>115674</xdr:rowOff>
    </xdr:from>
    <xdr:to>
      <xdr:col>4</xdr:col>
      <xdr:colOff>0</xdr:colOff>
      <xdr:row>188</xdr:row>
      <xdr:rowOff>122893</xdr:rowOff>
    </xdr:to>
    <xdr:grpSp>
      <xdr:nvGrpSpPr>
        <xdr:cNvPr id="181" name="180 - Ομάδα"/>
        <xdr:cNvGrpSpPr/>
      </xdr:nvGrpSpPr>
      <xdr:grpSpPr>
        <a:xfrm>
          <a:off x="1995948" y="46276077"/>
          <a:ext cx="462117" cy="253026"/>
          <a:chOff x="1962150" y="37488314"/>
          <a:chExt cx="457200" cy="209550"/>
        </a:xfrm>
      </xdr:grpSpPr>
      <xdr:sp macro="" textlink="">
        <xdr:nvSpPr>
          <xdr:cNvPr id="180" name="179 - TextBox"/>
          <xdr:cNvSpPr txBox="1"/>
        </xdr:nvSpPr>
        <xdr:spPr>
          <a:xfrm>
            <a:off x="1981200" y="37488314"/>
            <a:ext cx="438150" cy="2095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00">
                <a:solidFill>
                  <a:srgbClr val="FFFF99"/>
                </a:solidFill>
                <a:latin typeface="Arial" pitchFamily="34" charset="0"/>
                <a:cs typeface="Arial" pitchFamily="34" charset="0"/>
              </a:rPr>
              <a:t>+Na</a:t>
            </a:r>
            <a:endParaRPr lang="el-GR" sz="1000">
              <a:solidFill>
                <a:srgbClr val="FFFF99"/>
              </a:solidFill>
              <a:latin typeface="Arial" pitchFamily="34" charset="0"/>
              <a:cs typeface="Arial" pitchFamily="34" charset="0"/>
            </a:endParaRPr>
          </a:p>
        </xdr:txBody>
      </xdr:sp>
      <xdr:cxnSp macro="">
        <xdr:nvCxnSpPr>
          <xdr:cNvPr id="178" name="177 - Ευθύγραμμο βέλος σύνδεσης"/>
          <xdr:cNvCxnSpPr/>
        </xdr:nvCxnSpPr>
        <xdr:spPr>
          <a:xfrm rot="10800000">
            <a:off x="1962150" y="37690425"/>
            <a:ext cx="4191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123312</xdr:colOff>
      <xdr:row>202</xdr:row>
      <xdr:rowOff>136936</xdr:rowOff>
    </xdr:from>
    <xdr:to>
      <xdr:col>6</xdr:col>
      <xdr:colOff>13622</xdr:colOff>
      <xdr:row>203</xdr:row>
      <xdr:rowOff>184561</xdr:rowOff>
    </xdr:to>
    <xdr:grpSp>
      <xdr:nvGrpSpPr>
        <xdr:cNvPr id="188" name="187 - Ομάδα"/>
        <xdr:cNvGrpSpPr/>
      </xdr:nvGrpSpPr>
      <xdr:grpSpPr>
        <a:xfrm>
          <a:off x="3195893" y="49984436"/>
          <a:ext cx="504826" cy="293431"/>
          <a:chOff x="2524125" y="25933933"/>
          <a:chExt cx="504826" cy="247650"/>
        </a:xfrm>
      </xdr:grpSpPr>
      <xdr:sp macro="" textlink="">
        <xdr:nvSpPr>
          <xdr:cNvPr id="191" name="190 - TextBox"/>
          <xdr:cNvSpPr txBox="1"/>
        </xdr:nvSpPr>
        <xdr:spPr>
          <a:xfrm>
            <a:off x="2524125" y="25933933"/>
            <a:ext cx="49530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Η</a:t>
            </a:r>
            <a:r>
              <a:rPr lang="el-GR" sz="1000" baseline="-25000">
                <a:solidFill>
                  <a:srgbClr val="FFFF99"/>
                </a:solidFill>
                <a:latin typeface="Arial" pitchFamily="34" charset="0"/>
                <a:cs typeface="Arial" pitchFamily="34" charset="0"/>
              </a:rPr>
              <a:t>2</a:t>
            </a:r>
            <a:r>
              <a:rPr lang="el-GR" sz="1000">
                <a:solidFill>
                  <a:srgbClr val="FFFF99"/>
                </a:solidFill>
                <a:latin typeface="Arial" pitchFamily="34" charset="0"/>
                <a:cs typeface="Arial" pitchFamily="34" charset="0"/>
              </a:rPr>
              <a:t>Ο</a:t>
            </a:r>
          </a:p>
        </xdr:txBody>
      </xdr:sp>
      <xdr:cxnSp macro="">
        <xdr:nvCxnSpPr>
          <xdr:cNvPr id="192" name="191 - Ευθύγραμμο βέλος σύνδεσης"/>
          <xdr:cNvCxnSpPr/>
        </xdr:nvCxnSpPr>
        <xdr:spPr>
          <a:xfrm rot="10800000">
            <a:off x="2543176" y="26136600"/>
            <a:ext cx="485775" cy="1588"/>
          </a:xfrm>
          <a:prstGeom prst="straightConnector1">
            <a:avLst/>
          </a:prstGeom>
          <a:ln w="15875">
            <a:solidFill>
              <a:srgbClr val="C00000"/>
            </a:solidFill>
            <a:headEnd type="triangle"/>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100268</xdr:colOff>
      <xdr:row>204</xdr:row>
      <xdr:rowOff>68903</xdr:rowOff>
    </xdr:from>
    <xdr:to>
      <xdr:col>7</xdr:col>
      <xdr:colOff>224093</xdr:colOff>
      <xdr:row>206</xdr:row>
      <xdr:rowOff>208853</xdr:rowOff>
    </xdr:to>
    <xdr:grpSp>
      <xdr:nvGrpSpPr>
        <xdr:cNvPr id="197" name="196 - Ομάδα"/>
        <xdr:cNvGrpSpPr/>
      </xdr:nvGrpSpPr>
      <xdr:grpSpPr>
        <a:xfrm>
          <a:off x="3787365" y="50408016"/>
          <a:ext cx="738341" cy="631563"/>
          <a:chOff x="2258073" y="26251694"/>
          <a:chExt cx="733425" cy="540000"/>
        </a:xfrm>
      </xdr:grpSpPr>
      <xdr:sp macro="" textlink="">
        <xdr:nvSpPr>
          <xdr:cNvPr id="200" name="199 - TextBox"/>
          <xdr:cNvSpPr txBox="1"/>
        </xdr:nvSpPr>
        <xdr:spPr>
          <a:xfrm>
            <a:off x="2258073" y="26365200"/>
            <a:ext cx="733425"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Ι</a:t>
            </a:r>
            <a:r>
              <a:rPr lang="el-GR" sz="1000" baseline="-25000">
                <a:solidFill>
                  <a:srgbClr val="FFFF99"/>
                </a:solidFill>
                <a:latin typeface="Arial" pitchFamily="34" charset="0"/>
                <a:cs typeface="Arial" pitchFamily="34" charset="0"/>
              </a:rPr>
              <a:t>2</a:t>
            </a: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Na</a:t>
            </a:r>
            <a:r>
              <a:rPr lang="el-GR" sz="1000">
                <a:solidFill>
                  <a:srgbClr val="FFFF99"/>
                </a:solidFill>
                <a:latin typeface="Arial" pitchFamily="34" charset="0"/>
                <a:cs typeface="Arial" pitchFamily="34" charset="0"/>
              </a:rPr>
              <a:t>ΟΗ</a:t>
            </a:r>
          </a:p>
        </xdr:txBody>
      </xdr:sp>
      <xdr:cxnSp macro="">
        <xdr:nvCxnSpPr>
          <xdr:cNvPr id="207" name="206 - Ευθύγραμμο βέλος σύνδεσης"/>
          <xdr:cNvCxnSpPr/>
        </xdr:nvCxnSpPr>
        <xdr:spPr>
          <a:xfrm rot="5400000">
            <a:off x="2063625" y="26520900"/>
            <a:ext cx="54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411008</xdr:colOff>
      <xdr:row>204</xdr:row>
      <xdr:rowOff>48419</xdr:rowOff>
    </xdr:from>
    <xdr:to>
      <xdr:col>4</xdr:col>
      <xdr:colOff>334809</xdr:colOff>
      <xdr:row>206</xdr:row>
      <xdr:rowOff>188369</xdr:rowOff>
    </xdr:to>
    <xdr:grpSp>
      <xdr:nvGrpSpPr>
        <xdr:cNvPr id="208" name="207 - Ομάδα"/>
        <xdr:cNvGrpSpPr/>
      </xdr:nvGrpSpPr>
      <xdr:grpSpPr>
        <a:xfrm>
          <a:off x="2254556" y="50387532"/>
          <a:ext cx="538318" cy="631563"/>
          <a:chOff x="2268195" y="26251694"/>
          <a:chExt cx="533401" cy="540000"/>
        </a:xfrm>
      </xdr:grpSpPr>
      <xdr:sp macro="" textlink="">
        <xdr:nvSpPr>
          <xdr:cNvPr id="209" name="208 - TextBox"/>
          <xdr:cNvSpPr txBox="1"/>
        </xdr:nvSpPr>
        <xdr:spPr>
          <a:xfrm>
            <a:off x="2268195" y="26365200"/>
            <a:ext cx="533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l-GR" sz="1000" baseline="-25000">
                <a:solidFill>
                  <a:srgbClr val="FFFF99"/>
                </a:solidFill>
                <a:latin typeface="Arial" pitchFamily="34" charset="0"/>
                <a:cs typeface="Arial" pitchFamily="34" charset="0"/>
              </a:rPr>
              <a:t>2</a:t>
            </a: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Ni</a:t>
            </a:r>
            <a:endParaRPr lang="el-GR" sz="1000">
              <a:solidFill>
                <a:srgbClr val="FFFF99"/>
              </a:solidFill>
              <a:latin typeface="Arial" pitchFamily="34" charset="0"/>
              <a:cs typeface="Arial" pitchFamily="34" charset="0"/>
            </a:endParaRPr>
          </a:p>
        </xdr:txBody>
      </xdr:sp>
      <xdr:cxnSp macro="">
        <xdr:nvCxnSpPr>
          <xdr:cNvPr id="210" name="209 - Ευθύγραμμο βέλος σύνδεσης"/>
          <xdr:cNvCxnSpPr/>
        </xdr:nvCxnSpPr>
        <xdr:spPr>
          <a:xfrm rot="5400000">
            <a:off x="2063625" y="26520900"/>
            <a:ext cx="54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232593</xdr:colOff>
      <xdr:row>206</xdr:row>
      <xdr:rowOff>115646</xdr:rowOff>
    </xdr:from>
    <xdr:to>
      <xdr:col>3</xdr:col>
      <xdr:colOff>290043</xdr:colOff>
      <xdr:row>207</xdr:row>
      <xdr:rowOff>115798</xdr:rowOff>
    </xdr:to>
    <xdr:grpSp>
      <xdr:nvGrpSpPr>
        <xdr:cNvPr id="215" name="214 - Ομάδα"/>
        <xdr:cNvGrpSpPr/>
      </xdr:nvGrpSpPr>
      <xdr:grpSpPr>
        <a:xfrm>
          <a:off x="1461625" y="50946372"/>
          <a:ext cx="671966" cy="245958"/>
          <a:chOff x="5124450" y="41060191"/>
          <a:chExt cx="667050" cy="203697"/>
        </a:xfrm>
      </xdr:grpSpPr>
      <xdr:sp macro="" textlink="">
        <xdr:nvSpPr>
          <xdr:cNvPr id="213" name="212 - TextBox"/>
          <xdr:cNvSpPr txBox="1"/>
        </xdr:nvSpPr>
        <xdr:spPr>
          <a:xfrm>
            <a:off x="5124450" y="41060191"/>
            <a:ext cx="619125" cy="20002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+NaOH</a:t>
            </a:r>
            <a:endParaRPr lang="el-GR" sz="1000">
              <a:solidFill>
                <a:srgbClr val="FFFF99"/>
              </a:solidFill>
              <a:latin typeface="Arial" pitchFamily="34" charset="0"/>
              <a:cs typeface="Arial" pitchFamily="34" charset="0"/>
            </a:endParaRPr>
          </a:p>
        </xdr:txBody>
      </xdr:sp>
      <xdr:cxnSp macro="">
        <xdr:nvCxnSpPr>
          <xdr:cNvPr id="214" name="213 - Ευθύγραμμο βέλος σύνδεσης"/>
          <xdr:cNvCxnSpPr/>
        </xdr:nvCxnSpPr>
        <xdr:spPr>
          <a:xfrm>
            <a:off x="5143500" y="41262300"/>
            <a:ext cx="648000" cy="1588"/>
          </a:xfrm>
          <a:prstGeom prst="straightConnector1">
            <a:avLst/>
          </a:prstGeom>
          <a:ln w="15875">
            <a:solidFill>
              <a:srgbClr val="C00000"/>
            </a:solidFill>
            <a:headEnd type="non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69601</xdr:colOff>
      <xdr:row>208</xdr:row>
      <xdr:rowOff>57149</xdr:rowOff>
    </xdr:from>
    <xdr:to>
      <xdr:col>6</xdr:col>
      <xdr:colOff>1</xdr:colOff>
      <xdr:row>210</xdr:row>
      <xdr:rowOff>197099</xdr:rowOff>
    </xdr:to>
    <xdr:cxnSp macro="">
      <xdr:nvCxnSpPr>
        <xdr:cNvPr id="212" name="211 - Ευθύγραμμο βέλος σύνδεσης"/>
        <xdr:cNvCxnSpPr/>
      </xdr:nvCxnSpPr>
      <xdr:spPr>
        <a:xfrm rot="5400000">
          <a:off x="3117601" y="41862374"/>
          <a:ext cx="540000" cy="540000"/>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542925</xdr:colOff>
      <xdr:row>208</xdr:row>
      <xdr:rowOff>57150</xdr:rowOff>
    </xdr:from>
    <xdr:to>
      <xdr:col>4</xdr:col>
      <xdr:colOff>473325</xdr:colOff>
      <xdr:row>210</xdr:row>
      <xdr:rowOff>197100</xdr:rowOff>
    </xdr:to>
    <xdr:cxnSp macro="">
      <xdr:nvCxnSpPr>
        <xdr:cNvPr id="216" name="215 - Ευθύγραμμο βέλος σύνδεσης"/>
        <xdr:cNvCxnSpPr/>
      </xdr:nvCxnSpPr>
      <xdr:spPr>
        <a:xfrm rot="16200000" flipH="1">
          <a:off x="2371725" y="41862375"/>
          <a:ext cx="540000" cy="540000"/>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381000</xdr:colOff>
      <xdr:row>204</xdr:row>
      <xdr:rowOff>30675</xdr:rowOff>
    </xdr:from>
    <xdr:to>
      <xdr:col>3</xdr:col>
      <xdr:colOff>347400</xdr:colOff>
      <xdr:row>207</xdr:row>
      <xdr:rowOff>6600</xdr:rowOff>
    </xdr:to>
    <xdr:cxnSp macro="">
      <xdr:nvCxnSpPr>
        <xdr:cNvPr id="219" name="218 - Ευθύγραμμο βέλος σύνδεσης"/>
        <xdr:cNvCxnSpPr/>
      </xdr:nvCxnSpPr>
      <xdr:spPr>
        <a:xfrm rot="16200000" flipV="1">
          <a:off x="1600200" y="41035800"/>
          <a:ext cx="576000" cy="576000"/>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483548</xdr:colOff>
      <xdr:row>203</xdr:row>
      <xdr:rowOff>170325</xdr:rowOff>
    </xdr:from>
    <xdr:to>
      <xdr:col>2</xdr:col>
      <xdr:colOff>131917</xdr:colOff>
      <xdr:row>207</xdr:row>
      <xdr:rowOff>28574</xdr:rowOff>
    </xdr:to>
    <xdr:grpSp>
      <xdr:nvGrpSpPr>
        <xdr:cNvPr id="233" name="232 - Ομάδα"/>
        <xdr:cNvGrpSpPr/>
      </xdr:nvGrpSpPr>
      <xdr:grpSpPr>
        <a:xfrm>
          <a:off x="1098064" y="50263631"/>
          <a:ext cx="262885" cy="841475"/>
          <a:chOff x="1113632" y="40975425"/>
          <a:chExt cx="257969" cy="658349"/>
        </a:xfrm>
      </xdr:grpSpPr>
      <xdr:cxnSp macro="">
        <xdr:nvCxnSpPr>
          <xdr:cNvPr id="228" name="227 - Ευθεία γραμμή σύνδεσης"/>
          <xdr:cNvCxnSpPr/>
        </xdr:nvCxnSpPr>
        <xdr:spPr>
          <a:xfrm rot="10800000" flipV="1">
            <a:off x="1119601" y="40975425"/>
            <a:ext cx="252000" cy="144000"/>
          </a:xfrm>
          <a:prstGeom prst="line">
            <a:avLst/>
          </a:prstGeom>
          <a:ln w="15875">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230" name="229 - Ευθεία γραμμή σύνδεσης"/>
          <xdr:cNvCxnSpPr/>
        </xdr:nvCxnSpPr>
        <xdr:spPr>
          <a:xfrm rot="5400000">
            <a:off x="957263" y="41276587"/>
            <a:ext cx="314325" cy="1588"/>
          </a:xfrm>
          <a:prstGeom prst="line">
            <a:avLst/>
          </a:prstGeom>
          <a:ln w="15875">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232" name="231 - Ευθύγραμμο βέλος σύνδεσης"/>
          <xdr:cNvCxnSpPr/>
        </xdr:nvCxnSpPr>
        <xdr:spPr>
          <a:xfrm rot="16200000" flipH="1">
            <a:off x="1085850" y="41462324"/>
            <a:ext cx="200025" cy="142875"/>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437356</xdr:colOff>
      <xdr:row>232</xdr:row>
      <xdr:rowOff>67469</xdr:rowOff>
    </xdr:from>
    <xdr:to>
      <xdr:col>1</xdr:col>
      <xdr:colOff>438944</xdr:colOff>
      <xdr:row>233</xdr:row>
      <xdr:rowOff>191444</xdr:rowOff>
    </xdr:to>
    <xdr:cxnSp macro="">
      <xdr:nvCxnSpPr>
        <xdr:cNvPr id="225" name="224 - Ευθύγραμμο βέλος σύνδεσης"/>
        <xdr:cNvCxnSpPr/>
      </xdr:nvCxnSpPr>
      <xdr:spPr>
        <a:xfrm rot="5400000" flipH="1" flipV="1">
          <a:off x="885750" y="46634475"/>
          <a:ext cx="324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543641</xdr:colOff>
      <xdr:row>239</xdr:row>
      <xdr:rowOff>128096</xdr:rowOff>
    </xdr:from>
    <xdr:to>
      <xdr:col>2</xdr:col>
      <xdr:colOff>480267</xdr:colOff>
      <xdr:row>240</xdr:row>
      <xdr:rowOff>165275</xdr:rowOff>
    </xdr:to>
    <xdr:grpSp>
      <xdr:nvGrpSpPr>
        <xdr:cNvPr id="242" name="241 - Ομάδα"/>
        <xdr:cNvGrpSpPr/>
      </xdr:nvGrpSpPr>
      <xdr:grpSpPr>
        <a:xfrm>
          <a:off x="1158157" y="59070435"/>
          <a:ext cx="551142" cy="282985"/>
          <a:chOff x="4552949" y="46887040"/>
          <a:chExt cx="546226" cy="238125"/>
        </a:xfrm>
      </xdr:grpSpPr>
      <xdr:sp macro="" textlink="">
        <xdr:nvSpPr>
          <xdr:cNvPr id="240" name="239 - TextBox"/>
          <xdr:cNvSpPr txBox="1"/>
        </xdr:nvSpPr>
        <xdr:spPr>
          <a:xfrm>
            <a:off x="4552949" y="46887040"/>
            <a:ext cx="533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l-GR" sz="1000" baseline="-25000">
                <a:solidFill>
                  <a:srgbClr val="FFFF99"/>
                </a:solidFill>
                <a:latin typeface="Arial" pitchFamily="34" charset="0"/>
                <a:cs typeface="Arial" pitchFamily="34" charset="0"/>
              </a:rPr>
              <a:t>2</a:t>
            </a: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Ni</a:t>
            </a:r>
            <a:endParaRPr lang="el-GR" sz="1000">
              <a:solidFill>
                <a:srgbClr val="FFFF99"/>
              </a:solidFill>
              <a:latin typeface="Arial" pitchFamily="34" charset="0"/>
              <a:cs typeface="Arial" pitchFamily="34" charset="0"/>
            </a:endParaRPr>
          </a:p>
        </xdr:txBody>
      </xdr:sp>
      <xdr:cxnSp macro="">
        <xdr:nvCxnSpPr>
          <xdr:cNvPr id="241" name="240 - Ευθύγραμμο βέλος σύνδεσης"/>
          <xdr:cNvCxnSpPr/>
        </xdr:nvCxnSpPr>
        <xdr:spPr>
          <a:xfrm>
            <a:off x="4559175" y="47085375"/>
            <a:ext cx="54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84496</xdr:colOff>
      <xdr:row>239</xdr:row>
      <xdr:rowOff>137648</xdr:rowOff>
    </xdr:from>
    <xdr:to>
      <xdr:col>4</xdr:col>
      <xdr:colOff>49697</xdr:colOff>
      <xdr:row>240</xdr:row>
      <xdr:rowOff>175748</xdr:rowOff>
    </xdr:to>
    <xdr:grpSp>
      <xdr:nvGrpSpPr>
        <xdr:cNvPr id="243" name="242 - Ομάδα"/>
        <xdr:cNvGrpSpPr/>
      </xdr:nvGrpSpPr>
      <xdr:grpSpPr>
        <a:xfrm>
          <a:off x="1928044" y="59079987"/>
          <a:ext cx="579718" cy="283906"/>
          <a:chOff x="4524374" y="46887835"/>
          <a:chExt cx="574801" cy="238125"/>
        </a:xfrm>
      </xdr:grpSpPr>
      <xdr:sp macro="" textlink="">
        <xdr:nvSpPr>
          <xdr:cNvPr id="244" name="243 - TextBox"/>
          <xdr:cNvSpPr txBox="1"/>
        </xdr:nvSpPr>
        <xdr:spPr>
          <a:xfrm>
            <a:off x="4524374" y="46887835"/>
            <a:ext cx="533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HCl</a:t>
            </a:r>
            <a:endParaRPr lang="el-GR" sz="1000">
              <a:solidFill>
                <a:srgbClr val="FFFF99"/>
              </a:solidFill>
              <a:latin typeface="Arial" pitchFamily="34" charset="0"/>
              <a:cs typeface="Arial" pitchFamily="34" charset="0"/>
            </a:endParaRPr>
          </a:p>
        </xdr:txBody>
      </xdr:sp>
      <xdr:cxnSp macro="">
        <xdr:nvCxnSpPr>
          <xdr:cNvPr id="245" name="244 - Ευθύγραμμο βέλος σύνδεσης"/>
          <xdr:cNvCxnSpPr/>
        </xdr:nvCxnSpPr>
        <xdr:spPr>
          <a:xfrm>
            <a:off x="4559175" y="47085375"/>
            <a:ext cx="54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332658</xdr:colOff>
      <xdr:row>241</xdr:row>
      <xdr:rowOff>48418</xdr:rowOff>
    </xdr:from>
    <xdr:to>
      <xdr:col>2</xdr:col>
      <xdr:colOff>85008</xdr:colOff>
      <xdr:row>243</xdr:row>
      <xdr:rowOff>793</xdr:rowOff>
    </xdr:to>
    <xdr:grpSp>
      <xdr:nvGrpSpPr>
        <xdr:cNvPr id="248" name="247 - Ομάδα"/>
        <xdr:cNvGrpSpPr/>
      </xdr:nvGrpSpPr>
      <xdr:grpSpPr>
        <a:xfrm>
          <a:off x="947174" y="59482370"/>
          <a:ext cx="366866" cy="443988"/>
          <a:chOff x="952500" y="48235393"/>
          <a:chExt cx="361950" cy="352425"/>
        </a:xfrm>
      </xdr:grpSpPr>
      <xdr:sp macro="" textlink="">
        <xdr:nvSpPr>
          <xdr:cNvPr id="247" name="246 - TextBox"/>
          <xdr:cNvSpPr txBox="1"/>
        </xdr:nvSpPr>
        <xdr:spPr>
          <a:xfrm>
            <a:off x="952500" y="48253649"/>
            <a:ext cx="361950" cy="257176"/>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Na</a:t>
            </a:r>
            <a:endParaRPr lang="el-GR" sz="1000">
              <a:solidFill>
                <a:srgbClr val="FFFF99"/>
              </a:solidFill>
              <a:latin typeface="Arial" pitchFamily="34" charset="0"/>
              <a:cs typeface="Arial" pitchFamily="34" charset="0"/>
            </a:endParaRPr>
          </a:p>
        </xdr:txBody>
      </xdr:sp>
      <xdr:cxnSp macro="">
        <xdr:nvCxnSpPr>
          <xdr:cNvPr id="246" name="245 - Ευθύγραμμο βέλος σύνδεσης"/>
          <xdr:cNvCxnSpPr/>
        </xdr:nvCxnSpPr>
        <xdr:spPr>
          <a:xfrm rot="5400000">
            <a:off x="842963" y="48410812"/>
            <a:ext cx="352425"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266700</xdr:colOff>
      <xdr:row>266</xdr:row>
      <xdr:rowOff>243144</xdr:rowOff>
    </xdr:from>
    <xdr:to>
      <xdr:col>2</xdr:col>
      <xdr:colOff>571500</xdr:colOff>
      <xdr:row>268</xdr:row>
      <xdr:rowOff>119319</xdr:rowOff>
    </xdr:to>
    <xdr:grpSp>
      <xdr:nvGrpSpPr>
        <xdr:cNvPr id="263" name="262 - Ομάδα"/>
        <xdr:cNvGrpSpPr/>
      </xdr:nvGrpSpPr>
      <xdr:grpSpPr>
        <a:xfrm>
          <a:off x="881216" y="65822257"/>
          <a:ext cx="919316" cy="367788"/>
          <a:chOff x="2228850" y="53654325"/>
          <a:chExt cx="914400" cy="276225"/>
        </a:xfrm>
      </xdr:grpSpPr>
      <xdr:sp macro="" textlink="">
        <xdr:nvSpPr>
          <xdr:cNvPr id="256" name="255 - TextBox"/>
          <xdr:cNvSpPr txBox="1"/>
        </xdr:nvSpPr>
        <xdr:spPr>
          <a:xfrm>
            <a:off x="2486025" y="53654325"/>
            <a:ext cx="276225" cy="2762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solidFill>
                  <a:srgbClr val="FFFF99"/>
                </a:solidFill>
                <a:latin typeface="Arial" pitchFamily="34" charset="0"/>
                <a:cs typeface="Arial" pitchFamily="34" charset="0"/>
              </a:rPr>
              <a:t>C</a:t>
            </a:r>
            <a:endParaRPr lang="el-GR" sz="1100">
              <a:solidFill>
                <a:srgbClr val="FFFF99"/>
              </a:solidFill>
              <a:latin typeface="Arial" pitchFamily="34" charset="0"/>
              <a:cs typeface="Arial" pitchFamily="34" charset="0"/>
            </a:endParaRPr>
          </a:p>
        </xdr:txBody>
      </xdr:sp>
      <xdr:grpSp>
        <xdr:nvGrpSpPr>
          <xdr:cNvPr id="262" name="261 - Ομάδα"/>
          <xdr:cNvGrpSpPr/>
        </xdr:nvGrpSpPr>
        <xdr:grpSpPr>
          <a:xfrm>
            <a:off x="2228850" y="53654325"/>
            <a:ext cx="914400" cy="276225"/>
            <a:chOff x="2228850" y="53654325"/>
            <a:chExt cx="914400" cy="276225"/>
          </a:xfrm>
        </xdr:grpSpPr>
        <xdr:sp macro="" textlink="">
          <xdr:nvSpPr>
            <xdr:cNvPr id="257" name="256 - TextBox"/>
            <xdr:cNvSpPr txBox="1"/>
          </xdr:nvSpPr>
          <xdr:spPr>
            <a:xfrm>
              <a:off x="2743200" y="53654325"/>
              <a:ext cx="400050" cy="2762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endParaRPr lang="el-GR" sz="1100">
                <a:solidFill>
                  <a:srgbClr val="FFFF99"/>
                </a:solidFill>
                <a:latin typeface="Arial" pitchFamily="34" charset="0"/>
                <a:cs typeface="Arial" pitchFamily="34" charset="0"/>
              </a:endParaRPr>
            </a:p>
          </xdr:txBody>
        </xdr:sp>
        <xdr:sp macro="" textlink="">
          <xdr:nvSpPr>
            <xdr:cNvPr id="255" name="254 - TextBox"/>
            <xdr:cNvSpPr txBox="1"/>
          </xdr:nvSpPr>
          <xdr:spPr>
            <a:xfrm>
              <a:off x="2228850" y="53654325"/>
              <a:ext cx="276225" cy="2762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solidFill>
                    <a:srgbClr val="FFFF99"/>
                  </a:solidFill>
                  <a:latin typeface="Arial" pitchFamily="34" charset="0"/>
                  <a:cs typeface="Arial" pitchFamily="34" charset="0"/>
                </a:rPr>
                <a:t>R</a:t>
              </a:r>
              <a:endParaRPr lang="el-GR" sz="1100">
                <a:solidFill>
                  <a:srgbClr val="FFFF99"/>
                </a:solidFill>
                <a:latin typeface="Arial" pitchFamily="34" charset="0"/>
                <a:cs typeface="Arial" pitchFamily="34" charset="0"/>
              </a:endParaRPr>
            </a:p>
          </xdr:txBody>
        </xdr:sp>
        <xdr:cxnSp macro="">
          <xdr:nvCxnSpPr>
            <xdr:cNvPr id="251" name="250 - Ευθεία γραμμή σύνδεσης"/>
            <xdr:cNvCxnSpPr/>
          </xdr:nvCxnSpPr>
          <xdr:spPr>
            <a:xfrm>
              <a:off x="2438400" y="53755072"/>
              <a:ext cx="123825" cy="1588"/>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nvGrpSpPr>
            <xdr:cNvPr id="259" name="258 - Ομάδα"/>
            <xdr:cNvGrpSpPr/>
          </xdr:nvGrpSpPr>
          <xdr:grpSpPr>
            <a:xfrm>
              <a:off x="2686050" y="53732358"/>
              <a:ext cx="123825" cy="47020"/>
              <a:chOff x="2686050" y="53741883"/>
              <a:chExt cx="123825" cy="47020"/>
            </a:xfrm>
          </xdr:grpSpPr>
          <xdr:cxnSp macro="">
            <xdr:nvCxnSpPr>
              <xdr:cNvPr id="252" name="251 - Ευθεία γραμμή σύνδεσης"/>
              <xdr:cNvCxnSpPr/>
            </xdr:nvCxnSpPr>
            <xdr:spPr>
              <a:xfrm>
                <a:off x="2686050" y="53787315"/>
                <a:ext cx="123825" cy="1588"/>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253" name="252 - Ευθεία γραμμή σύνδεσης"/>
              <xdr:cNvCxnSpPr/>
            </xdr:nvCxnSpPr>
            <xdr:spPr>
              <a:xfrm>
                <a:off x="2686050" y="53741883"/>
                <a:ext cx="123825" cy="1588"/>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254" name="253 - Ευθεία γραμμή σύνδεσης"/>
              <xdr:cNvCxnSpPr/>
            </xdr:nvCxnSpPr>
            <xdr:spPr>
              <a:xfrm>
                <a:off x="2686050" y="53764599"/>
                <a:ext cx="123825" cy="1588"/>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2</xdr:col>
      <xdr:colOff>485775</xdr:colOff>
      <xdr:row>266</xdr:row>
      <xdr:rowOff>146427</xdr:rowOff>
    </xdr:from>
    <xdr:to>
      <xdr:col>3</xdr:col>
      <xdr:colOff>457200</xdr:colOff>
      <xdr:row>268</xdr:row>
      <xdr:rowOff>134747</xdr:rowOff>
    </xdr:to>
    <xdr:grpSp>
      <xdr:nvGrpSpPr>
        <xdr:cNvPr id="268" name="267 - Ομάδα"/>
        <xdr:cNvGrpSpPr/>
      </xdr:nvGrpSpPr>
      <xdr:grpSpPr>
        <a:xfrm>
          <a:off x="1714807" y="65725540"/>
          <a:ext cx="585941" cy="479933"/>
          <a:chOff x="2886075" y="54088000"/>
          <a:chExt cx="581025" cy="393880"/>
        </a:xfrm>
      </xdr:grpSpPr>
      <xdr:sp macro="" textlink="">
        <xdr:nvSpPr>
          <xdr:cNvPr id="266" name="265 - TextBox"/>
          <xdr:cNvSpPr txBox="1"/>
        </xdr:nvSpPr>
        <xdr:spPr>
          <a:xfrm>
            <a:off x="2952751" y="54088000"/>
            <a:ext cx="447674" cy="21907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Na</a:t>
            </a:r>
            <a:endParaRPr lang="el-GR" sz="1000">
              <a:solidFill>
                <a:srgbClr val="FFFF99"/>
              </a:solidFill>
              <a:latin typeface="Arial" pitchFamily="34" charset="0"/>
              <a:cs typeface="Arial" pitchFamily="34" charset="0"/>
            </a:endParaRPr>
          </a:p>
        </xdr:txBody>
      </xdr:sp>
      <xdr:sp macro="" textlink="">
        <xdr:nvSpPr>
          <xdr:cNvPr id="267" name="266 - TextBox"/>
          <xdr:cNvSpPr txBox="1"/>
        </xdr:nvSpPr>
        <xdr:spPr>
          <a:xfrm>
            <a:off x="2886075" y="54243755"/>
            <a:ext cx="581025"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a:t>
            </a:r>
            <a:r>
              <a:rPr lang="en-US" sz="1000">
                <a:solidFill>
                  <a:srgbClr val="FFFF99"/>
                </a:solidFill>
                <a:latin typeface="Arial"/>
                <a:cs typeface="Arial"/>
              </a:rPr>
              <a:t>½ H</a:t>
            </a:r>
            <a:r>
              <a:rPr lang="en-US" sz="1000" baseline="-25000">
                <a:solidFill>
                  <a:srgbClr val="FFFF99"/>
                </a:solidFill>
                <a:latin typeface="Arial"/>
                <a:cs typeface="Arial"/>
              </a:rPr>
              <a:t>2</a:t>
            </a:r>
            <a:endParaRPr lang="el-GR" sz="1000" baseline="-25000">
              <a:solidFill>
                <a:srgbClr val="FFFF99"/>
              </a:solidFill>
              <a:latin typeface="Arial" pitchFamily="34" charset="0"/>
              <a:cs typeface="Arial" pitchFamily="34" charset="0"/>
            </a:endParaRPr>
          </a:p>
        </xdr:txBody>
      </xdr:sp>
      <xdr:cxnSp macro="">
        <xdr:nvCxnSpPr>
          <xdr:cNvPr id="265" name="264 - Ευθύγραμμο βέλος σύνδεσης"/>
          <xdr:cNvCxnSpPr/>
        </xdr:nvCxnSpPr>
        <xdr:spPr>
          <a:xfrm>
            <a:off x="2952750" y="54263925"/>
            <a:ext cx="504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38100</xdr:colOff>
      <xdr:row>265</xdr:row>
      <xdr:rowOff>197105</xdr:rowOff>
    </xdr:from>
    <xdr:to>
      <xdr:col>5</xdr:col>
      <xdr:colOff>28575</xdr:colOff>
      <xdr:row>268</xdr:row>
      <xdr:rowOff>135659</xdr:rowOff>
    </xdr:to>
    <xdr:grpSp>
      <xdr:nvGrpSpPr>
        <xdr:cNvPr id="278" name="277 - Ομάδα"/>
        <xdr:cNvGrpSpPr/>
      </xdr:nvGrpSpPr>
      <xdr:grpSpPr>
        <a:xfrm>
          <a:off x="2496165" y="65530411"/>
          <a:ext cx="604991" cy="675974"/>
          <a:chOff x="3971925" y="53854347"/>
          <a:chExt cx="600075" cy="550072"/>
        </a:xfrm>
      </xdr:grpSpPr>
      <xdr:sp macro="" textlink="">
        <xdr:nvSpPr>
          <xdr:cNvPr id="276" name="275 - TextBox"/>
          <xdr:cNvSpPr txBox="1"/>
        </xdr:nvSpPr>
        <xdr:spPr>
          <a:xfrm>
            <a:off x="4114799" y="53854347"/>
            <a:ext cx="342901"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a:t>
            </a:r>
            <a:r>
              <a:rPr lang="el-GR" sz="1000">
                <a:solidFill>
                  <a:srgbClr val="FFFF99"/>
                </a:solidFill>
                <a:latin typeface="Arial" pitchFamily="34" charset="0"/>
                <a:cs typeface="Arial" pitchFamily="34" charset="0"/>
              </a:rPr>
              <a:t>Γ)</a:t>
            </a:r>
          </a:p>
        </xdr:txBody>
      </xdr:sp>
      <xdr:grpSp>
        <xdr:nvGrpSpPr>
          <xdr:cNvPr id="277" name="276 - Ομάδα"/>
          <xdr:cNvGrpSpPr/>
        </xdr:nvGrpSpPr>
        <xdr:grpSpPr>
          <a:xfrm>
            <a:off x="3971925" y="54011512"/>
            <a:ext cx="600075" cy="392907"/>
            <a:chOff x="3971925" y="54011512"/>
            <a:chExt cx="600075" cy="392907"/>
          </a:xfrm>
        </xdr:grpSpPr>
        <xdr:sp macro="" textlink="">
          <xdr:nvSpPr>
            <xdr:cNvPr id="273" name="272 - TextBox"/>
            <xdr:cNvSpPr txBox="1"/>
          </xdr:nvSpPr>
          <xdr:spPr>
            <a:xfrm>
              <a:off x="3981450" y="54011512"/>
              <a:ext cx="552450" cy="22859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+R–Cl</a:t>
              </a:r>
              <a:endParaRPr lang="el-GR" sz="1000">
                <a:solidFill>
                  <a:srgbClr val="FFFF99"/>
                </a:solidFill>
                <a:latin typeface="Arial" pitchFamily="34" charset="0"/>
                <a:cs typeface="Arial" pitchFamily="34" charset="0"/>
              </a:endParaRPr>
            </a:p>
          </xdr:txBody>
        </xdr:sp>
        <xdr:sp macro="" textlink="">
          <xdr:nvSpPr>
            <xdr:cNvPr id="275" name="274 - TextBox"/>
            <xdr:cNvSpPr txBox="1"/>
          </xdr:nvSpPr>
          <xdr:spPr>
            <a:xfrm>
              <a:off x="3971925" y="54175820"/>
              <a:ext cx="552450" cy="22859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–NaCl</a:t>
              </a:r>
              <a:endParaRPr lang="el-GR" sz="1000">
                <a:solidFill>
                  <a:srgbClr val="FFFF99"/>
                </a:solidFill>
                <a:latin typeface="Arial" pitchFamily="34" charset="0"/>
                <a:cs typeface="Arial" pitchFamily="34" charset="0"/>
              </a:endParaRPr>
            </a:p>
          </xdr:txBody>
        </xdr:sp>
        <xdr:cxnSp macro="">
          <xdr:nvCxnSpPr>
            <xdr:cNvPr id="272" name="271 - Ευθύγραμμο βέλος σύνδεσης"/>
            <xdr:cNvCxnSpPr/>
          </xdr:nvCxnSpPr>
          <xdr:spPr>
            <a:xfrm>
              <a:off x="4010025" y="54187725"/>
              <a:ext cx="561975"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xdr:col>
      <xdr:colOff>246527</xdr:colOff>
      <xdr:row>266</xdr:row>
      <xdr:rowOff>126557</xdr:rowOff>
    </xdr:from>
    <xdr:to>
      <xdr:col>6</xdr:col>
      <xdr:colOff>217952</xdr:colOff>
      <xdr:row>268</xdr:row>
      <xdr:rowOff>104636</xdr:rowOff>
    </xdr:to>
    <xdr:grpSp>
      <xdr:nvGrpSpPr>
        <xdr:cNvPr id="283" name="282 - Ομάδα"/>
        <xdr:cNvGrpSpPr/>
      </xdr:nvGrpSpPr>
      <xdr:grpSpPr>
        <a:xfrm>
          <a:off x="3319108" y="65705670"/>
          <a:ext cx="585941" cy="469692"/>
          <a:chOff x="3124200" y="54039255"/>
          <a:chExt cx="581025" cy="385476"/>
        </a:xfrm>
      </xdr:grpSpPr>
      <xdr:sp macro="" textlink="">
        <xdr:nvSpPr>
          <xdr:cNvPr id="281" name="280 - TextBox"/>
          <xdr:cNvSpPr txBox="1"/>
        </xdr:nvSpPr>
        <xdr:spPr>
          <a:xfrm>
            <a:off x="3124200" y="54039255"/>
            <a:ext cx="581025"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+2</a:t>
            </a:r>
            <a:r>
              <a:rPr lang="en-US" sz="1000">
                <a:solidFill>
                  <a:srgbClr val="FFFF99"/>
                </a:solidFill>
                <a:latin typeface="Arial"/>
                <a:cs typeface="Arial"/>
              </a:rPr>
              <a:t> H</a:t>
            </a:r>
            <a:r>
              <a:rPr lang="en-US" sz="1000" baseline="-25000">
                <a:solidFill>
                  <a:srgbClr val="FFFF99"/>
                </a:solidFill>
                <a:latin typeface="Arial"/>
                <a:cs typeface="Arial"/>
              </a:rPr>
              <a:t>2</a:t>
            </a:r>
            <a:endParaRPr lang="el-GR" sz="1000" baseline="-25000">
              <a:solidFill>
                <a:srgbClr val="FFFF99"/>
              </a:solidFill>
              <a:latin typeface="Arial" pitchFamily="34" charset="0"/>
              <a:cs typeface="Arial" pitchFamily="34" charset="0"/>
            </a:endParaRPr>
          </a:p>
        </xdr:txBody>
      </xdr:sp>
      <xdr:sp macro="" textlink="">
        <xdr:nvSpPr>
          <xdr:cNvPr id="280" name="279 - TextBox"/>
          <xdr:cNvSpPr txBox="1"/>
        </xdr:nvSpPr>
        <xdr:spPr>
          <a:xfrm>
            <a:off x="3209926" y="54205657"/>
            <a:ext cx="447674" cy="21907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Ni</a:t>
            </a:r>
            <a:endParaRPr lang="el-GR" sz="1000">
              <a:solidFill>
                <a:srgbClr val="FFFF99"/>
              </a:solidFill>
              <a:latin typeface="Arial" pitchFamily="34" charset="0"/>
              <a:cs typeface="Arial" pitchFamily="34" charset="0"/>
            </a:endParaRPr>
          </a:p>
        </xdr:txBody>
      </xdr:sp>
      <xdr:cxnSp macro="">
        <xdr:nvCxnSpPr>
          <xdr:cNvPr id="282" name="281 - Ευθύγραμμο βέλος σύνδεσης"/>
          <xdr:cNvCxnSpPr/>
        </xdr:nvCxnSpPr>
        <xdr:spPr>
          <a:xfrm>
            <a:off x="3200400" y="54225825"/>
            <a:ext cx="504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266700</xdr:colOff>
      <xdr:row>268</xdr:row>
      <xdr:rowOff>10319</xdr:rowOff>
    </xdr:from>
    <xdr:to>
      <xdr:col>3</xdr:col>
      <xdr:colOff>314325</xdr:colOff>
      <xdr:row>271</xdr:row>
      <xdr:rowOff>22244</xdr:rowOff>
    </xdr:to>
    <xdr:grpSp>
      <xdr:nvGrpSpPr>
        <xdr:cNvPr id="258" name="257 - Ομάδα"/>
        <xdr:cNvGrpSpPr/>
      </xdr:nvGrpSpPr>
      <xdr:grpSpPr>
        <a:xfrm>
          <a:off x="881216" y="66081045"/>
          <a:ext cx="1276657" cy="749344"/>
          <a:chOff x="571500" y="47244794"/>
          <a:chExt cx="1266825" cy="612000"/>
        </a:xfrm>
      </xdr:grpSpPr>
      <xdr:sp macro="" textlink="">
        <xdr:nvSpPr>
          <xdr:cNvPr id="260" name="259 - TextBox"/>
          <xdr:cNvSpPr txBox="1"/>
        </xdr:nvSpPr>
        <xdr:spPr>
          <a:xfrm>
            <a:off x="991239" y="47335769"/>
            <a:ext cx="590549"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SO</a:t>
            </a:r>
            <a:r>
              <a:rPr lang="en-US" sz="1000" baseline="-25000">
                <a:solidFill>
                  <a:srgbClr val="FFFF99"/>
                </a:solidFill>
                <a:latin typeface="Arial" pitchFamily="34" charset="0"/>
                <a:cs typeface="Arial" pitchFamily="34" charset="0"/>
              </a:rPr>
              <a:t>4</a:t>
            </a:r>
            <a:endParaRPr lang="el-GR" sz="1000" baseline="0">
              <a:solidFill>
                <a:srgbClr val="FFFF99"/>
              </a:solidFill>
              <a:latin typeface="Arial" pitchFamily="34" charset="0"/>
              <a:cs typeface="Arial" pitchFamily="34" charset="0"/>
            </a:endParaRPr>
          </a:p>
        </xdr:txBody>
      </xdr:sp>
      <xdr:sp macro="" textlink="">
        <xdr:nvSpPr>
          <xdr:cNvPr id="261" name="260 - TextBox"/>
          <xdr:cNvSpPr txBox="1"/>
        </xdr:nvSpPr>
        <xdr:spPr>
          <a:xfrm>
            <a:off x="1000125" y="47501081"/>
            <a:ext cx="83820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n-US" sz="1000">
                <a:solidFill>
                  <a:srgbClr val="FFFF99"/>
                </a:solidFill>
                <a:latin typeface="Arial" pitchFamily="34" charset="0"/>
                <a:cs typeface="Arial" pitchFamily="34" charset="0"/>
              </a:rPr>
              <a:t>Hg, HgSO</a:t>
            </a:r>
            <a:r>
              <a:rPr lang="en-US" sz="1000" baseline="-25000">
                <a:solidFill>
                  <a:srgbClr val="FFFF99"/>
                </a:solidFill>
                <a:latin typeface="Arial" pitchFamily="34" charset="0"/>
                <a:cs typeface="Arial" pitchFamily="34" charset="0"/>
              </a:rPr>
              <a:t>4</a:t>
            </a:r>
            <a:endParaRPr lang="el-GR" sz="1000" baseline="-25000">
              <a:solidFill>
                <a:srgbClr val="FFFF99"/>
              </a:solidFill>
              <a:latin typeface="Arial" pitchFamily="34" charset="0"/>
              <a:cs typeface="Arial" pitchFamily="34" charset="0"/>
            </a:endParaRPr>
          </a:p>
        </xdr:txBody>
      </xdr:sp>
      <xdr:sp macro="" textlink="">
        <xdr:nvSpPr>
          <xdr:cNvPr id="264" name="263 - TextBox"/>
          <xdr:cNvSpPr txBox="1"/>
        </xdr:nvSpPr>
        <xdr:spPr>
          <a:xfrm>
            <a:off x="571500" y="47386875"/>
            <a:ext cx="51435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endParaRPr lang="el-GR" sz="1000">
              <a:solidFill>
                <a:srgbClr val="FFFF99"/>
              </a:solidFill>
              <a:latin typeface="Arial" pitchFamily="34" charset="0"/>
              <a:cs typeface="Arial" pitchFamily="34" charset="0"/>
            </a:endParaRPr>
          </a:p>
        </xdr:txBody>
      </xdr:sp>
      <xdr:cxnSp macro="">
        <xdr:nvCxnSpPr>
          <xdr:cNvPr id="269" name="268 - Ευθύγραμμο βέλος σύνδεσης"/>
          <xdr:cNvCxnSpPr/>
        </xdr:nvCxnSpPr>
        <xdr:spPr>
          <a:xfrm rot="5400000" flipH="1" flipV="1">
            <a:off x="741750" y="47550000"/>
            <a:ext cx="612000" cy="1588"/>
          </a:xfrm>
          <a:prstGeom prst="straightConnector1">
            <a:avLst/>
          </a:prstGeom>
          <a:ln w="15875">
            <a:solidFill>
              <a:srgbClr val="C00000"/>
            </a:solidFill>
            <a:headEnd type="triangle"/>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517218</xdr:colOff>
      <xdr:row>272</xdr:row>
      <xdr:rowOff>9525</xdr:rowOff>
    </xdr:from>
    <xdr:to>
      <xdr:col>3</xdr:col>
      <xdr:colOff>212418</xdr:colOff>
      <xdr:row>272</xdr:row>
      <xdr:rowOff>11113</xdr:rowOff>
    </xdr:to>
    <xdr:cxnSp macro="">
      <xdr:nvCxnSpPr>
        <xdr:cNvPr id="271" name="270 - Ευθύγραμμο βέλος σύνδεσης"/>
        <xdr:cNvCxnSpPr/>
      </xdr:nvCxnSpPr>
      <xdr:spPr>
        <a:xfrm>
          <a:off x="1746250" y="66868880"/>
          <a:ext cx="309716"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400049</xdr:colOff>
      <xdr:row>271</xdr:row>
      <xdr:rowOff>47842</xdr:rowOff>
    </xdr:from>
    <xdr:to>
      <xdr:col>4</xdr:col>
      <xdr:colOff>365250</xdr:colOff>
      <xdr:row>272</xdr:row>
      <xdr:rowOff>131723</xdr:rowOff>
    </xdr:to>
    <xdr:grpSp>
      <xdr:nvGrpSpPr>
        <xdr:cNvPr id="274" name="273 - Ομάδα"/>
        <xdr:cNvGrpSpPr/>
      </xdr:nvGrpSpPr>
      <xdr:grpSpPr>
        <a:xfrm>
          <a:off x="2243597" y="66855987"/>
          <a:ext cx="579718" cy="329688"/>
          <a:chOff x="4524374" y="46934853"/>
          <a:chExt cx="574801" cy="238125"/>
        </a:xfrm>
      </xdr:grpSpPr>
      <xdr:sp macro="" textlink="">
        <xdr:nvSpPr>
          <xdr:cNvPr id="279" name="278 - TextBox"/>
          <xdr:cNvSpPr txBox="1"/>
        </xdr:nvSpPr>
        <xdr:spPr>
          <a:xfrm>
            <a:off x="4524374" y="46934853"/>
            <a:ext cx="533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HCN</a:t>
            </a:r>
            <a:endParaRPr lang="el-GR" sz="1000">
              <a:solidFill>
                <a:srgbClr val="FFFF99"/>
              </a:solidFill>
              <a:latin typeface="Arial" pitchFamily="34" charset="0"/>
              <a:cs typeface="Arial" pitchFamily="34" charset="0"/>
            </a:endParaRPr>
          </a:p>
        </xdr:txBody>
      </xdr:sp>
      <xdr:cxnSp macro="">
        <xdr:nvCxnSpPr>
          <xdr:cNvPr id="284" name="283 - Ευθύγραμμο βέλος σύνδεσης"/>
          <xdr:cNvCxnSpPr/>
        </xdr:nvCxnSpPr>
        <xdr:spPr>
          <a:xfrm>
            <a:off x="4559175" y="47085375"/>
            <a:ext cx="54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11471</xdr:colOff>
      <xdr:row>270</xdr:row>
      <xdr:rowOff>241830</xdr:rowOff>
    </xdr:from>
    <xdr:to>
      <xdr:col>6</xdr:col>
      <xdr:colOff>234131</xdr:colOff>
      <xdr:row>273</xdr:row>
      <xdr:rowOff>20495</xdr:rowOff>
    </xdr:to>
    <xdr:grpSp>
      <xdr:nvGrpSpPr>
        <xdr:cNvPr id="289" name="288 - Ομάδα"/>
        <xdr:cNvGrpSpPr/>
      </xdr:nvGrpSpPr>
      <xdr:grpSpPr>
        <a:xfrm>
          <a:off x="3084052" y="66804169"/>
          <a:ext cx="837176" cy="516084"/>
          <a:chOff x="3047998" y="54236240"/>
          <a:chExt cx="819151" cy="392918"/>
        </a:xfrm>
      </xdr:grpSpPr>
      <xdr:sp macro="" textlink="">
        <xdr:nvSpPr>
          <xdr:cNvPr id="288" name="287 - TextBox"/>
          <xdr:cNvSpPr txBox="1"/>
        </xdr:nvSpPr>
        <xdr:spPr>
          <a:xfrm>
            <a:off x="3171825" y="54434534"/>
            <a:ext cx="485775" cy="19462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NH</a:t>
            </a:r>
            <a:r>
              <a:rPr lang="en-US" sz="1000" baseline="-25000">
                <a:solidFill>
                  <a:srgbClr val="FFFF99"/>
                </a:solidFill>
                <a:latin typeface="Arial" pitchFamily="34" charset="0"/>
                <a:cs typeface="Arial" pitchFamily="34" charset="0"/>
              </a:rPr>
              <a:t>3</a:t>
            </a:r>
            <a:endParaRPr lang="el-GR" sz="1000" baseline="-25000">
              <a:solidFill>
                <a:srgbClr val="FFFF99"/>
              </a:solidFill>
              <a:latin typeface="Arial" pitchFamily="34" charset="0"/>
              <a:cs typeface="Arial" pitchFamily="34" charset="0"/>
            </a:endParaRPr>
          </a:p>
        </xdr:txBody>
      </xdr:sp>
      <xdr:grpSp>
        <xdr:nvGrpSpPr>
          <xdr:cNvPr id="285" name="284 - Ομάδα"/>
          <xdr:cNvGrpSpPr/>
        </xdr:nvGrpSpPr>
        <xdr:grpSpPr>
          <a:xfrm>
            <a:off x="3047998" y="54236240"/>
            <a:ext cx="819151" cy="247649"/>
            <a:chOff x="5591173" y="28680665"/>
            <a:chExt cx="819151" cy="247649"/>
          </a:xfrm>
        </xdr:grpSpPr>
        <xdr:sp macro="" textlink="">
          <xdr:nvSpPr>
            <xdr:cNvPr id="286" name="285 - TextBox"/>
            <xdr:cNvSpPr txBox="1"/>
          </xdr:nvSpPr>
          <xdr:spPr>
            <a:xfrm>
              <a:off x="5591173" y="28680665"/>
              <a:ext cx="819151" cy="24764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00">
                  <a:solidFill>
                    <a:srgbClr val="FFFF99"/>
                  </a:solidFill>
                  <a:latin typeface="Arial" pitchFamily="34" charset="0"/>
                  <a:cs typeface="Arial" pitchFamily="34" charset="0"/>
                </a:rPr>
                <a:t>+2H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O/H</a:t>
              </a:r>
              <a:r>
                <a:rPr lang="en-US" sz="1000" baseline="30000">
                  <a:solidFill>
                    <a:srgbClr val="FFFF99"/>
                  </a:solidFill>
                  <a:latin typeface="Arial" pitchFamily="34" charset="0"/>
                  <a:cs typeface="Arial" pitchFamily="34" charset="0"/>
                </a:rPr>
                <a:t>+</a:t>
              </a:r>
              <a:endParaRPr lang="el-GR" sz="1000" baseline="30000">
                <a:solidFill>
                  <a:srgbClr val="FFFF99"/>
                </a:solidFill>
                <a:latin typeface="Arial" pitchFamily="34" charset="0"/>
                <a:cs typeface="Arial" pitchFamily="34" charset="0"/>
              </a:endParaRPr>
            </a:p>
          </xdr:txBody>
        </xdr:sp>
        <xdr:cxnSp macro="">
          <xdr:nvCxnSpPr>
            <xdr:cNvPr id="287" name="286 - Ευθύγραμμο βέλος σύνδεσης"/>
            <xdr:cNvCxnSpPr/>
          </xdr:nvCxnSpPr>
          <xdr:spPr>
            <a:xfrm>
              <a:off x="5629275" y="28860750"/>
              <a:ext cx="72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124542</xdr:colOff>
      <xdr:row>273</xdr:row>
      <xdr:rowOff>38819</xdr:rowOff>
    </xdr:from>
    <xdr:to>
      <xdr:col>3</xdr:col>
      <xdr:colOff>124017</xdr:colOff>
      <xdr:row>275</xdr:row>
      <xdr:rowOff>191218</xdr:rowOff>
    </xdr:to>
    <xdr:grpSp>
      <xdr:nvGrpSpPr>
        <xdr:cNvPr id="303" name="302 - Ομάδα"/>
        <xdr:cNvGrpSpPr/>
      </xdr:nvGrpSpPr>
      <xdr:grpSpPr>
        <a:xfrm>
          <a:off x="739058" y="67338577"/>
          <a:ext cx="1228507" cy="644012"/>
          <a:chOff x="723900" y="54654452"/>
          <a:chExt cx="1218675" cy="552449"/>
        </a:xfrm>
      </xdr:grpSpPr>
      <xdr:sp macro="" textlink="">
        <xdr:nvSpPr>
          <xdr:cNvPr id="298" name="297 - TextBox"/>
          <xdr:cNvSpPr txBox="1"/>
        </xdr:nvSpPr>
        <xdr:spPr>
          <a:xfrm>
            <a:off x="1009650" y="55006877"/>
            <a:ext cx="619125" cy="20002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NaCl</a:t>
            </a:r>
            <a:endParaRPr lang="el-GR" sz="1000">
              <a:solidFill>
                <a:srgbClr val="FFFF99"/>
              </a:solidFill>
              <a:latin typeface="Arial" pitchFamily="34" charset="0"/>
              <a:cs typeface="Arial" pitchFamily="34" charset="0"/>
            </a:endParaRPr>
          </a:p>
        </xdr:txBody>
      </xdr:sp>
      <xdr:sp macro="" textlink="">
        <xdr:nvSpPr>
          <xdr:cNvPr id="291" name="290 - TextBox"/>
          <xdr:cNvSpPr txBox="1"/>
        </xdr:nvSpPr>
        <xdr:spPr>
          <a:xfrm>
            <a:off x="723900" y="54806852"/>
            <a:ext cx="1200149" cy="23812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(υδατικό διάλυμα)</a:t>
            </a:r>
          </a:p>
        </xdr:txBody>
      </xdr:sp>
      <xdr:sp macro="" textlink="">
        <xdr:nvSpPr>
          <xdr:cNvPr id="292" name="291 - TextBox"/>
          <xdr:cNvSpPr txBox="1"/>
        </xdr:nvSpPr>
        <xdr:spPr>
          <a:xfrm>
            <a:off x="1009650" y="54654452"/>
            <a:ext cx="619125" cy="20002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+NaOH</a:t>
            </a:r>
            <a:endParaRPr lang="el-GR" sz="1000">
              <a:solidFill>
                <a:srgbClr val="FFFF99"/>
              </a:solidFill>
              <a:latin typeface="Arial" pitchFamily="34" charset="0"/>
              <a:cs typeface="Arial" pitchFamily="34" charset="0"/>
            </a:endParaRPr>
          </a:p>
        </xdr:txBody>
      </xdr:sp>
      <xdr:cxnSp macro="">
        <xdr:nvCxnSpPr>
          <xdr:cNvPr id="293" name="292 - Ευθύγραμμο βέλος σύνδεσης"/>
          <xdr:cNvCxnSpPr/>
        </xdr:nvCxnSpPr>
        <xdr:spPr>
          <a:xfrm>
            <a:off x="790575" y="55035450"/>
            <a:ext cx="1152000" cy="1588"/>
          </a:xfrm>
          <a:prstGeom prst="straightConnector1">
            <a:avLst/>
          </a:prstGeom>
          <a:ln w="15875">
            <a:solidFill>
              <a:srgbClr val="C00000"/>
            </a:solidFill>
            <a:headEnd type="non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104774</xdr:colOff>
      <xdr:row>274</xdr:row>
      <xdr:rowOff>17764</xdr:rowOff>
    </xdr:from>
    <xdr:to>
      <xdr:col>5</xdr:col>
      <xdr:colOff>228599</xdr:colOff>
      <xdr:row>275</xdr:row>
      <xdr:rowOff>99804</xdr:rowOff>
    </xdr:to>
    <xdr:grpSp>
      <xdr:nvGrpSpPr>
        <xdr:cNvPr id="300" name="299 - Ομάδα"/>
        <xdr:cNvGrpSpPr/>
      </xdr:nvGrpSpPr>
      <xdr:grpSpPr>
        <a:xfrm>
          <a:off x="2562839" y="67563329"/>
          <a:ext cx="738341" cy="327846"/>
          <a:chOff x="1666874" y="46920426"/>
          <a:chExt cx="733425" cy="238125"/>
        </a:xfrm>
      </xdr:grpSpPr>
      <xdr:sp macro="" textlink="">
        <xdr:nvSpPr>
          <xdr:cNvPr id="301" name="300 - TextBox"/>
          <xdr:cNvSpPr txBox="1"/>
        </xdr:nvSpPr>
        <xdr:spPr>
          <a:xfrm>
            <a:off x="1666874" y="46920426"/>
            <a:ext cx="733425"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Ι</a:t>
            </a:r>
            <a:r>
              <a:rPr lang="el-GR" sz="1000" baseline="-25000">
                <a:solidFill>
                  <a:srgbClr val="FFFF99"/>
                </a:solidFill>
                <a:latin typeface="Arial" pitchFamily="34" charset="0"/>
                <a:cs typeface="Arial" pitchFamily="34" charset="0"/>
              </a:rPr>
              <a:t>2</a:t>
            </a: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Na</a:t>
            </a:r>
            <a:r>
              <a:rPr lang="el-GR" sz="1000">
                <a:solidFill>
                  <a:srgbClr val="FFFF99"/>
                </a:solidFill>
                <a:latin typeface="Arial" pitchFamily="34" charset="0"/>
                <a:cs typeface="Arial" pitchFamily="34" charset="0"/>
              </a:rPr>
              <a:t>ΟΗ</a:t>
            </a:r>
          </a:p>
        </xdr:txBody>
      </xdr:sp>
      <xdr:cxnSp macro="">
        <xdr:nvCxnSpPr>
          <xdr:cNvPr id="302" name="301 - Ευθύγραμμο βέλος σύνδεσης"/>
          <xdr:cNvCxnSpPr/>
        </xdr:nvCxnSpPr>
        <xdr:spPr>
          <a:xfrm>
            <a:off x="1739775" y="47094900"/>
            <a:ext cx="612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133350</xdr:colOff>
      <xdr:row>294</xdr:row>
      <xdr:rowOff>40826</xdr:rowOff>
    </xdr:from>
    <xdr:to>
      <xdr:col>4</xdr:col>
      <xdr:colOff>132825</xdr:colOff>
      <xdr:row>296</xdr:row>
      <xdr:rowOff>18903</xdr:rowOff>
    </xdr:to>
    <xdr:grpSp>
      <xdr:nvGrpSpPr>
        <xdr:cNvPr id="305" name="304 - Ομάδα"/>
        <xdr:cNvGrpSpPr/>
      </xdr:nvGrpSpPr>
      <xdr:grpSpPr>
        <a:xfrm>
          <a:off x="1362382" y="72502520"/>
          <a:ext cx="1228508" cy="469689"/>
          <a:chOff x="1905000" y="59574401"/>
          <a:chExt cx="1218675" cy="385474"/>
        </a:xfrm>
      </xdr:grpSpPr>
      <xdr:sp macro="" textlink="">
        <xdr:nvSpPr>
          <xdr:cNvPr id="296" name="295 - TextBox"/>
          <xdr:cNvSpPr txBox="1"/>
        </xdr:nvSpPr>
        <xdr:spPr>
          <a:xfrm>
            <a:off x="1905000" y="59721752"/>
            <a:ext cx="1200149" cy="23812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(υδατικό διάλυμα)</a:t>
            </a:r>
          </a:p>
        </xdr:txBody>
      </xdr:sp>
      <xdr:sp macro="" textlink="">
        <xdr:nvSpPr>
          <xdr:cNvPr id="297" name="296 - TextBox"/>
          <xdr:cNvSpPr txBox="1"/>
        </xdr:nvSpPr>
        <xdr:spPr>
          <a:xfrm>
            <a:off x="2190750" y="59574401"/>
            <a:ext cx="619125" cy="20002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+NaOH</a:t>
            </a:r>
            <a:endParaRPr lang="el-GR" sz="1000">
              <a:solidFill>
                <a:srgbClr val="FFFF99"/>
              </a:solidFill>
              <a:latin typeface="Arial" pitchFamily="34" charset="0"/>
              <a:cs typeface="Arial" pitchFamily="34" charset="0"/>
            </a:endParaRPr>
          </a:p>
        </xdr:txBody>
      </xdr:sp>
      <xdr:cxnSp macro="">
        <xdr:nvCxnSpPr>
          <xdr:cNvPr id="304" name="303 - Ευθύγραμμο βέλος σύνδεσης"/>
          <xdr:cNvCxnSpPr/>
        </xdr:nvCxnSpPr>
        <xdr:spPr>
          <a:xfrm>
            <a:off x="1971675" y="59750325"/>
            <a:ext cx="1152000" cy="1588"/>
          </a:xfrm>
          <a:prstGeom prst="straightConnector1">
            <a:avLst/>
          </a:prstGeom>
          <a:ln w="15875">
            <a:solidFill>
              <a:srgbClr val="C00000"/>
            </a:solidFill>
            <a:headEnd type="non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382029</xdr:colOff>
      <xdr:row>294</xdr:row>
      <xdr:rowOff>28006</xdr:rowOff>
    </xdr:from>
    <xdr:to>
      <xdr:col>5</xdr:col>
      <xdr:colOff>505854</xdr:colOff>
      <xdr:row>295</xdr:row>
      <xdr:rowOff>110046</xdr:rowOff>
    </xdr:to>
    <xdr:grpSp>
      <xdr:nvGrpSpPr>
        <xdr:cNvPr id="306" name="305 - Ομάδα"/>
        <xdr:cNvGrpSpPr/>
      </xdr:nvGrpSpPr>
      <xdr:grpSpPr>
        <a:xfrm>
          <a:off x="2840094" y="72489700"/>
          <a:ext cx="738341" cy="327846"/>
          <a:chOff x="1656700" y="46927865"/>
          <a:chExt cx="733425" cy="238125"/>
        </a:xfrm>
      </xdr:grpSpPr>
      <xdr:sp macro="" textlink="">
        <xdr:nvSpPr>
          <xdr:cNvPr id="307" name="306 - TextBox"/>
          <xdr:cNvSpPr txBox="1"/>
        </xdr:nvSpPr>
        <xdr:spPr>
          <a:xfrm>
            <a:off x="1656700" y="46927865"/>
            <a:ext cx="733425"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Ι</a:t>
            </a:r>
            <a:r>
              <a:rPr lang="el-GR" sz="1000" baseline="-25000">
                <a:solidFill>
                  <a:srgbClr val="FFFF99"/>
                </a:solidFill>
                <a:latin typeface="Arial" pitchFamily="34" charset="0"/>
                <a:cs typeface="Arial" pitchFamily="34" charset="0"/>
              </a:rPr>
              <a:t>2</a:t>
            </a: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Na</a:t>
            </a:r>
            <a:r>
              <a:rPr lang="el-GR" sz="1000">
                <a:solidFill>
                  <a:srgbClr val="FFFF99"/>
                </a:solidFill>
                <a:latin typeface="Arial" pitchFamily="34" charset="0"/>
                <a:cs typeface="Arial" pitchFamily="34" charset="0"/>
              </a:rPr>
              <a:t>ΟΗ</a:t>
            </a:r>
          </a:p>
        </xdr:txBody>
      </xdr:sp>
      <xdr:cxnSp macro="">
        <xdr:nvCxnSpPr>
          <xdr:cNvPr id="308" name="307 - Ευθύγραμμο βέλος σύνδεσης"/>
          <xdr:cNvCxnSpPr/>
        </xdr:nvCxnSpPr>
        <xdr:spPr>
          <a:xfrm>
            <a:off x="1739775" y="47094900"/>
            <a:ext cx="612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581025</xdr:colOff>
      <xdr:row>295</xdr:row>
      <xdr:rowOff>115094</xdr:rowOff>
    </xdr:from>
    <xdr:to>
      <xdr:col>7</xdr:col>
      <xdr:colOff>323850</xdr:colOff>
      <xdr:row>297</xdr:row>
      <xdr:rowOff>165044</xdr:rowOff>
    </xdr:to>
    <xdr:grpSp>
      <xdr:nvGrpSpPr>
        <xdr:cNvPr id="311" name="310 - Ομάδα"/>
        <xdr:cNvGrpSpPr/>
      </xdr:nvGrpSpPr>
      <xdr:grpSpPr>
        <a:xfrm>
          <a:off x="4268122" y="72822594"/>
          <a:ext cx="357341" cy="541563"/>
          <a:chOff x="4238625" y="59341544"/>
          <a:chExt cx="352425" cy="450000"/>
        </a:xfrm>
      </xdr:grpSpPr>
      <xdr:sp macro="" textlink="">
        <xdr:nvSpPr>
          <xdr:cNvPr id="310" name="309 - TextBox"/>
          <xdr:cNvSpPr txBox="1"/>
        </xdr:nvSpPr>
        <xdr:spPr>
          <a:xfrm>
            <a:off x="4238625" y="59436000"/>
            <a:ext cx="352425"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+A</a:t>
            </a:r>
            <a:endParaRPr lang="el-GR" sz="1000">
              <a:solidFill>
                <a:srgbClr val="FFFF99"/>
              </a:solidFill>
              <a:latin typeface="Arial" pitchFamily="34" charset="0"/>
              <a:cs typeface="Arial" pitchFamily="34" charset="0"/>
            </a:endParaRPr>
          </a:p>
        </xdr:txBody>
      </xdr:sp>
      <xdr:cxnSp macro="">
        <xdr:nvCxnSpPr>
          <xdr:cNvPr id="295" name="294 - Ευθύγραμμο βέλος σύνδεσης"/>
          <xdr:cNvCxnSpPr/>
        </xdr:nvCxnSpPr>
        <xdr:spPr>
          <a:xfrm rot="5400000">
            <a:off x="4070775" y="59565750"/>
            <a:ext cx="45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16388</xdr:colOff>
      <xdr:row>295</xdr:row>
      <xdr:rowOff>105568</xdr:rowOff>
    </xdr:from>
    <xdr:to>
      <xdr:col>3</xdr:col>
      <xdr:colOff>559313</xdr:colOff>
      <xdr:row>298</xdr:row>
      <xdr:rowOff>189493</xdr:rowOff>
    </xdr:to>
    <xdr:grpSp>
      <xdr:nvGrpSpPr>
        <xdr:cNvPr id="340" name="339 - Ομάδα"/>
        <xdr:cNvGrpSpPr/>
      </xdr:nvGrpSpPr>
      <xdr:grpSpPr>
        <a:xfrm>
          <a:off x="1245420" y="72813068"/>
          <a:ext cx="1157441" cy="821344"/>
          <a:chOff x="1235404" y="59112943"/>
          <a:chExt cx="1152525" cy="684000"/>
        </a:xfrm>
      </xdr:grpSpPr>
      <xdr:sp macro="" textlink="">
        <xdr:nvSpPr>
          <xdr:cNvPr id="314" name="313 - TextBox"/>
          <xdr:cNvSpPr txBox="1"/>
        </xdr:nvSpPr>
        <xdr:spPr>
          <a:xfrm>
            <a:off x="1235404" y="59302650"/>
            <a:ext cx="1152525" cy="4191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n-US" sz="1000">
                <a:solidFill>
                  <a:srgbClr val="FFFF99"/>
                </a:solidFill>
                <a:latin typeface="Arial" pitchFamily="34" charset="0"/>
                <a:cs typeface="Arial" pitchFamily="34" charset="0"/>
              </a:rPr>
              <a:t>+Mg</a:t>
            </a:r>
          </a:p>
          <a:p>
            <a:pPr algn="l"/>
            <a:r>
              <a:rPr lang="el-GR" sz="1000">
                <a:solidFill>
                  <a:srgbClr val="FFFF99"/>
                </a:solidFill>
                <a:latin typeface="Arial" pitchFamily="34" charset="0"/>
                <a:cs typeface="Arial" pitchFamily="34" charset="0"/>
              </a:rPr>
              <a:t>άνυδρος αιθέρας</a:t>
            </a:r>
          </a:p>
        </xdr:txBody>
      </xdr:sp>
      <xdr:cxnSp macro="">
        <xdr:nvCxnSpPr>
          <xdr:cNvPr id="313" name="312 - Ευθύγραμμο βέλος σύνδεσης"/>
          <xdr:cNvCxnSpPr/>
        </xdr:nvCxnSpPr>
        <xdr:spPr>
          <a:xfrm rot="5400000">
            <a:off x="943875" y="59454149"/>
            <a:ext cx="684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133350</xdr:colOff>
      <xdr:row>299</xdr:row>
      <xdr:rowOff>245800</xdr:rowOff>
    </xdr:from>
    <xdr:to>
      <xdr:col>4</xdr:col>
      <xdr:colOff>14175</xdr:colOff>
      <xdr:row>302</xdr:row>
      <xdr:rowOff>163353</xdr:rowOff>
    </xdr:to>
    <xdr:grpSp>
      <xdr:nvGrpSpPr>
        <xdr:cNvPr id="322" name="321 - Ομάδα"/>
        <xdr:cNvGrpSpPr/>
      </xdr:nvGrpSpPr>
      <xdr:grpSpPr>
        <a:xfrm>
          <a:off x="1362382" y="73936526"/>
          <a:ext cx="1109858" cy="654972"/>
          <a:chOff x="1352550" y="60207525"/>
          <a:chExt cx="1100025" cy="560453"/>
        </a:xfrm>
      </xdr:grpSpPr>
      <xdr:sp macro="" textlink="">
        <xdr:nvSpPr>
          <xdr:cNvPr id="320" name="319 - TextBox"/>
          <xdr:cNvSpPr txBox="1"/>
        </xdr:nvSpPr>
        <xdr:spPr>
          <a:xfrm>
            <a:off x="1514475" y="60396503"/>
            <a:ext cx="914400" cy="3714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καρβονυλική ένωση</a:t>
            </a:r>
          </a:p>
        </xdr:txBody>
      </xdr:sp>
      <xdr:sp macro="" textlink="">
        <xdr:nvSpPr>
          <xdr:cNvPr id="319" name="318 - TextBox"/>
          <xdr:cNvSpPr txBox="1"/>
        </xdr:nvSpPr>
        <xdr:spPr>
          <a:xfrm>
            <a:off x="1781175" y="60207525"/>
            <a:ext cx="371475"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+Λ</a:t>
            </a:r>
          </a:p>
        </xdr:txBody>
      </xdr:sp>
      <xdr:grpSp>
        <xdr:nvGrpSpPr>
          <xdr:cNvPr id="321" name="320 - Ομάδα"/>
          <xdr:cNvGrpSpPr/>
        </xdr:nvGrpSpPr>
        <xdr:grpSpPr>
          <a:xfrm>
            <a:off x="1352550" y="60207525"/>
            <a:ext cx="1100025" cy="211138"/>
            <a:chOff x="1352550" y="60207525"/>
            <a:chExt cx="1100025" cy="211138"/>
          </a:xfrm>
        </xdr:grpSpPr>
        <xdr:cxnSp macro="">
          <xdr:nvCxnSpPr>
            <xdr:cNvPr id="316" name="315 - Ευθεία γραμμή σύνδεσης"/>
            <xdr:cNvCxnSpPr/>
          </xdr:nvCxnSpPr>
          <xdr:spPr>
            <a:xfrm rot="16200000" flipH="1">
              <a:off x="1352550" y="60207525"/>
              <a:ext cx="209550" cy="209550"/>
            </a:xfrm>
            <a:prstGeom prst="line">
              <a:avLst/>
            </a:prstGeom>
            <a:ln w="15875">
              <a:solidFill>
                <a:srgbClr val="C00000"/>
              </a:solidFill>
              <a:tailEnd type="none"/>
            </a:ln>
          </xdr:spPr>
          <xdr:style>
            <a:lnRef idx="1">
              <a:schemeClr val="accent1"/>
            </a:lnRef>
            <a:fillRef idx="0">
              <a:schemeClr val="accent1"/>
            </a:fillRef>
            <a:effectRef idx="0">
              <a:schemeClr val="accent1"/>
            </a:effectRef>
            <a:fontRef idx="minor">
              <a:schemeClr val="tx1"/>
            </a:fontRef>
          </xdr:style>
        </xdr:cxnSp>
        <xdr:cxnSp macro="">
          <xdr:nvCxnSpPr>
            <xdr:cNvPr id="318" name="317 - Ευθύγραμμο βέλος σύνδεσης"/>
            <xdr:cNvCxnSpPr/>
          </xdr:nvCxnSpPr>
          <xdr:spPr>
            <a:xfrm>
              <a:off x="1552575" y="60417075"/>
              <a:ext cx="90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xdr:col>
      <xdr:colOff>266699</xdr:colOff>
      <xdr:row>300</xdr:row>
      <xdr:rowOff>37599</xdr:rowOff>
    </xdr:from>
    <xdr:to>
      <xdr:col>5</xdr:col>
      <xdr:colOff>212850</xdr:colOff>
      <xdr:row>301</xdr:row>
      <xdr:rowOff>121480</xdr:rowOff>
    </xdr:to>
    <xdr:grpSp>
      <xdr:nvGrpSpPr>
        <xdr:cNvPr id="326" name="325 - Ομάδα"/>
        <xdr:cNvGrpSpPr/>
      </xdr:nvGrpSpPr>
      <xdr:grpSpPr>
        <a:xfrm>
          <a:off x="2724764" y="73974131"/>
          <a:ext cx="560667" cy="329688"/>
          <a:chOff x="3371849" y="60805380"/>
          <a:chExt cx="555751" cy="238125"/>
        </a:xfrm>
      </xdr:grpSpPr>
      <xdr:sp macro="" textlink="">
        <xdr:nvSpPr>
          <xdr:cNvPr id="324" name="323 - TextBox"/>
          <xdr:cNvSpPr txBox="1"/>
        </xdr:nvSpPr>
        <xdr:spPr>
          <a:xfrm>
            <a:off x="3371849" y="60805380"/>
            <a:ext cx="533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H</a:t>
            </a:r>
            <a:r>
              <a:rPr lang="el-GR" sz="1000" baseline="-25000">
                <a:solidFill>
                  <a:srgbClr val="FFFF99"/>
                </a:solidFill>
                <a:latin typeface="Arial" pitchFamily="34" charset="0"/>
                <a:cs typeface="Arial" pitchFamily="34" charset="0"/>
              </a:rPr>
              <a:t>2</a:t>
            </a:r>
            <a:r>
              <a:rPr lang="el-GR" sz="1000">
                <a:solidFill>
                  <a:srgbClr val="FFFF99"/>
                </a:solidFill>
                <a:latin typeface="Arial" pitchFamily="34" charset="0"/>
                <a:cs typeface="Arial" pitchFamily="34" charset="0"/>
              </a:rPr>
              <a:t>Ο</a:t>
            </a:r>
          </a:p>
        </xdr:txBody>
      </xdr:sp>
      <xdr:cxnSp macro="">
        <xdr:nvCxnSpPr>
          <xdr:cNvPr id="325" name="324 - Ευθύγραμμο βέλος σύνδεσης"/>
          <xdr:cNvCxnSpPr/>
        </xdr:nvCxnSpPr>
        <xdr:spPr>
          <a:xfrm>
            <a:off x="3387600" y="60963300"/>
            <a:ext cx="54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114300</xdr:colOff>
      <xdr:row>305</xdr:row>
      <xdr:rowOff>160288</xdr:rowOff>
    </xdr:from>
    <xdr:to>
      <xdr:col>1</xdr:col>
      <xdr:colOff>485775</xdr:colOff>
      <xdr:row>307</xdr:row>
      <xdr:rowOff>206</xdr:rowOff>
    </xdr:to>
    <xdr:sp macro="" textlink="">
      <xdr:nvSpPr>
        <xdr:cNvPr id="328" name="327 - TextBox"/>
        <xdr:cNvSpPr txBox="1"/>
      </xdr:nvSpPr>
      <xdr:spPr>
        <a:xfrm>
          <a:off x="728816" y="75131256"/>
          <a:ext cx="371475" cy="33153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100" b="1">
              <a:solidFill>
                <a:srgbClr val="99CC00"/>
              </a:solidFill>
              <a:latin typeface="Arial" pitchFamily="34" charset="0"/>
              <a:cs typeface="Arial" pitchFamily="34" charset="0"/>
            </a:rPr>
            <a:t>Β.</a:t>
          </a:r>
        </a:p>
      </xdr:txBody>
    </xdr:sp>
    <xdr:clientData/>
  </xdr:twoCellAnchor>
  <xdr:twoCellAnchor>
    <xdr:from>
      <xdr:col>4</xdr:col>
      <xdr:colOff>100989</xdr:colOff>
      <xdr:row>316</xdr:row>
      <xdr:rowOff>137646</xdr:rowOff>
    </xdr:from>
    <xdr:to>
      <xdr:col>5</xdr:col>
      <xdr:colOff>53081</xdr:colOff>
      <xdr:row>317</xdr:row>
      <xdr:rowOff>175746</xdr:rowOff>
    </xdr:to>
    <xdr:grpSp>
      <xdr:nvGrpSpPr>
        <xdr:cNvPr id="333" name="332 - Ομάδα"/>
        <xdr:cNvGrpSpPr/>
      </xdr:nvGrpSpPr>
      <xdr:grpSpPr>
        <a:xfrm>
          <a:off x="2559054" y="78007081"/>
          <a:ext cx="566608" cy="283907"/>
          <a:chOff x="4524374" y="46905015"/>
          <a:chExt cx="574801" cy="238125"/>
        </a:xfrm>
      </xdr:grpSpPr>
      <xdr:sp macro="" textlink="">
        <xdr:nvSpPr>
          <xdr:cNvPr id="334" name="333 - TextBox"/>
          <xdr:cNvSpPr txBox="1"/>
        </xdr:nvSpPr>
        <xdr:spPr>
          <a:xfrm>
            <a:off x="4524374" y="46905015"/>
            <a:ext cx="533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HI</a:t>
            </a:r>
            <a:endParaRPr lang="el-GR" sz="1000">
              <a:solidFill>
                <a:srgbClr val="FFFF99"/>
              </a:solidFill>
              <a:latin typeface="Arial" pitchFamily="34" charset="0"/>
              <a:cs typeface="Arial" pitchFamily="34" charset="0"/>
            </a:endParaRPr>
          </a:p>
        </xdr:txBody>
      </xdr:sp>
      <xdr:cxnSp macro="">
        <xdr:nvCxnSpPr>
          <xdr:cNvPr id="335" name="334 - Ευθύγραμμο βέλος σύνδεσης"/>
          <xdr:cNvCxnSpPr/>
        </xdr:nvCxnSpPr>
        <xdr:spPr>
          <a:xfrm>
            <a:off x="4559175" y="47085375"/>
            <a:ext cx="54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466726</xdr:colOff>
      <xdr:row>317</xdr:row>
      <xdr:rowOff>171450</xdr:rowOff>
    </xdr:from>
    <xdr:to>
      <xdr:col>5</xdr:col>
      <xdr:colOff>476249</xdr:colOff>
      <xdr:row>319</xdr:row>
      <xdr:rowOff>152400</xdr:rowOff>
    </xdr:to>
    <xdr:sp macro="" textlink="">
      <xdr:nvSpPr>
        <xdr:cNvPr id="336" name="335 - TextBox"/>
        <xdr:cNvSpPr txBox="1"/>
      </xdr:nvSpPr>
      <xdr:spPr>
        <a:xfrm>
          <a:off x="2905126" y="63579375"/>
          <a:ext cx="619123" cy="3810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800000"/>
              </a:solidFill>
              <a:latin typeface="Arial" pitchFamily="34" charset="0"/>
              <a:cs typeface="Arial" pitchFamily="34" charset="0"/>
            </a:rPr>
            <a:t>κύριο προϊόν</a:t>
          </a:r>
        </a:p>
      </xdr:txBody>
    </xdr:sp>
    <xdr:clientData/>
  </xdr:twoCellAnchor>
  <xdr:twoCellAnchor>
    <xdr:from>
      <xdr:col>1</xdr:col>
      <xdr:colOff>597412</xdr:colOff>
      <xdr:row>318</xdr:row>
      <xdr:rowOff>19843</xdr:rowOff>
    </xdr:from>
    <xdr:to>
      <xdr:col>3</xdr:col>
      <xdr:colOff>264037</xdr:colOff>
      <xdr:row>320</xdr:row>
      <xdr:rowOff>195793</xdr:rowOff>
    </xdr:to>
    <xdr:grpSp>
      <xdr:nvGrpSpPr>
        <xdr:cNvPr id="337" name="336 - Ομάδα"/>
        <xdr:cNvGrpSpPr/>
      </xdr:nvGrpSpPr>
      <xdr:grpSpPr>
        <a:xfrm>
          <a:off x="1211928" y="78380891"/>
          <a:ext cx="895657" cy="667563"/>
          <a:chOff x="930315" y="31357093"/>
          <a:chExt cx="885825" cy="576000"/>
        </a:xfrm>
      </xdr:grpSpPr>
      <xdr:sp macro="" textlink="">
        <xdr:nvSpPr>
          <xdr:cNvPr id="338" name="337 - TextBox"/>
          <xdr:cNvSpPr txBox="1"/>
        </xdr:nvSpPr>
        <xdr:spPr>
          <a:xfrm>
            <a:off x="930315" y="31527751"/>
            <a:ext cx="885825"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KMnO</a:t>
            </a:r>
            <a:r>
              <a:rPr lang="en-US" sz="1000" baseline="-25000">
                <a:solidFill>
                  <a:srgbClr val="FFFF99"/>
                </a:solidFill>
                <a:latin typeface="Arial" pitchFamily="34" charset="0"/>
                <a:cs typeface="Arial" pitchFamily="34" charset="0"/>
              </a:rPr>
              <a:t>4</a:t>
            </a:r>
            <a:r>
              <a:rPr lang="en-US" sz="1000">
                <a:solidFill>
                  <a:srgbClr val="FFFF99"/>
                </a:solidFill>
                <a:latin typeface="Arial" pitchFamily="34" charset="0"/>
                <a:cs typeface="Arial" pitchFamily="34" charset="0"/>
              </a:rPr>
              <a:t>/H</a:t>
            </a:r>
            <a:r>
              <a:rPr lang="en-US" sz="1000" baseline="30000">
                <a:solidFill>
                  <a:srgbClr val="FFFF99"/>
                </a:solidFill>
                <a:latin typeface="Arial" pitchFamily="34" charset="0"/>
                <a:cs typeface="Arial" pitchFamily="34" charset="0"/>
              </a:rPr>
              <a:t>+</a:t>
            </a:r>
            <a:endParaRPr lang="el-GR" sz="1000" baseline="30000">
              <a:solidFill>
                <a:srgbClr val="FFFF99"/>
              </a:solidFill>
              <a:latin typeface="Arial" pitchFamily="34" charset="0"/>
              <a:cs typeface="Arial" pitchFamily="34" charset="0"/>
            </a:endParaRPr>
          </a:p>
        </xdr:txBody>
      </xdr:sp>
      <xdr:cxnSp macro="">
        <xdr:nvCxnSpPr>
          <xdr:cNvPr id="339" name="338 - Ευθύγραμμο βέλος σύνδεσης"/>
          <xdr:cNvCxnSpPr/>
        </xdr:nvCxnSpPr>
        <xdr:spPr>
          <a:xfrm rot="5400000">
            <a:off x="721650" y="31644299"/>
            <a:ext cx="576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254513</xdr:colOff>
      <xdr:row>322</xdr:row>
      <xdr:rowOff>136930</xdr:rowOff>
    </xdr:from>
    <xdr:to>
      <xdr:col>5</xdr:col>
      <xdr:colOff>44963</xdr:colOff>
      <xdr:row>323</xdr:row>
      <xdr:rowOff>175030</xdr:rowOff>
    </xdr:to>
    <xdr:grpSp>
      <xdr:nvGrpSpPr>
        <xdr:cNvPr id="520" name="519 - Ομάδα"/>
        <xdr:cNvGrpSpPr/>
      </xdr:nvGrpSpPr>
      <xdr:grpSpPr>
        <a:xfrm>
          <a:off x="2712578" y="79481204"/>
          <a:ext cx="404966" cy="283907"/>
          <a:chOff x="2745352" y="63447807"/>
          <a:chExt cx="413159" cy="234745"/>
        </a:xfrm>
      </xdr:grpSpPr>
      <xdr:sp macro="" textlink="">
        <xdr:nvSpPr>
          <xdr:cNvPr id="349" name="348 - TextBox"/>
          <xdr:cNvSpPr txBox="1"/>
        </xdr:nvSpPr>
        <xdr:spPr>
          <a:xfrm>
            <a:off x="2745352" y="63447807"/>
            <a:ext cx="384584" cy="23474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+Β</a:t>
            </a:r>
          </a:p>
        </xdr:txBody>
      </xdr:sp>
      <xdr:cxnSp macro="">
        <xdr:nvCxnSpPr>
          <xdr:cNvPr id="345" name="344 - Ευθύγραμμο βέλος σύνδεσης"/>
          <xdr:cNvCxnSpPr/>
        </xdr:nvCxnSpPr>
        <xdr:spPr>
          <a:xfrm rot="10800000">
            <a:off x="2745352" y="63621162"/>
            <a:ext cx="413159"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111000</xdr:colOff>
      <xdr:row>322</xdr:row>
      <xdr:rowOff>117168</xdr:rowOff>
    </xdr:from>
    <xdr:to>
      <xdr:col>4</xdr:col>
      <xdr:colOff>57150</xdr:colOff>
      <xdr:row>323</xdr:row>
      <xdr:rowOff>155268</xdr:rowOff>
    </xdr:to>
    <xdr:grpSp>
      <xdr:nvGrpSpPr>
        <xdr:cNvPr id="353" name="352 - Ομάδα"/>
        <xdr:cNvGrpSpPr/>
      </xdr:nvGrpSpPr>
      <xdr:grpSpPr>
        <a:xfrm>
          <a:off x="1954548" y="79461442"/>
          <a:ext cx="560667" cy="283907"/>
          <a:chOff x="3387600" y="60765760"/>
          <a:chExt cx="555750" cy="238125"/>
        </a:xfrm>
      </xdr:grpSpPr>
      <xdr:sp macro="" textlink="">
        <xdr:nvSpPr>
          <xdr:cNvPr id="354" name="353 - TextBox"/>
          <xdr:cNvSpPr txBox="1"/>
        </xdr:nvSpPr>
        <xdr:spPr>
          <a:xfrm>
            <a:off x="3409949" y="60765760"/>
            <a:ext cx="533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H</a:t>
            </a:r>
            <a:r>
              <a:rPr lang="el-GR" sz="1000" baseline="-25000">
                <a:solidFill>
                  <a:srgbClr val="FFFF99"/>
                </a:solidFill>
                <a:latin typeface="Arial" pitchFamily="34" charset="0"/>
                <a:cs typeface="Arial" pitchFamily="34" charset="0"/>
              </a:rPr>
              <a:t>2</a:t>
            </a:r>
            <a:r>
              <a:rPr lang="el-GR" sz="1000">
                <a:solidFill>
                  <a:srgbClr val="FFFF99"/>
                </a:solidFill>
                <a:latin typeface="Arial" pitchFamily="34" charset="0"/>
                <a:cs typeface="Arial" pitchFamily="34" charset="0"/>
              </a:rPr>
              <a:t>Ο</a:t>
            </a:r>
          </a:p>
        </xdr:txBody>
      </xdr:sp>
      <xdr:cxnSp macro="">
        <xdr:nvCxnSpPr>
          <xdr:cNvPr id="355" name="354 - Ευθύγραμμο βέλος σύνδεσης"/>
          <xdr:cNvCxnSpPr/>
        </xdr:nvCxnSpPr>
        <xdr:spPr>
          <a:xfrm>
            <a:off x="3387600" y="60963300"/>
            <a:ext cx="540000" cy="1588"/>
          </a:xfrm>
          <a:prstGeom prst="straightConnector1">
            <a:avLst/>
          </a:prstGeom>
          <a:ln w="15875">
            <a:solidFill>
              <a:srgbClr val="C00000"/>
            </a:solidFill>
            <a:headEnd type="triangle"/>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570271</xdr:colOff>
      <xdr:row>324</xdr:row>
      <xdr:rowOff>10319</xdr:rowOff>
    </xdr:from>
    <xdr:to>
      <xdr:col>3</xdr:col>
      <xdr:colOff>598847</xdr:colOff>
      <xdr:row>326</xdr:row>
      <xdr:rowOff>114269</xdr:rowOff>
    </xdr:to>
    <xdr:grpSp>
      <xdr:nvGrpSpPr>
        <xdr:cNvPr id="521" name="520 - Ομάδα"/>
        <xdr:cNvGrpSpPr/>
      </xdr:nvGrpSpPr>
      <xdr:grpSpPr>
        <a:xfrm>
          <a:off x="1799303" y="79846206"/>
          <a:ext cx="643092" cy="595563"/>
          <a:chOff x="1815950" y="63723351"/>
          <a:chExt cx="651286" cy="497241"/>
        </a:xfrm>
      </xdr:grpSpPr>
      <xdr:sp macro="" textlink="">
        <xdr:nvSpPr>
          <xdr:cNvPr id="359" name="358 - TextBox"/>
          <xdr:cNvSpPr txBox="1"/>
        </xdr:nvSpPr>
        <xdr:spPr>
          <a:xfrm>
            <a:off x="1815950" y="63827332"/>
            <a:ext cx="651286" cy="23474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SOCl</a:t>
            </a:r>
            <a:r>
              <a:rPr lang="el-GR" sz="1000" baseline="-25000">
                <a:solidFill>
                  <a:srgbClr val="FFFF99"/>
                </a:solidFill>
                <a:latin typeface="Arial" pitchFamily="34" charset="0"/>
                <a:cs typeface="Arial" pitchFamily="34" charset="0"/>
              </a:rPr>
              <a:t>2</a:t>
            </a:r>
            <a:endParaRPr lang="el-GR" sz="1000">
              <a:solidFill>
                <a:srgbClr val="FFFF99"/>
              </a:solidFill>
              <a:latin typeface="Arial" pitchFamily="34" charset="0"/>
              <a:cs typeface="Arial" pitchFamily="34" charset="0"/>
            </a:endParaRPr>
          </a:p>
        </xdr:txBody>
      </xdr:sp>
      <xdr:cxnSp macro="">
        <xdr:nvCxnSpPr>
          <xdr:cNvPr id="357" name="356 - Ευθύγραμμο βέλος σύνδεσης"/>
          <xdr:cNvCxnSpPr/>
        </xdr:nvCxnSpPr>
        <xdr:spPr>
          <a:xfrm rot="5400000">
            <a:off x="1612953" y="63964623"/>
            <a:ext cx="497241" cy="1469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428625</xdr:colOff>
      <xdr:row>326</xdr:row>
      <xdr:rowOff>134687</xdr:rowOff>
    </xdr:from>
    <xdr:to>
      <xdr:col>4</xdr:col>
      <xdr:colOff>171450</xdr:colOff>
      <xdr:row>330</xdr:row>
      <xdr:rowOff>213548</xdr:rowOff>
    </xdr:to>
    <xdr:grpSp>
      <xdr:nvGrpSpPr>
        <xdr:cNvPr id="364" name="363 - Ομάδα"/>
        <xdr:cNvGrpSpPr/>
      </xdr:nvGrpSpPr>
      <xdr:grpSpPr>
        <a:xfrm>
          <a:off x="1043141" y="80462187"/>
          <a:ext cx="1586374" cy="1062087"/>
          <a:chOff x="4800600" y="64624423"/>
          <a:chExt cx="1571625" cy="847656"/>
        </a:xfrm>
      </xdr:grpSpPr>
      <xdr:sp macro="" textlink="">
        <xdr:nvSpPr>
          <xdr:cNvPr id="350" name="349 - TextBox"/>
          <xdr:cNvSpPr txBox="1"/>
        </xdr:nvSpPr>
        <xdr:spPr>
          <a:xfrm>
            <a:off x="5238751" y="64922400"/>
            <a:ext cx="285749"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a:t>
            </a:r>
            <a:endParaRPr lang="el-GR" sz="1100" baseline="-25000">
              <a:solidFill>
                <a:srgbClr val="FFFF99"/>
              </a:solidFill>
              <a:latin typeface="Arial" pitchFamily="34" charset="0"/>
              <a:cs typeface="Arial" pitchFamily="34" charset="0"/>
            </a:endParaRPr>
          </a:p>
        </xdr:txBody>
      </xdr:sp>
      <xdr:grpSp>
        <xdr:nvGrpSpPr>
          <xdr:cNvPr id="363" name="362 - Ομάδα"/>
          <xdr:cNvGrpSpPr/>
        </xdr:nvGrpSpPr>
        <xdr:grpSpPr>
          <a:xfrm>
            <a:off x="4800600" y="64624423"/>
            <a:ext cx="1571625" cy="847656"/>
            <a:chOff x="4800600" y="64624423"/>
            <a:chExt cx="1571625" cy="847656"/>
          </a:xfrm>
        </xdr:grpSpPr>
        <xdr:sp macro="" textlink="">
          <xdr:nvSpPr>
            <xdr:cNvPr id="329" name="328 - TextBox"/>
            <xdr:cNvSpPr txBox="1"/>
          </xdr:nvSpPr>
          <xdr:spPr>
            <a:xfrm>
              <a:off x="4800600" y="64922400"/>
              <a:ext cx="457200"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cxnSp macro="">
          <xdr:nvCxnSpPr>
            <xdr:cNvPr id="344" name="343 - Ευθεία γραμμή σύνδεσης"/>
            <xdr:cNvCxnSpPr/>
          </xdr:nvCxnSpPr>
          <xdr:spPr>
            <a:xfrm>
              <a:off x="5162550" y="65029877"/>
              <a:ext cx="142875" cy="1588"/>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sp macro="" textlink="">
          <xdr:nvSpPr>
            <xdr:cNvPr id="346" name="345 - TextBox"/>
            <xdr:cNvSpPr txBox="1"/>
          </xdr:nvSpPr>
          <xdr:spPr>
            <a:xfrm>
              <a:off x="5524500" y="64624423"/>
              <a:ext cx="457200"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sp macro="" textlink="">
          <xdr:nvSpPr>
            <xdr:cNvPr id="347" name="346 - TextBox"/>
            <xdr:cNvSpPr txBox="1"/>
          </xdr:nvSpPr>
          <xdr:spPr>
            <a:xfrm>
              <a:off x="5915025" y="64922400"/>
              <a:ext cx="457200"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sp macro="" textlink="">
          <xdr:nvSpPr>
            <xdr:cNvPr id="348" name="347 - TextBox"/>
            <xdr:cNvSpPr txBox="1"/>
          </xdr:nvSpPr>
          <xdr:spPr>
            <a:xfrm>
              <a:off x="5514976" y="64922400"/>
              <a:ext cx="409574"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endParaRPr lang="el-GR" sz="1100" baseline="-25000">
                <a:solidFill>
                  <a:srgbClr val="FFFF99"/>
                </a:solidFill>
                <a:latin typeface="Arial" pitchFamily="34" charset="0"/>
                <a:cs typeface="Arial" pitchFamily="34" charset="0"/>
              </a:endParaRPr>
            </a:p>
          </xdr:txBody>
        </xdr:sp>
        <xdr:sp macro="" textlink="">
          <xdr:nvSpPr>
            <xdr:cNvPr id="351" name="350 - TextBox"/>
            <xdr:cNvSpPr txBox="1"/>
          </xdr:nvSpPr>
          <xdr:spPr>
            <a:xfrm>
              <a:off x="5219701" y="64624423"/>
              <a:ext cx="361949"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Cl</a:t>
              </a:r>
              <a:endParaRPr lang="el-GR" sz="1100" baseline="-25000">
                <a:solidFill>
                  <a:srgbClr val="FFFF99"/>
                </a:solidFill>
                <a:latin typeface="Arial" pitchFamily="34" charset="0"/>
                <a:cs typeface="Arial" pitchFamily="34" charset="0"/>
              </a:endParaRPr>
            </a:p>
          </xdr:txBody>
        </xdr:sp>
        <xdr:cxnSp macro="">
          <xdr:nvCxnSpPr>
            <xdr:cNvPr id="352" name="351 - Ευθεία γραμμή σύνδεσης"/>
            <xdr:cNvCxnSpPr/>
          </xdr:nvCxnSpPr>
          <xdr:spPr>
            <a:xfrm>
              <a:off x="5448300" y="65029877"/>
              <a:ext cx="142875" cy="1588"/>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356" name="355 - Ευθεία γραμμή σύνδεσης"/>
            <xdr:cNvCxnSpPr/>
          </xdr:nvCxnSpPr>
          <xdr:spPr>
            <a:xfrm>
              <a:off x="5838825" y="65029877"/>
              <a:ext cx="142875" cy="1588"/>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358" name="357 - Ευθεία γραμμή σύνδεσης"/>
            <xdr:cNvCxnSpPr/>
          </xdr:nvCxnSpPr>
          <xdr:spPr>
            <a:xfrm rot="5400000">
              <a:off x="5304803" y="64884300"/>
              <a:ext cx="142875" cy="1588"/>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sp macro="" textlink="">
          <xdr:nvSpPr>
            <xdr:cNvPr id="360" name="359 - TextBox"/>
            <xdr:cNvSpPr txBox="1"/>
          </xdr:nvSpPr>
          <xdr:spPr>
            <a:xfrm>
              <a:off x="5238750" y="65214904"/>
              <a:ext cx="457200"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cxnSp macro="">
          <xdr:nvCxnSpPr>
            <xdr:cNvPr id="361" name="360 - Ευθεία γραμμή σύνδεσης"/>
            <xdr:cNvCxnSpPr/>
          </xdr:nvCxnSpPr>
          <xdr:spPr>
            <a:xfrm rot="5400000">
              <a:off x="5304803" y="65176803"/>
              <a:ext cx="142875" cy="1588"/>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362" name="361 - Ευθεία γραμμή σύνδεσης"/>
            <xdr:cNvCxnSpPr/>
          </xdr:nvCxnSpPr>
          <xdr:spPr>
            <a:xfrm rot="5400000">
              <a:off x="5590553" y="64884301"/>
              <a:ext cx="142875" cy="1588"/>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133350</xdr:colOff>
      <xdr:row>337</xdr:row>
      <xdr:rowOff>66676</xdr:rowOff>
    </xdr:from>
    <xdr:to>
      <xdr:col>2</xdr:col>
      <xdr:colOff>504825</xdr:colOff>
      <xdr:row>338</xdr:row>
      <xdr:rowOff>152401</xdr:rowOff>
    </xdr:to>
    <xdr:sp macro="" textlink="">
      <xdr:nvSpPr>
        <xdr:cNvPr id="365" name="364 - TextBox"/>
        <xdr:cNvSpPr txBox="1"/>
      </xdr:nvSpPr>
      <xdr:spPr>
        <a:xfrm>
          <a:off x="1352550" y="67275076"/>
          <a:ext cx="371475" cy="2857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b="1">
              <a:solidFill>
                <a:srgbClr val="3366FF"/>
              </a:solidFill>
              <a:latin typeface="Arial" pitchFamily="34" charset="0"/>
              <a:cs typeface="Arial" pitchFamily="34" charset="0"/>
            </a:rPr>
            <a:t>1</a:t>
          </a:r>
          <a:r>
            <a:rPr lang="el-GR" sz="1100" b="1">
              <a:solidFill>
                <a:srgbClr val="3366FF"/>
              </a:solidFill>
              <a:latin typeface="Arial" pitchFamily="34" charset="0"/>
              <a:cs typeface="Arial" pitchFamily="34" charset="0"/>
            </a:rPr>
            <a:t>.</a:t>
          </a:r>
        </a:p>
      </xdr:txBody>
    </xdr:sp>
    <xdr:clientData/>
  </xdr:twoCellAnchor>
  <xdr:twoCellAnchor>
    <xdr:from>
      <xdr:col>3</xdr:col>
      <xdr:colOff>123825</xdr:colOff>
      <xdr:row>391</xdr:row>
      <xdr:rowOff>40114</xdr:rowOff>
    </xdr:from>
    <xdr:to>
      <xdr:col>6</xdr:col>
      <xdr:colOff>85725</xdr:colOff>
      <xdr:row>395</xdr:row>
      <xdr:rowOff>52711</xdr:rowOff>
    </xdr:to>
    <xdr:grpSp>
      <xdr:nvGrpSpPr>
        <xdr:cNvPr id="385" name="384 - Ομάδα"/>
        <xdr:cNvGrpSpPr/>
      </xdr:nvGrpSpPr>
      <xdr:grpSpPr>
        <a:xfrm>
          <a:off x="1967373" y="96345033"/>
          <a:ext cx="1805449" cy="995823"/>
          <a:chOff x="2000250" y="78178179"/>
          <a:chExt cx="1790700" cy="828213"/>
        </a:xfrm>
      </xdr:grpSpPr>
      <xdr:sp macro="" textlink="">
        <xdr:nvSpPr>
          <xdr:cNvPr id="375" name="374 - TextBox"/>
          <xdr:cNvSpPr txBox="1"/>
        </xdr:nvSpPr>
        <xdr:spPr>
          <a:xfrm>
            <a:off x="2876551" y="78466950"/>
            <a:ext cx="285749"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a:t>
            </a:r>
            <a:endParaRPr lang="el-GR" sz="1100" baseline="-25000">
              <a:solidFill>
                <a:srgbClr val="FFFF99"/>
              </a:solidFill>
              <a:latin typeface="Arial" pitchFamily="34" charset="0"/>
              <a:cs typeface="Arial" pitchFamily="34" charset="0"/>
            </a:endParaRPr>
          </a:p>
        </xdr:txBody>
      </xdr:sp>
      <xdr:grpSp>
        <xdr:nvGrpSpPr>
          <xdr:cNvPr id="384" name="383 - Ομάδα"/>
          <xdr:cNvGrpSpPr/>
        </xdr:nvGrpSpPr>
        <xdr:grpSpPr>
          <a:xfrm>
            <a:off x="2000250" y="78178179"/>
            <a:ext cx="1790700" cy="828213"/>
            <a:chOff x="2000250" y="78178179"/>
            <a:chExt cx="1790700" cy="828213"/>
          </a:xfrm>
        </xdr:grpSpPr>
        <xdr:sp macro="" textlink="">
          <xdr:nvSpPr>
            <xdr:cNvPr id="369" name="368 - TextBox"/>
            <xdr:cNvSpPr txBox="1"/>
          </xdr:nvSpPr>
          <xdr:spPr>
            <a:xfrm>
              <a:off x="2428876" y="78466950"/>
              <a:ext cx="466724"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2</a:t>
              </a:r>
              <a:endParaRPr lang="el-GR" sz="1100" baseline="-25000">
                <a:solidFill>
                  <a:srgbClr val="FFFF99"/>
                </a:solidFill>
                <a:latin typeface="Arial" pitchFamily="34" charset="0"/>
                <a:cs typeface="Arial" pitchFamily="34" charset="0"/>
              </a:endParaRPr>
            </a:p>
          </xdr:txBody>
        </xdr:sp>
        <xdr:sp macro="" textlink="">
          <xdr:nvSpPr>
            <xdr:cNvPr id="371" name="370 - TextBox"/>
            <xdr:cNvSpPr txBox="1"/>
          </xdr:nvSpPr>
          <xdr:spPr>
            <a:xfrm>
              <a:off x="2000250" y="78466950"/>
              <a:ext cx="457200"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cxnSp macro="">
          <xdr:nvCxnSpPr>
            <xdr:cNvPr id="372" name="371 - Ευθεία γραμμή σύνδεσης"/>
            <xdr:cNvCxnSpPr/>
          </xdr:nvCxnSpPr>
          <xdr:spPr>
            <a:xfrm>
              <a:off x="2362200" y="78573739"/>
              <a:ext cx="142875" cy="1588"/>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sp macro="" textlink="">
          <xdr:nvSpPr>
            <xdr:cNvPr id="373" name="372 - TextBox"/>
            <xdr:cNvSpPr txBox="1"/>
          </xdr:nvSpPr>
          <xdr:spPr>
            <a:xfrm>
              <a:off x="2867025" y="78178179"/>
              <a:ext cx="428625"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OH</a:t>
              </a:r>
              <a:endParaRPr lang="el-GR" sz="1100" baseline="-25000">
                <a:solidFill>
                  <a:srgbClr val="FFFF99"/>
                </a:solidFill>
                <a:latin typeface="Arial" pitchFamily="34" charset="0"/>
                <a:cs typeface="Arial" pitchFamily="34" charset="0"/>
              </a:endParaRPr>
            </a:p>
          </xdr:txBody>
        </xdr:sp>
        <xdr:sp macro="" textlink="">
          <xdr:nvSpPr>
            <xdr:cNvPr id="374" name="373 - TextBox"/>
            <xdr:cNvSpPr txBox="1"/>
          </xdr:nvSpPr>
          <xdr:spPr>
            <a:xfrm>
              <a:off x="3152774" y="78466950"/>
              <a:ext cx="638176"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COOH</a:t>
              </a:r>
              <a:endParaRPr lang="el-GR" sz="1100" baseline="-25000">
                <a:solidFill>
                  <a:srgbClr val="FFFF99"/>
                </a:solidFill>
                <a:latin typeface="Arial" pitchFamily="34" charset="0"/>
                <a:cs typeface="Arial" pitchFamily="34" charset="0"/>
              </a:endParaRPr>
            </a:p>
          </xdr:txBody>
        </xdr:sp>
        <xdr:cxnSp macro="">
          <xdr:nvCxnSpPr>
            <xdr:cNvPr id="377" name="376 - Ευθεία γραμμή σύνδεσης"/>
            <xdr:cNvCxnSpPr/>
          </xdr:nvCxnSpPr>
          <xdr:spPr>
            <a:xfrm>
              <a:off x="2800350" y="78573739"/>
              <a:ext cx="142875" cy="1588"/>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378" name="377 - Ευθεία γραμμή σύνδεσης"/>
            <xdr:cNvCxnSpPr/>
          </xdr:nvCxnSpPr>
          <xdr:spPr>
            <a:xfrm>
              <a:off x="3086100" y="78573739"/>
              <a:ext cx="142875" cy="1588"/>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sp macro="" textlink="">
          <xdr:nvSpPr>
            <xdr:cNvPr id="380" name="379 - TextBox"/>
            <xdr:cNvSpPr txBox="1"/>
          </xdr:nvSpPr>
          <xdr:spPr>
            <a:xfrm>
              <a:off x="2867025" y="78749217"/>
              <a:ext cx="457200"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cxnSp macro="">
          <xdr:nvCxnSpPr>
            <xdr:cNvPr id="381" name="380 - Ευθεία γραμμή σύνδεσης"/>
            <xdr:cNvCxnSpPr/>
          </xdr:nvCxnSpPr>
          <xdr:spPr>
            <a:xfrm rot="5400000">
              <a:off x="2943225" y="78711117"/>
              <a:ext cx="142875" cy="1588"/>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382" name="381 - Ευθεία γραμμή σύνδεσης"/>
            <xdr:cNvCxnSpPr/>
          </xdr:nvCxnSpPr>
          <xdr:spPr>
            <a:xfrm rot="5400000">
              <a:off x="2952750" y="78428850"/>
              <a:ext cx="142875" cy="1588"/>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345645</xdr:colOff>
      <xdr:row>422</xdr:row>
      <xdr:rowOff>180760</xdr:rowOff>
    </xdr:from>
    <xdr:to>
      <xdr:col>8</xdr:col>
      <xdr:colOff>249801</xdr:colOff>
      <xdr:row>431</xdr:row>
      <xdr:rowOff>180323</xdr:rowOff>
    </xdr:to>
    <xdr:grpSp>
      <xdr:nvGrpSpPr>
        <xdr:cNvPr id="404" name="403 - Ομάδα"/>
        <xdr:cNvGrpSpPr/>
      </xdr:nvGrpSpPr>
      <xdr:grpSpPr>
        <a:xfrm>
          <a:off x="960161" y="104105679"/>
          <a:ext cx="4205769" cy="2211821"/>
          <a:chOff x="1393395" y="85391580"/>
          <a:chExt cx="4171104" cy="1776248"/>
        </a:xfrm>
      </xdr:grpSpPr>
      <xdr:sp macro="" textlink="">
        <xdr:nvSpPr>
          <xdr:cNvPr id="10267" name="Text Box 27"/>
          <xdr:cNvSpPr txBox="1">
            <a:spLocks noChangeArrowheads="1"/>
          </xdr:cNvSpPr>
        </xdr:nvSpPr>
        <xdr:spPr bwMode="auto">
          <a:xfrm>
            <a:off x="1485900" y="85773955"/>
            <a:ext cx="581025" cy="236796"/>
          </a:xfrm>
          <a:prstGeom prst="rect">
            <a:avLst/>
          </a:prstGeom>
          <a:solidFill>
            <a:schemeClr val="tx1"/>
          </a:solidFill>
          <a:ln w="9525">
            <a:noFill/>
            <a:miter lim="800000"/>
            <a:headEnd/>
            <a:tailEnd/>
          </a:ln>
        </xdr:spPr>
        <xdr:txBody>
          <a:bodyPr wrap="none" lIns="91440" tIns="45720" rIns="91440" bIns="45720" anchor="t" upright="1">
            <a:noAutofit/>
          </a:bodyPr>
          <a:lstStyle/>
          <a:p>
            <a:pPr algn="ctr" rtl="1">
              <a:defRPr sz="1000"/>
            </a:pPr>
            <a:r>
              <a:rPr lang="el-GR" sz="1000" b="0" i="0" strike="noStrike">
                <a:solidFill>
                  <a:srgbClr val="800000"/>
                </a:solidFill>
                <a:latin typeface="Arial"/>
                <a:cs typeface="Arial"/>
              </a:rPr>
              <a:t>αλκίνιο</a:t>
            </a:r>
          </a:p>
          <a:p>
            <a:pPr algn="ctr" rtl="1">
              <a:defRPr sz="1000"/>
            </a:pPr>
            <a:endParaRPr lang="el-GR" sz="1000" b="0" i="0" strike="noStrike">
              <a:solidFill>
                <a:srgbClr val="800000"/>
              </a:solidFill>
              <a:latin typeface="Arial"/>
              <a:cs typeface="Arial"/>
            </a:endParaRPr>
          </a:p>
        </xdr:txBody>
      </xdr:sp>
      <xdr:grpSp>
        <xdr:nvGrpSpPr>
          <xdr:cNvPr id="10242" name="Group 2"/>
          <xdr:cNvGrpSpPr>
            <a:grpSpLocks/>
          </xdr:cNvGrpSpPr>
        </xdr:nvGrpSpPr>
        <xdr:grpSpPr bwMode="auto">
          <a:xfrm>
            <a:off x="1590780" y="85391580"/>
            <a:ext cx="428267" cy="346900"/>
            <a:chOff x="2055" y="8535"/>
            <a:chExt cx="674" cy="547"/>
          </a:xfrm>
        </xdr:grpSpPr>
        <xdr:sp macro="" textlink="">
          <xdr:nvSpPr>
            <xdr:cNvPr id="10243" name="AutoShape 3"/>
            <xdr:cNvSpPr>
              <a:spLocks noChangeArrowheads="1"/>
            </xdr:cNvSpPr>
          </xdr:nvSpPr>
          <xdr:spPr bwMode="auto">
            <a:xfrm>
              <a:off x="2055" y="8535"/>
              <a:ext cx="674" cy="547"/>
            </a:xfrm>
            <a:prstGeom prst="flowChartConnector">
              <a:avLst/>
            </a:prstGeom>
            <a:solidFill>
              <a:schemeClr val="tx1"/>
            </a:solidFill>
            <a:ln w="9525">
              <a:solidFill>
                <a:srgbClr val="C00000"/>
              </a:solidFill>
              <a:round/>
              <a:headEnd/>
              <a:tailEnd/>
            </a:ln>
          </xdr:spPr>
        </xdr:sp>
        <xdr:sp macro="" textlink="">
          <xdr:nvSpPr>
            <xdr:cNvPr id="10244" name="Text Box 4"/>
            <xdr:cNvSpPr txBox="1">
              <a:spLocks noChangeArrowheads="1"/>
            </xdr:cNvSpPr>
          </xdr:nvSpPr>
          <xdr:spPr bwMode="auto">
            <a:xfrm>
              <a:off x="2259" y="8643"/>
              <a:ext cx="337" cy="351"/>
            </a:xfrm>
            <a:prstGeom prst="rect">
              <a:avLst/>
            </a:prstGeom>
            <a:solidFill>
              <a:schemeClr val="tx1"/>
            </a:solidFill>
            <a:ln w="9525">
              <a:noFill/>
              <a:miter lim="800000"/>
              <a:headEnd/>
              <a:tailEnd/>
            </a:ln>
          </xdr:spPr>
          <xdr:txBody>
            <a:bodyPr vertOverflow="clip" wrap="square" lIns="91440" tIns="45720" rIns="91440" bIns="45720" anchor="t" upright="1"/>
            <a:lstStyle/>
            <a:p>
              <a:pPr algn="l" rtl="1">
                <a:defRPr sz="1000"/>
              </a:pPr>
              <a:r>
                <a:rPr lang="en-US" sz="1100" b="0" i="0" strike="noStrike">
                  <a:solidFill>
                    <a:srgbClr val="FFFF99"/>
                  </a:solidFill>
                  <a:latin typeface="Arial"/>
                  <a:cs typeface="Arial"/>
                </a:rPr>
                <a:t>A</a:t>
              </a:r>
            </a:p>
            <a:p>
              <a:pPr algn="l" rtl="1">
                <a:defRPr sz="1000"/>
              </a:pPr>
              <a:endParaRPr lang="en-US" sz="1100" b="0" i="0" strike="noStrike">
                <a:solidFill>
                  <a:srgbClr val="FFFF99"/>
                </a:solidFill>
                <a:latin typeface="Arial"/>
                <a:cs typeface="Arial"/>
              </a:endParaRPr>
            </a:p>
          </xdr:txBody>
        </xdr:sp>
      </xdr:grpSp>
      <xdr:grpSp>
        <xdr:nvGrpSpPr>
          <xdr:cNvPr id="10245" name="Group 5"/>
          <xdr:cNvGrpSpPr>
            <a:grpSpLocks/>
          </xdr:cNvGrpSpPr>
        </xdr:nvGrpSpPr>
        <xdr:grpSpPr bwMode="auto">
          <a:xfrm>
            <a:off x="4923963" y="85943262"/>
            <a:ext cx="428267" cy="346900"/>
            <a:chOff x="2055" y="8535"/>
            <a:chExt cx="674" cy="547"/>
          </a:xfrm>
        </xdr:grpSpPr>
        <xdr:sp macro="" textlink="">
          <xdr:nvSpPr>
            <xdr:cNvPr id="10246" name="AutoShape 6"/>
            <xdr:cNvSpPr>
              <a:spLocks noChangeArrowheads="1"/>
            </xdr:cNvSpPr>
          </xdr:nvSpPr>
          <xdr:spPr bwMode="auto">
            <a:xfrm>
              <a:off x="2055" y="8535"/>
              <a:ext cx="674" cy="547"/>
            </a:xfrm>
            <a:prstGeom prst="flowChartConnector">
              <a:avLst/>
            </a:prstGeom>
            <a:solidFill>
              <a:schemeClr val="tx1"/>
            </a:solidFill>
            <a:ln w="9525">
              <a:solidFill>
                <a:srgbClr val="C00000"/>
              </a:solidFill>
              <a:round/>
              <a:headEnd/>
              <a:tailEnd/>
            </a:ln>
          </xdr:spPr>
        </xdr:sp>
        <xdr:sp macro="" textlink="">
          <xdr:nvSpPr>
            <xdr:cNvPr id="10247" name="Text Box 7"/>
            <xdr:cNvSpPr txBox="1">
              <a:spLocks noChangeArrowheads="1"/>
            </xdr:cNvSpPr>
          </xdr:nvSpPr>
          <xdr:spPr bwMode="auto">
            <a:xfrm>
              <a:off x="2197" y="8656"/>
              <a:ext cx="364" cy="350"/>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Ζ</a:t>
              </a:r>
              <a:endParaRPr lang="en-US" sz="1100" b="0" i="0" strike="noStrike">
                <a:solidFill>
                  <a:srgbClr val="FFFF99"/>
                </a:solidFill>
                <a:latin typeface="Arial"/>
                <a:cs typeface="Arial"/>
              </a:endParaRPr>
            </a:p>
            <a:p>
              <a:pPr algn="ctr" rtl="1">
                <a:defRPr sz="1000"/>
              </a:pPr>
              <a:endParaRPr lang="en-US" sz="1100" b="0" i="0" strike="noStrike">
                <a:solidFill>
                  <a:srgbClr val="FFFF99"/>
                </a:solidFill>
                <a:latin typeface="Arial"/>
                <a:cs typeface="Arial"/>
              </a:endParaRPr>
            </a:p>
          </xdr:txBody>
        </xdr:sp>
      </xdr:grpSp>
      <xdr:grpSp>
        <xdr:nvGrpSpPr>
          <xdr:cNvPr id="10248" name="Group 8"/>
          <xdr:cNvGrpSpPr>
            <a:grpSpLocks/>
          </xdr:cNvGrpSpPr>
        </xdr:nvGrpSpPr>
        <xdr:grpSpPr bwMode="auto">
          <a:xfrm>
            <a:off x="3398744" y="85391580"/>
            <a:ext cx="428267" cy="346900"/>
            <a:chOff x="2055" y="8535"/>
            <a:chExt cx="674" cy="547"/>
          </a:xfrm>
        </xdr:grpSpPr>
        <xdr:sp macro="" textlink="">
          <xdr:nvSpPr>
            <xdr:cNvPr id="10249" name="AutoShape 9"/>
            <xdr:cNvSpPr>
              <a:spLocks noChangeArrowheads="1"/>
            </xdr:cNvSpPr>
          </xdr:nvSpPr>
          <xdr:spPr bwMode="auto">
            <a:xfrm>
              <a:off x="2055" y="8535"/>
              <a:ext cx="674" cy="547"/>
            </a:xfrm>
            <a:prstGeom prst="flowChartConnector">
              <a:avLst/>
            </a:prstGeom>
            <a:solidFill>
              <a:schemeClr val="tx1"/>
            </a:solidFill>
            <a:ln w="9525">
              <a:solidFill>
                <a:srgbClr val="C00000"/>
              </a:solidFill>
              <a:round/>
              <a:headEnd/>
              <a:tailEnd/>
            </a:ln>
          </xdr:spPr>
        </xdr:sp>
        <xdr:sp macro="" textlink="">
          <xdr:nvSpPr>
            <xdr:cNvPr id="10250" name="Text Box 10"/>
            <xdr:cNvSpPr txBox="1">
              <a:spLocks noChangeArrowheads="1"/>
            </xdr:cNvSpPr>
          </xdr:nvSpPr>
          <xdr:spPr bwMode="auto">
            <a:xfrm>
              <a:off x="2324" y="8643"/>
              <a:ext cx="240" cy="338"/>
            </a:xfrm>
            <a:prstGeom prst="rect">
              <a:avLst/>
            </a:prstGeom>
            <a:solidFill>
              <a:schemeClr val="tx1"/>
            </a:solidFill>
            <a:ln w="9525">
              <a:noFill/>
              <a:miter lim="800000"/>
              <a:headEnd/>
              <a:tailEnd/>
            </a:ln>
          </xdr:spPr>
          <xdr:txBody>
            <a:bodyPr vertOverflow="clip" wrap="square" lIns="91440" tIns="45720" rIns="91440" bIns="45720" anchor="t" upright="1"/>
            <a:lstStyle/>
            <a:p>
              <a:pPr algn="l" rtl="1">
                <a:defRPr sz="1000"/>
              </a:pPr>
              <a:r>
                <a:rPr lang="el-GR" sz="1100" b="0" i="0" strike="noStrike">
                  <a:solidFill>
                    <a:srgbClr val="FFFF99"/>
                  </a:solidFill>
                  <a:latin typeface="Arial"/>
                  <a:cs typeface="Arial"/>
                </a:rPr>
                <a:t>Ε</a:t>
              </a:r>
            </a:p>
            <a:p>
              <a:pPr algn="l" rtl="1">
                <a:defRPr sz="1000"/>
              </a:pPr>
              <a:endParaRPr lang="el-GR" sz="1100" b="0" i="0" strike="noStrike">
                <a:solidFill>
                  <a:srgbClr val="FFFF99"/>
                </a:solidFill>
                <a:latin typeface="Arial"/>
                <a:cs typeface="Arial"/>
              </a:endParaRPr>
            </a:p>
          </xdr:txBody>
        </xdr:sp>
      </xdr:grpSp>
      <xdr:grpSp>
        <xdr:nvGrpSpPr>
          <xdr:cNvPr id="10251" name="Group 11"/>
          <xdr:cNvGrpSpPr>
            <a:grpSpLocks/>
          </xdr:cNvGrpSpPr>
        </xdr:nvGrpSpPr>
        <xdr:grpSpPr bwMode="auto">
          <a:xfrm>
            <a:off x="3980243" y="86499810"/>
            <a:ext cx="428267" cy="346900"/>
            <a:chOff x="2055" y="8535"/>
            <a:chExt cx="674" cy="547"/>
          </a:xfrm>
        </xdr:grpSpPr>
        <xdr:sp macro="" textlink="">
          <xdr:nvSpPr>
            <xdr:cNvPr id="10252" name="AutoShape 12"/>
            <xdr:cNvSpPr>
              <a:spLocks noChangeArrowheads="1"/>
            </xdr:cNvSpPr>
          </xdr:nvSpPr>
          <xdr:spPr bwMode="auto">
            <a:xfrm>
              <a:off x="2055" y="8535"/>
              <a:ext cx="674" cy="547"/>
            </a:xfrm>
            <a:prstGeom prst="flowChartConnector">
              <a:avLst/>
            </a:prstGeom>
            <a:solidFill>
              <a:schemeClr val="tx1"/>
            </a:solidFill>
            <a:ln w="9525">
              <a:solidFill>
                <a:srgbClr val="C00000"/>
              </a:solidFill>
              <a:round/>
              <a:headEnd/>
              <a:tailEnd/>
            </a:ln>
          </xdr:spPr>
        </xdr:sp>
        <xdr:sp macro="" textlink="">
          <xdr:nvSpPr>
            <xdr:cNvPr id="10253" name="Text Box 13"/>
            <xdr:cNvSpPr txBox="1">
              <a:spLocks noChangeArrowheads="1"/>
            </xdr:cNvSpPr>
          </xdr:nvSpPr>
          <xdr:spPr bwMode="auto">
            <a:xfrm>
              <a:off x="2213" y="8643"/>
              <a:ext cx="363" cy="315"/>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Δ</a:t>
              </a:r>
            </a:p>
            <a:p>
              <a:pPr algn="ctr" rtl="1">
                <a:defRPr sz="1000"/>
              </a:pPr>
              <a:endParaRPr lang="el-GR" sz="1100" b="0" i="0" strike="noStrike">
                <a:solidFill>
                  <a:srgbClr val="FFFF99"/>
                </a:solidFill>
                <a:latin typeface="Arial"/>
                <a:cs typeface="Arial"/>
              </a:endParaRPr>
            </a:p>
          </xdr:txBody>
        </xdr:sp>
      </xdr:grpSp>
      <xdr:grpSp>
        <xdr:nvGrpSpPr>
          <xdr:cNvPr id="10254" name="Group 14"/>
          <xdr:cNvGrpSpPr>
            <a:grpSpLocks/>
          </xdr:cNvGrpSpPr>
        </xdr:nvGrpSpPr>
        <xdr:grpSpPr bwMode="auto">
          <a:xfrm>
            <a:off x="2702970" y="86494724"/>
            <a:ext cx="428267" cy="346900"/>
            <a:chOff x="2055" y="8535"/>
            <a:chExt cx="674" cy="547"/>
          </a:xfrm>
        </xdr:grpSpPr>
        <xdr:sp macro="" textlink="">
          <xdr:nvSpPr>
            <xdr:cNvPr id="10255" name="AutoShape 15"/>
            <xdr:cNvSpPr>
              <a:spLocks noChangeArrowheads="1"/>
            </xdr:cNvSpPr>
          </xdr:nvSpPr>
          <xdr:spPr bwMode="auto">
            <a:xfrm>
              <a:off x="2055" y="8535"/>
              <a:ext cx="674" cy="547"/>
            </a:xfrm>
            <a:prstGeom prst="flowChartConnector">
              <a:avLst/>
            </a:prstGeom>
            <a:solidFill>
              <a:schemeClr val="tx1"/>
            </a:solidFill>
            <a:ln w="9525">
              <a:solidFill>
                <a:srgbClr val="C00000"/>
              </a:solidFill>
              <a:round/>
              <a:headEnd/>
              <a:tailEnd/>
            </a:ln>
          </xdr:spPr>
        </xdr:sp>
        <xdr:sp macro="" textlink="">
          <xdr:nvSpPr>
            <xdr:cNvPr id="10256" name="Text Box 16"/>
            <xdr:cNvSpPr txBox="1">
              <a:spLocks noChangeArrowheads="1"/>
            </xdr:cNvSpPr>
          </xdr:nvSpPr>
          <xdr:spPr bwMode="auto">
            <a:xfrm>
              <a:off x="2244" y="8643"/>
              <a:ext cx="328" cy="323"/>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Γ</a:t>
              </a:r>
            </a:p>
            <a:p>
              <a:pPr algn="ctr" rtl="1">
                <a:defRPr sz="1000"/>
              </a:pPr>
              <a:endParaRPr lang="el-GR" sz="1100" b="0" i="0" strike="noStrike">
                <a:solidFill>
                  <a:srgbClr val="FFFF99"/>
                </a:solidFill>
                <a:latin typeface="Arial"/>
                <a:cs typeface="Arial"/>
              </a:endParaRPr>
            </a:p>
          </xdr:txBody>
        </xdr:sp>
      </xdr:grpSp>
      <xdr:grpSp>
        <xdr:nvGrpSpPr>
          <xdr:cNvPr id="10257" name="Group 17"/>
          <xdr:cNvGrpSpPr>
            <a:grpSpLocks/>
          </xdr:cNvGrpSpPr>
        </xdr:nvGrpSpPr>
        <xdr:grpSpPr bwMode="auto">
          <a:xfrm>
            <a:off x="1590780" y="86494724"/>
            <a:ext cx="428267" cy="346900"/>
            <a:chOff x="2055" y="8535"/>
            <a:chExt cx="674" cy="547"/>
          </a:xfrm>
        </xdr:grpSpPr>
        <xdr:sp macro="" textlink="">
          <xdr:nvSpPr>
            <xdr:cNvPr id="10258" name="AutoShape 18"/>
            <xdr:cNvSpPr>
              <a:spLocks noChangeArrowheads="1"/>
            </xdr:cNvSpPr>
          </xdr:nvSpPr>
          <xdr:spPr bwMode="auto">
            <a:xfrm>
              <a:off x="2055" y="8535"/>
              <a:ext cx="674" cy="547"/>
            </a:xfrm>
            <a:prstGeom prst="flowChartConnector">
              <a:avLst/>
            </a:prstGeom>
            <a:solidFill>
              <a:schemeClr val="tx1"/>
            </a:solidFill>
            <a:ln w="9525">
              <a:solidFill>
                <a:srgbClr val="C00000"/>
              </a:solidFill>
              <a:round/>
              <a:headEnd/>
              <a:tailEnd/>
            </a:ln>
          </xdr:spPr>
        </xdr:sp>
        <xdr:sp macro="" textlink="">
          <xdr:nvSpPr>
            <xdr:cNvPr id="10259" name="Text Box 19"/>
            <xdr:cNvSpPr txBox="1">
              <a:spLocks noChangeArrowheads="1"/>
            </xdr:cNvSpPr>
          </xdr:nvSpPr>
          <xdr:spPr bwMode="auto">
            <a:xfrm>
              <a:off x="2229" y="8643"/>
              <a:ext cx="303" cy="323"/>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Β</a:t>
              </a:r>
            </a:p>
            <a:p>
              <a:pPr algn="ctr" rtl="1">
                <a:defRPr sz="1000"/>
              </a:pPr>
              <a:endParaRPr lang="el-GR" sz="1100" b="0" i="0" strike="noStrike">
                <a:solidFill>
                  <a:srgbClr val="FFFF99"/>
                </a:solidFill>
                <a:latin typeface="Arial"/>
                <a:cs typeface="Arial"/>
              </a:endParaRPr>
            </a:p>
          </xdr:txBody>
        </xdr:sp>
      </xdr:grpSp>
      <xdr:grpSp>
        <xdr:nvGrpSpPr>
          <xdr:cNvPr id="10260" name="Group 20"/>
          <xdr:cNvGrpSpPr>
            <a:grpSpLocks/>
          </xdr:cNvGrpSpPr>
        </xdr:nvGrpSpPr>
        <xdr:grpSpPr bwMode="auto">
          <a:xfrm>
            <a:off x="4923957" y="86820928"/>
            <a:ext cx="428267" cy="346900"/>
            <a:chOff x="2055" y="8535"/>
            <a:chExt cx="674" cy="547"/>
          </a:xfrm>
        </xdr:grpSpPr>
        <xdr:sp macro="" textlink="">
          <xdr:nvSpPr>
            <xdr:cNvPr id="10261" name="AutoShape 21"/>
            <xdr:cNvSpPr>
              <a:spLocks noChangeArrowheads="1"/>
            </xdr:cNvSpPr>
          </xdr:nvSpPr>
          <xdr:spPr bwMode="auto">
            <a:xfrm>
              <a:off x="2055" y="8535"/>
              <a:ext cx="674" cy="547"/>
            </a:xfrm>
            <a:prstGeom prst="flowChartConnector">
              <a:avLst/>
            </a:prstGeom>
            <a:solidFill>
              <a:schemeClr val="tx1"/>
            </a:solidFill>
            <a:ln w="9525">
              <a:solidFill>
                <a:srgbClr val="C00000"/>
              </a:solidFill>
              <a:round/>
              <a:headEnd/>
              <a:tailEnd/>
            </a:ln>
          </xdr:spPr>
        </xdr:sp>
        <xdr:sp macro="" textlink="">
          <xdr:nvSpPr>
            <xdr:cNvPr id="10262" name="Text Box 22"/>
            <xdr:cNvSpPr txBox="1">
              <a:spLocks noChangeArrowheads="1"/>
            </xdr:cNvSpPr>
          </xdr:nvSpPr>
          <xdr:spPr bwMode="auto">
            <a:xfrm>
              <a:off x="2229" y="8643"/>
              <a:ext cx="348" cy="340"/>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Θ</a:t>
              </a:r>
              <a:endParaRPr lang="en-US" sz="1100" b="0" i="0" strike="noStrike">
                <a:solidFill>
                  <a:srgbClr val="FFFF99"/>
                </a:solidFill>
                <a:latin typeface="Arial"/>
                <a:cs typeface="Arial"/>
              </a:endParaRPr>
            </a:p>
            <a:p>
              <a:pPr algn="ctr" rtl="1">
                <a:defRPr sz="1000"/>
              </a:pPr>
              <a:endParaRPr lang="en-US" sz="1100" b="0" i="0" strike="noStrike">
                <a:solidFill>
                  <a:srgbClr val="FFFF99"/>
                </a:solidFill>
                <a:latin typeface="Arial"/>
                <a:cs typeface="Arial"/>
              </a:endParaRPr>
            </a:p>
          </xdr:txBody>
        </xdr:sp>
      </xdr:grpSp>
      <xdr:grpSp>
        <xdr:nvGrpSpPr>
          <xdr:cNvPr id="400" name="399 - Ομάδα"/>
          <xdr:cNvGrpSpPr/>
        </xdr:nvGrpSpPr>
        <xdr:grpSpPr>
          <a:xfrm>
            <a:off x="2029257" y="85402875"/>
            <a:ext cx="1298099" cy="443351"/>
            <a:chOff x="2134032" y="85402875"/>
            <a:chExt cx="1298099" cy="443351"/>
          </a:xfrm>
        </xdr:grpSpPr>
        <xdr:sp macro="" textlink="">
          <xdr:nvSpPr>
            <xdr:cNvPr id="10264" name="Text Box 24"/>
            <xdr:cNvSpPr txBox="1">
              <a:spLocks noChangeArrowheads="1"/>
            </xdr:cNvSpPr>
          </xdr:nvSpPr>
          <xdr:spPr bwMode="auto">
            <a:xfrm>
              <a:off x="2523538" y="85402875"/>
              <a:ext cx="457787" cy="257175"/>
            </a:xfrm>
            <a:prstGeom prst="rect">
              <a:avLst/>
            </a:prstGeom>
            <a:solidFill>
              <a:schemeClr val="tx1"/>
            </a:solidFill>
            <a:ln w="9525">
              <a:noFill/>
              <a:miter lim="800000"/>
              <a:headEnd/>
              <a:tailEnd/>
            </a:ln>
          </xdr:spPr>
          <xdr:txBody>
            <a:bodyPr wrap="none" lIns="91440" tIns="45720" rIns="91440" bIns="45720" anchor="t" upright="1">
              <a:noAutofit/>
            </a:bodyPr>
            <a:lstStyle/>
            <a:p>
              <a:pPr algn="ctr" rtl="1">
                <a:defRPr sz="1000"/>
              </a:pPr>
              <a:r>
                <a:rPr lang="el-GR" sz="1000" b="0" i="0" strike="noStrike">
                  <a:solidFill>
                    <a:srgbClr val="FFFF99"/>
                  </a:solidFill>
                  <a:latin typeface="Arial"/>
                  <a:cs typeface="Arial"/>
                </a:rPr>
                <a:t>+Η</a:t>
              </a:r>
              <a:r>
                <a:rPr lang="el-GR" sz="1000" b="0" i="0" strike="noStrike" baseline="-25000">
                  <a:solidFill>
                    <a:srgbClr val="FFFF99"/>
                  </a:solidFill>
                  <a:latin typeface="Arial"/>
                  <a:cs typeface="Arial"/>
                </a:rPr>
                <a:t>2</a:t>
              </a:r>
              <a:r>
                <a:rPr lang="el-GR" sz="1000" b="0" i="0" strike="noStrike">
                  <a:solidFill>
                    <a:srgbClr val="FFFF99"/>
                  </a:solidFill>
                  <a:latin typeface="Arial"/>
                  <a:cs typeface="Arial"/>
                </a:rPr>
                <a:t>Ο</a:t>
              </a:r>
            </a:p>
            <a:p>
              <a:pPr algn="ctr" rtl="1">
                <a:defRPr sz="1000"/>
              </a:pPr>
              <a:endParaRPr lang="el-GR" sz="1000" b="0" i="0" strike="noStrike">
                <a:solidFill>
                  <a:srgbClr val="FFFF99"/>
                </a:solidFill>
                <a:latin typeface="Arial"/>
                <a:cs typeface="Arial"/>
              </a:endParaRPr>
            </a:p>
          </xdr:txBody>
        </xdr:sp>
        <xdr:sp macro="" textlink="">
          <xdr:nvSpPr>
            <xdr:cNvPr id="10265" name="Text Box 25"/>
            <xdr:cNvSpPr txBox="1">
              <a:spLocks noChangeArrowheads="1"/>
            </xdr:cNvSpPr>
          </xdr:nvSpPr>
          <xdr:spPr bwMode="auto">
            <a:xfrm>
              <a:off x="2134032" y="85579258"/>
              <a:ext cx="1266394" cy="266968"/>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n-US" sz="1000" b="0" i="0" strike="noStrike">
                  <a:solidFill>
                    <a:srgbClr val="FFFF99"/>
                  </a:solidFill>
                  <a:latin typeface="Arial"/>
                  <a:cs typeface="Arial"/>
                </a:rPr>
                <a:t>Hg, HgSO</a:t>
              </a:r>
              <a:r>
                <a:rPr lang="en-US" sz="1000" b="0" i="0" strike="noStrike" baseline="-25000">
                  <a:solidFill>
                    <a:srgbClr val="FFFF99"/>
                  </a:solidFill>
                  <a:latin typeface="Arial"/>
                  <a:cs typeface="Arial"/>
                </a:rPr>
                <a:t>4</a:t>
              </a:r>
              <a:r>
                <a:rPr lang="en-US" sz="1000" b="0" i="0" strike="noStrike">
                  <a:solidFill>
                    <a:srgbClr val="FFFF99"/>
                  </a:solidFill>
                  <a:latin typeface="Arial"/>
                  <a:cs typeface="Arial"/>
                </a:rPr>
                <a:t>, 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SO</a:t>
              </a:r>
              <a:r>
                <a:rPr lang="en-US" sz="1000" b="0" i="0" strike="noStrike" baseline="-25000">
                  <a:solidFill>
                    <a:srgbClr val="FFFF99"/>
                  </a:solidFill>
                  <a:latin typeface="Arial"/>
                  <a:cs typeface="Arial"/>
                </a:rPr>
                <a:t>4</a:t>
              </a:r>
            </a:p>
            <a:p>
              <a:pPr algn="ctr" rtl="1">
                <a:defRPr sz="1000"/>
              </a:pPr>
              <a:endParaRPr lang="en-US" sz="1000" b="0" i="0" strike="noStrike">
                <a:solidFill>
                  <a:srgbClr val="FFFF99"/>
                </a:solidFill>
                <a:latin typeface="Arial"/>
                <a:cs typeface="Arial"/>
              </a:endParaRPr>
            </a:p>
          </xdr:txBody>
        </xdr:sp>
        <xdr:cxnSp macro="">
          <xdr:nvCxnSpPr>
            <xdr:cNvPr id="10266" name="AutoShape 26"/>
            <xdr:cNvCxnSpPr>
              <a:cxnSpLocks noChangeShapeType="1"/>
            </xdr:cNvCxnSpPr>
          </xdr:nvCxnSpPr>
          <xdr:spPr bwMode="auto">
            <a:xfrm>
              <a:off x="2172131" y="85591357"/>
              <a:ext cx="1260000" cy="0"/>
            </a:xfrm>
            <a:prstGeom prst="straightConnector1">
              <a:avLst/>
            </a:prstGeom>
            <a:noFill/>
            <a:ln w="15875">
              <a:solidFill>
                <a:srgbClr val="C00000"/>
              </a:solidFill>
              <a:round/>
              <a:headEnd/>
              <a:tailEnd type="triangle" w="med" len="med"/>
            </a:ln>
          </xdr:spPr>
        </xdr:cxnSp>
      </xdr:grpSp>
      <xdr:grpSp>
        <xdr:nvGrpSpPr>
          <xdr:cNvPr id="401" name="400 - Ομάδα"/>
          <xdr:cNvGrpSpPr/>
        </xdr:nvGrpSpPr>
        <xdr:grpSpPr>
          <a:xfrm>
            <a:off x="1393395" y="85992700"/>
            <a:ext cx="680939" cy="468000"/>
            <a:chOff x="1431495" y="86116525"/>
            <a:chExt cx="680939" cy="468000"/>
          </a:xfrm>
        </xdr:grpSpPr>
        <xdr:sp macro="" textlink="">
          <xdr:nvSpPr>
            <xdr:cNvPr id="10269" name="Text Box 29"/>
            <xdr:cNvSpPr txBox="1">
              <a:spLocks noChangeArrowheads="1"/>
            </xdr:cNvSpPr>
          </xdr:nvSpPr>
          <xdr:spPr bwMode="auto">
            <a:xfrm>
              <a:off x="1431495" y="86190665"/>
              <a:ext cx="406830" cy="240625"/>
            </a:xfrm>
            <a:prstGeom prst="rect">
              <a:avLst/>
            </a:prstGeom>
            <a:solidFill>
              <a:schemeClr val="tx1"/>
            </a:solidFill>
            <a:ln w="9525">
              <a:noFill/>
              <a:miter lim="800000"/>
              <a:headEnd/>
              <a:tailEnd/>
            </a:ln>
          </xdr:spPr>
          <xdr:txBody>
            <a:bodyPr wrap="none" lIns="91440" tIns="45720" rIns="91440" bIns="45720" anchor="t" upright="1">
              <a:noAutofit/>
            </a:bodyPr>
            <a:lstStyle/>
            <a:p>
              <a:pPr algn="r" rtl="1">
                <a:defRPr sz="1000"/>
              </a:pPr>
              <a:r>
                <a:rPr lang="en-US" sz="1000" b="0" i="0" strike="noStrike">
                  <a:solidFill>
                    <a:srgbClr val="FFFF99"/>
                  </a:solidFill>
                  <a:latin typeface="Arial"/>
                  <a:cs typeface="Arial"/>
                </a:rPr>
                <a:t>+H</a:t>
              </a:r>
              <a:r>
                <a:rPr lang="en-US" sz="1000" b="0" i="0" strike="noStrike" baseline="-25000">
                  <a:solidFill>
                    <a:srgbClr val="FFFF99"/>
                  </a:solidFill>
                  <a:latin typeface="Arial"/>
                  <a:cs typeface="Arial"/>
                </a:rPr>
                <a:t>2</a:t>
              </a:r>
            </a:p>
            <a:p>
              <a:pPr algn="ctr" rtl="1">
                <a:defRPr sz="1000"/>
              </a:pPr>
              <a:endParaRPr lang="en-US" sz="1000" b="0" i="0" strike="noStrike">
                <a:solidFill>
                  <a:srgbClr val="FFFF99"/>
                </a:solidFill>
                <a:latin typeface="Arial"/>
                <a:cs typeface="Arial"/>
              </a:endParaRPr>
            </a:p>
          </xdr:txBody>
        </xdr:sp>
        <xdr:sp macro="" textlink="">
          <xdr:nvSpPr>
            <xdr:cNvPr id="10270" name="Text Box 30"/>
            <xdr:cNvSpPr txBox="1">
              <a:spLocks noChangeArrowheads="1"/>
            </xdr:cNvSpPr>
          </xdr:nvSpPr>
          <xdr:spPr bwMode="auto">
            <a:xfrm>
              <a:off x="1794526" y="86200190"/>
              <a:ext cx="317908" cy="231101"/>
            </a:xfrm>
            <a:prstGeom prst="rect">
              <a:avLst/>
            </a:prstGeom>
            <a:solidFill>
              <a:schemeClr val="tx1"/>
            </a:solidFill>
            <a:ln w="15875">
              <a:solidFill>
                <a:schemeClr val="tx1"/>
              </a:solidFill>
              <a:miter lim="800000"/>
              <a:headEnd/>
              <a:tailEnd/>
            </a:ln>
          </xdr:spPr>
          <xdr:txBody>
            <a:bodyPr wrap="none" lIns="91440" tIns="45720" rIns="91440" bIns="45720" anchor="t" upright="1">
              <a:noAutofit/>
            </a:bodyPr>
            <a:lstStyle/>
            <a:p>
              <a:pPr algn="l" rtl="1">
                <a:defRPr sz="1000"/>
              </a:pPr>
              <a:r>
                <a:rPr lang="en-US" sz="1000" b="0" i="0" strike="noStrike">
                  <a:solidFill>
                    <a:srgbClr val="FFFF99"/>
                  </a:solidFill>
                  <a:latin typeface="Arial"/>
                  <a:cs typeface="Arial"/>
                </a:rPr>
                <a:t>Ni</a:t>
              </a:r>
            </a:p>
            <a:p>
              <a:pPr algn="l" rtl="1">
                <a:defRPr sz="1000"/>
              </a:pPr>
              <a:endParaRPr lang="en-US" sz="1000" b="0" i="0" strike="noStrike">
                <a:solidFill>
                  <a:srgbClr val="FFFF99"/>
                </a:solidFill>
                <a:latin typeface="Arial"/>
                <a:cs typeface="Arial"/>
              </a:endParaRPr>
            </a:p>
          </xdr:txBody>
        </xdr:sp>
        <xdr:cxnSp macro="">
          <xdr:nvCxnSpPr>
            <xdr:cNvPr id="10271" name="AutoShape 31"/>
            <xdr:cNvCxnSpPr>
              <a:cxnSpLocks noChangeShapeType="1"/>
            </xdr:cNvCxnSpPr>
          </xdr:nvCxnSpPr>
          <xdr:spPr bwMode="auto">
            <a:xfrm>
              <a:off x="1829034" y="86116525"/>
              <a:ext cx="0" cy="468000"/>
            </a:xfrm>
            <a:prstGeom prst="straightConnector1">
              <a:avLst/>
            </a:prstGeom>
            <a:noFill/>
            <a:ln w="15875">
              <a:solidFill>
                <a:srgbClr val="C00000"/>
              </a:solidFill>
              <a:round/>
              <a:headEnd/>
              <a:tailEnd type="triangle" w="med" len="med"/>
            </a:ln>
          </xdr:spPr>
        </xdr:cxnSp>
      </xdr:grpSp>
      <xdr:grpSp>
        <xdr:nvGrpSpPr>
          <xdr:cNvPr id="399" name="398 - Ομάδα"/>
          <xdr:cNvGrpSpPr/>
        </xdr:nvGrpSpPr>
        <xdr:grpSpPr>
          <a:xfrm>
            <a:off x="2067350" y="86512381"/>
            <a:ext cx="576000" cy="215770"/>
            <a:chOff x="2162600" y="86788606"/>
            <a:chExt cx="576000" cy="215770"/>
          </a:xfrm>
        </xdr:grpSpPr>
        <xdr:sp macro="" textlink="">
          <xdr:nvSpPr>
            <xdr:cNvPr id="10273" name="Text Box 33"/>
            <xdr:cNvSpPr txBox="1">
              <a:spLocks noChangeArrowheads="1"/>
            </xdr:cNvSpPr>
          </xdr:nvSpPr>
          <xdr:spPr bwMode="auto">
            <a:xfrm>
              <a:off x="2184229" y="86788606"/>
              <a:ext cx="502189" cy="215770"/>
            </a:xfrm>
            <a:prstGeom prst="rect">
              <a:avLst/>
            </a:prstGeom>
            <a:solidFill>
              <a:schemeClr val="tx1"/>
            </a:solidFill>
            <a:ln w="9525">
              <a:noFill/>
              <a:miter lim="800000"/>
              <a:headEnd/>
              <a:tailEnd/>
            </a:ln>
          </xdr:spPr>
          <xdr:txBody>
            <a:bodyPr wrap="none" lIns="91440" tIns="45720" rIns="91440" bIns="45720" anchor="t" upright="1">
              <a:noAutofit/>
            </a:bodyPr>
            <a:lstStyle/>
            <a:p>
              <a:pPr algn="l" rtl="1">
                <a:defRPr sz="1000"/>
              </a:pPr>
              <a:r>
                <a:rPr lang="en-US" sz="1000" b="0" i="0" strike="noStrike">
                  <a:solidFill>
                    <a:srgbClr val="FFFF99"/>
                  </a:solidFill>
                  <a:latin typeface="Arial"/>
                  <a:cs typeface="Arial"/>
                </a:rPr>
                <a:t>+HCl</a:t>
              </a:r>
            </a:p>
            <a:p>
              <a:pPr algn="l" rtl="1">
                <a:defRPr sz="1000"/>
              </a:pPr>
              <a:endParaRPr lang="en-US" sz="1000" b="0" i="0" strike="noStrike">
                <a:solidFill>
                  <a:srgbClr val="FFFF99"/>
                </a:solidFill>
                <a:latin typeface="Arial"/>
                <a:cs typeface="Arial"/>
              </a:endParaRPr>
            </a:p>
          </xdr:txBody>
        </xdr:sp>
        <xdr:cxnSp macro="">
          <xdr:nvCxnSpPr>
            <xdr:cNvPr id="10274" name="AutoShape 34"/>
            <xdr:cNvCxnSpPr>
              <a:cxnSpLocks noChangeShapeType="1"/>
            </xdr:cNvCxnSpPr>
          </xdr:nvCxnSpPr>
          <xdr:spPr bwMode="auto">
            <a:xfrm>
              <a:off x="2162600" y="86961201"/>
              <a:ext cx="576000" cy="0"/>
            </a:xfrm>
            <a:prstGeom prst="straightConnector1">
              <a:avLst/>
            </a:prstGeom>
            <a:noFill/>
            <a:ln w="15875">
              <a:solidFill>
                <a:srgbClr val="C00000"/>
              </a:solidFill>
              <a:round/>
              <a:headEnd/>
              <a:tailEnd type="triangle" w="med" len="med"/>
            </a:ln>
          </xdr:spPr>
        </xdr:cxnSp>
      </xdr:grpSp>
      <xdr:grpSp>
        <xdr:nvGrpSpPr>
          <xdr:cNvPr id="398" name="397 - Ομάδα"/>
          <xdr:cNvGrpSpPr/>
        </xdr:nvGrpSpPr>
        <xdr:grpSpPr>
          <a:xfrm>
            <a:off x="3147129" y="86493990"/>
            <a:ext cx="771480" cy="545501"/>
            <a:chOff x="3556704" y="86770215"/>
            <a:chExt cx="771480" cy="545501"/>
          </a:xfrm>
        </xdr:grpSpPr>
        <xdr:sp macro="" textlink="">
          <xdr:nvSpPr>
            <xdr:cNvPr id="10276" name="Text Box 36"/>
            <xdr:cNvSpPr txBox="1">
              <a:spLocks noChangeArrowheads="1"/>
            </xdr:cNvSpPr>
          </xdr:nvSpPr>
          <xdr:spPr bwMode="auto">
            <a:xfrm>
              <a:off x="3556704" y="86964929"/>
              <a:ext cx="720022" cy="350787"/>
            </a:xfrm>
            <a:prstGeom prst="rect">
              <a:avLst/>
            </a:prstGeom>
            <a:solidFill>
              <a:schemeClr val="tx1"/>
            </a:solidFill>
            <a:ln w="9525">
              <a:noFill/>
              <a:miter lim="800000"/>
              <a:headEnd/>
              <a:tailEnd/>
            </a:ln>
          </xdr:spPr>
          <xdr:txBody>
            <a:bodyPr wrap="none" lIns="91440" tIns="45720" rIns="91440" bIns="45720" anchor="t" upright="1">
              <a:noAutofit/>
            </a:bodyPr>
            <a:lstStyle/>
            <a:p>
              <a:pPr algn="ctr" rtl="1">
                <a:defRPr sz="1000"/>
              </a:pPr>
              <a:r>
                <a:rPr lang="el-GR" sz="1000" b="0" i="0" strike="noStrike">
                  <a:solidFill>
                    <a:srgbClr val="FFFF99"/>
                  </a:solidFill>
                  <a:latin typeface="Arial"/>
                  <a:cs typeface="Arial"/>
                </a:rPr>
                <a:t>απόλυτος</a:t>
              </a:r>
            </a:p>
            <a:p>
              <a:pPr algn="ctr" rtl="1">
                <a:defRPr sz="1000"/>
              </a:pPr>
              <a:r>
                <a:rPr lang="el-GR" sz="1000" b="0" i="0" strike="noStrike">
                  <a:solidFill>
                    <a:srgbClr val="FFFF99"/>
                  </a:solidFill>
                  <a:latin typeface="Arial"/>
                  <a:cs typeface="Arial"/>
                </a:rPr>
                <a:t>αιθέρας</a:t>
              </a:r>
            </a:p>
            <a:p>
              <a:pPr algn="ctr" rtl="1">
                <a:defRPr sz="1000"/>
              </a:pPr>
              <a:endParaRPr lang="el-GR" sz="1000" b="0" i="0" strike="noStrike">
                <a:solidFill>
                  <a:srgbClr val="FFFF99"/>
                </a:solidFill>
                <a:latin typeface="Arial"/>
                <a:cs typeface="Arial"/>
              </a:endParaRPr>
            </a:p>
          </xdr:txBody>
        </xdr:sp>
        <xdr:sp macro="" textlink="">
          <xdr:nvSpPr>
            <xdr:cNvPr id="10277" name="Text Box 37"/>
            <xdr:cNvSpPr txBox="1">
              <a:spLocks noChangeArrowheads="1"/>
            </xdr:cNvSpPr>
          </xdr:nvSpPr>
          <xdr:spPr bwMode="auto">
            <a:xfrm>
              <a:off x="3696506" y="86770215"/>
              <a:ext cx="463075" cy="243685"/>
            </a:xfrm>
            <a:prstGeom prst="rect">
              <a:avLst/>
            </a:prstGeom>
            <a:solidFill>
              <a:schemeClr val="tx1"/>
            </a:solidFill>
            <a:ln w="9525">
              <a:noFill/>
              <a:miter lim="800000"/>
              <a:headEnd/>
              <a:tailEnd/>
            </a:ln>
          </xdr:spPr>
          <xdr:txBody>
            <a:bodyPr wrap="square" lIns="91440" tIns="45720" rIns="91440" bIns="45720" anchor="t" upright="1">
              <a:noAutofit/>
            </a:bodyPr>
            <a:lstStyle/>
            <a:p>
              <a:pPr algn="l" rtl="1">
                <a:defRPr sz="1000"/>
              </a:pPr>
              <a:r>
                <a:rPr lang="en-US" sz="1000" b="0" i="0" strike="noStrike">
                  <a:solidFill>
                    <a:srgbClr val="FFFF99"/>
                  </a:solidFill>
                  <a:latin typeface="Arial"/>
                  <a:cs typeface="Arial"/>
                </a:rPr>
                <a:t>+Mg</a:t>
              </a:r>
            </a:p>
            <a:p>
              <a:pPr algn="l" rtl="1">
                <a:defRPr sz="1000"/>
              </a:pPr>
              <a:endParaRPr lang="en-US" sz="1000" b="0" i="0" strike="noStrike">
                <a:solidFill>
                  <a:srgbClr val="FFFF99"/>
                </a:solidFill>
                <a:latin typeface="Arial"/>
                <a:cs typeface="Arial"/>
              </a:endParaRPr>
            </a:p>
          </xdr:txBody>
        </xdr:sp>
        <xdr:cxnSp macro="">
          <xdr:nvCxnSpPr>
            <xdr:cNvPr id="10278" name="AutoShape 38"/>
            <xdr:cNvCxnSpPr>
              <a:cxnSpLocks noChangeShapeType="1"/>
            </xdr:cNvCxnSpPr>
          </xdr:nvCxnSpPr>
          <xdr:spPr bwMode="auto">
            <a:xfrm>
              <a:off x="3608184" y="86961201"/>
              <a:ext cx="720000" cy="0"/>
            </a:xfrm>
            <a:prstGeom prst="straightConnector1">
              <a:avLst/>
            </a:prstGeom>
            <a:noFill/>
            <a:ln w="15875">
              <a:solidFill>
                <a:srgbClr val="C00000"/>
              </a:solidFill>
              <a:round/>
              <a:headEnd/>
              <a:tailEnd type="triangle" w="med" len="med"/>
            </a:ln>
          </xdr:spPr>
        </xdr:cxnSp>
      </xdr:grpSp>
      <xdr:grpSp>
        <xdr:nvGrpSpPr>
          <xdr:cNvPr id="396" name="395 - Ομάδα"/>
          <xdr:cNvGrpSpPr/>
        </xdr:nvGrpSpPr>
        <xdr:grpSpPr>
          <a:xfrm>
            <a:off x="3849262" y="85676912"/>
            <a:ext cx="1020698" cy="790127"/>
            <a:chOff x="3849262" y="85676912"/>
            <a:chExt cx="1020698" cy="790127"/>
          </a:xfrm>
        </xdr:grpSpPr>
        <xdr:cxnSp macro="">
          <xdr:nvCxnSpPr>
            <xdr:cNvPr id="10279" name="AutoShape 39"/>
            <xdr:cNvCxnSpPr>
              <a:cxnSpLocks noChangeShapeType="1"/>
            </xdr:cNvCxnSpPr>
          </xdr:nvCxnSpPr>
          <xdr:spPr bwMode="auto">
            <a:xfrm flipV="1">
              <a:off x="4304352" y="86143039"/>
              <a:ext cx="180000" cy="324000"/>
            </a:xfrm>
            <a:prstGeom prst="straightConnector1">
              <a:avLst/>
            </a:prstGeom>
            <a:noFill/>
            <a:ln w="15875">
              <a:solidFill>
                <a:srgbClr val="C00000"/>
              </a:solidFill>
              <a:round/>
              <a:headEnd/>
              <a:tailEnd/>
            </a:ln>
          </xdr:spPr>
        </xdr:cxnSp>
        <xdr:cxnSp macro="">
          <xdr:nvCxnSpPr>
            <xdr:cNvPr id="10280" name="AutoShape 40"/>
            <xdr:cNvCxnSpPr>
              <a:cxnSpLocks noChangeShapeType="1"/>
            </xdr:cNvCxnSpPr>
          </xdr:nvCxnSpPr>
          <xdr:spPr bwMode="auto">
            <a:xfrm flipH="1" flipV="1">
              <a:off x="3849262" y="85676912"/>
              <a:ext cx="648000" cy="468000"/>
            </a:xfrm>
            <a:prstGeom prst="straightConnector1">
              <a:avLst/>
            </a:prstGeom>
            <a:noFill/>
            <a:ln w="15875">
              <a:solidFill>
                <a:srgbClr val="C00000"/>
              </a:solidFill>
              <a:round/>
              <a:headEnd/>
              <a:tailEnd/>
            </a:ln>
          </xdr:spPr>
        </xdr:cxnSp>
        <xdr:cxnSp macro="">
          <xdr:nvCxnSpPr>
            <xdr:cNvPr id="10281" name="AutoShape 41"/>
            <xdr:cNvCxnSpPr>
              <a:cxnSpLocks noChangeShapeType="1"/>
            </xdr:cNvCxnSpPr>
          </xdr:nvCxnSpPr>
          <xdr:spPr bwMode="auto">
            <a:xfrm>
              <a:off x="4483630" y="86143039"/>
              <a:ext cx="386330" cy="0"/>
            </a:xfrm>
            <a:prstGeom prst="straightConnector1">
              <a:avLst/>
            </a:prstGeom>
            <a:noFill/>
            <a:ln w="15875">
              <a:solidFill>
                <a:srgbClr val="C00000"/>
              </a:solidFill>
              <a:round/>
              <a:headEnd/>
              <a:tailEnd type="triangle" w="med" len="med"/>
            </a:ln>
          </xdr:spPr>
        </xdr:cxnSp>
      </xdr:grpSp>
      <xdr:grpSp>
        <xdr:nvGrpSpPr>
          <xdr:cNvPr id="397" name="396 - Ομάδα"/>
          <xdr:cNvGrpSpPr/>
        </xdr:nvGrpSpPr>
        <xdr:grpSpPr>
          <a:xfrm>
            <a:off x="5064369" y="86399872"/>
            <a:ext cx="500130" cy="372902"/>
            <a:chOff x="5797794" y="86485597"/>
            <a:chExt cx="500130" cy="372902"/>
          </a:xfrm>
        </xdr:grpSpPr>
        <xdr:sp macro="" textlink="">
          <xdr:nvSpPr>
            <xdr:cNvPr id="10283" name="Text Box 43"/>
            <xdr:cNvSpPr txBox="1">
              <a:spLocks noChangeArrowheads="1"/>
            </xdr:cNvSpPr>
          </xdr:nvSpPr>
          <xdr:spPr bwMode="auto">
            <a:xfrm>
              <a:off x="5797794" y="86543908"/>
              <a:ext cx="500130" cy="253517"/>
            </a:xfrm>
            <a:prstGeom prst="rect">
              <a:avLst/>
            </a:prstGeom>
            <a:solidFill>
              <a:schemeClr val="tx1"/>
            </a:solidFill>
            <a:ln w="9525">
              <a:noFill/>
              <a:miter lim="800000"/>
              <a:headEnd/>
              <a:tailEnd/>
            </a:ln>
          </xdr:spPr>
          <xdr:txBody>
            <a:bodyPr wrap="square" lIns="91440" tIns="45720" rIns="91440" bIns="45720" anchor="t" upright="1">
              <a:noAutofit/>
            </a:bodyPr>
            <a:lstStyle/>
            <a:p>
              <a:pPr algn="ctr" rtl="1">
                <a:defRPr sz="1000"/>
              </a:pPr>
              <a:r>
                <a:rPr lang="el-GR" sz="1000" b="0" i="0" strike="noStrike">
                  <a:solidFill>
                    <a:srgbClr val="FFFF99"/>
                  </a:solidFill>
                  <a:latin typeface="Arial"/>
                  <a:cs typeface="Arial"/>
                </a:rPr>
                <a:t>+Η</a:t>
              </a:r>
              <a:r>
                <a:rPr lang="el-GR" sz="1000" b="0" i="0" strike="noStrike" baseline="-25000">
                  <a:solidFill>
                    <a:srgbClr val="FFFF99"/>
                  </a:solidFill>
                  <a:latin typeface="Arial"/>
                  <a:cs typeface="Arial"/>
                </a:rPr>
                <a:t>2</a:t>
              </a:r>
              <a:r>
                <a:rPr lang="el-GR" sz="1000" b="0" i="0" strike="noStrike">
                  <a:solidFill>
                    <a:srgbClr val="FFFF99"/>
                  </a:solidFill>
                  <a:latin typeface="Arial"/>
                  <a:cs typeface="Arial"/>
                </a:rPr>
                <a:t>Ο</a:t>
              </a:r>
            </a:p>
            <a:p>
              <a:pPr algn="ctr" rtl="1">
                <a:defRPr sz="1000"/>
              </a:pPr>
              <a:endParaRPr lang="el-GR" sz="1000" b="0" i="0" strike="noStrike">
                <a:solidFill>
                  <a:srgbClr val="FFFF99"/>
                </a:solidFill>
                <a:latin typeface="Arial"/>
                <a:cs typeface="Arial"/>
              </a:endParaRPr>
            </a:p>
          </xdr:txBody>
        </xdr:sp>
        <xdr:cxnSp macro="">
          <xdr:nvCxnSpPr>
            <xdr:cNvPr id="10284" name="AutoShape 44"/>
            <xdr:cNvCxnSpPr>
              <a:cxnSpLocks noChangeShapeType="1"/>
            </xdr:cNvCxnSpPr>
          </xdr:nvCxnSpPr>
          <xdr:spPr bwMode="auto">
            <a:xfrm>
              <a:off x="5860713" y="86485597"/>
              <a:ext cx="0" cy="372902"/>
            </a:xfrm>
            <a:prstGeom prst="straightConnector1">
              <a:avLst/>
            </a:prstGeom>
            <a:noFill/>
            <a:ln w="15875">
              <a:solidFill>
                <a:srgbClr val="C00000"/>
              </a:solidFill>
              <a:round/>
              <a:headEnd/>
              <a:tailEnd type="triangle" w="med" len="med"/>
            </a:ln>
          </xdr:spPr>
        </xdr:cxnSp>
      </xdr:grpSp>
    </xdr:grpSp>
    <xdr:clientData/>
  </xdr:twoCellAnchor>
  <xdr:twoCellAnchor>
    <xdr:from>
      <xdr:col>3</xdr:col>
      <xdr:colOff>205659</xdr:colOff>
      <xdr:row>469</xdr:row>
      <xdr:rowOff>146457</xdr:rowOff>
    </xdr:from>
    <xdr:to>
      <xdr:col>4</xdr:col>
      <xdr:colOff>98860</xdr:colOff>
      <xdr:row>470</xdr:row>
      <xdr:rowOff>184557</xdr:rowOff>
    </xdr:to>
    <xdr:grpSp>
      <xdr:nvGrpSpPr>
        <xdr:cNvPr id="406" name="405 - Ομάδα"/>
        <xdr:cNvGrpSpPr/>
      </xdr:nvGrpSpPr>
      <xdr:grpSpPr>
        <a:xfrm>
          <a:off x="2049207" y="115859844"/>
          <a:ext cx="507718" cy="283907"/>
          <a:chOff x="4524374" y="46879245"/>
          <a:chExt cx="502801" cy="238125"/>
        </a:xfrm>
      </xdr:grpSpPr>
      <xdr:sp macro="" textlink="">
        <xdr:nvSpPr>
          <xdr:cNvPr id="407" name="406 - TextBox"/>
          <xdr:cNvSpPr txBox="1"/>
        </xdr:nvSpPr>
        <xdr:spPr>
          <a:xfrm>
            <a:off x="4524374" y="46879245"/>
            <a:ext cx="47625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HCI</a:t>
            </a:r>
            <a:endParaRPr lang="el-GR" sz="1000">
              <a:solidFill>
                <a:srgbClr val="FFFF99"/>
              </a:solidFill>
              <a:latin typeface="Arial" pitchFamily="34" charset="0"/>
              <a:cs typeface="Arial" pitchFamily="34" charset="0"/>
            </a:endParaRPr>
          </a:p>
        </xdr:txBody>
      </xdr:sp>
      <xdr:cxnSp macro="">
        <xdr:nvCxnSpPr>
          <xdr:cNvPr id="408" name="407 - Ευθύγραμμο βέλος σύνδεσης"/>
          <xdr:cNvCxnSpPr/>
        </xdr:nvCxnSpPr>
        <xdr:spPr>
          <a:xfrm>
            <a:off x="4559175" y="47066325"/>
            <a:ext cx="468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246527</xdr:colOff>
      <xdr:row>469</xdr:row>
      <xdr:rowOff>116764</xdr:rowOff>
    </xdr:from>
    <xdr:to>
      <xdr:col>5</xdr:col>
      <xdr:colOff>403352</xdr:colOff>
      <xdr:row>472</xdr:row>
      <xdr:rowOff>118908</xdr:rowOff>
    </xdr:to>
    <xdr:grpSp>
      <xdr:nvGrpSpPr>
        <xdr:cNvPr id="411" name="410 - Ομάδα"/>
        <xdr:cNvGrpSpPr/>
      </xdr:nvGrpSpPr>
      <xdr:grpSpPr>
        <a:xfrm>
          <a:off x="2704592" y="115830151"/>
          <a:ext cx="771341" cy="739563"/>
          <a:chOff x="3219450" y="95425907"/>
          <a:chExt cx="766425" cy="596269"/>
        </a:xfrm>
      </xdr:grpSpPr>
      <xdr:sp macro="" textlink="">
        <xdr:nvSpPr>
          <xdr:cNvPr id="342" name="341 - TextBox"/>
          <xdr:cNvSpPr txBox="1"/>
        </xdr:nvSpPr>
        <xdr:spPr>
          <a:xfrm>
            <a:off x="3371850" y="95425907"/>
            <a:ext cx="447675"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n-US" sz="1000">
                <a:solidFill>
                  <a:srgbClr val="FFFF99"/>
                </a:solidFill>
                <a:latin typeface="Arial" pitchFamily="34" charset="0"/>
                <a:cs typeface="Arial" pitchFamily="34" charset="0"/>
              </a:rPr>
              <a:t>+Mg</a:t>
            </a:r>
          </a:p>
          <a:p>
            <a:pPr algn="l"/>
            <a:endParaRPr lang="el-GR" sz="1000">
              <a:solidFill>
                <a:srgbClr val="FFFF99"/>
              </a:solidFill>
              <a:latin typeface="Arial" pitchFamily="34" charset="0"/>
              <a:cs typeface="Arial" pitchFamily="34" charset="0"/>
            </a:endParaRPr>
          </a:p>
        </xdr:txBody>
      </xdr:sp>
      <xdr:sp macro="" textlink="">
        <xdr:nvSpPr>
          <xdr:cNvPr id="410" name="409 - TextBox"/>
          <xdr:cNvSpPr txBox="1"/>
        </xdr:nvSpPr>
        <xdr:spPr>
          <a:xfrm>
            <a:off x="3219450" y="95650701"/>
            <a:ext cx="762000" cy="3714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απόλυτος αιθέρας</a:t>
            </a:r>
          </a:p>
        </xdr:txBody>
      </xdr:sp>
      <xdr:cxnSp macro="">
        <xdr:nvCxnSpPr>
          <xdr:cNvPr id="343" name="342 - Ευθύγραμμο βέλος σύνδεσης"/>
          <xdr:cNvCxnSpPr/>
        </xdr:nvCxnSpPr>
        <xdr:spPr>
          <a:xfrm>
            <a:off x="3265875" y="95632199"/>
            <a:ext cx="72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200025</xdr:colOff>
      <xdr:row>471</xdr:row>
      <xdr:rowOff>10319</xdr:rowOff>
    </xdr:from>
    <xdr:to>
      <xdr:col>3</xdr:col>
      <xdr:colOff>268136</xdr:colOff>
      <xdr:row>474</xdr:row>
      <xdr:rowOff>22244</xdr:rowOff>
    </xdr:to>
    <xdr:grpSp>
      <xdr:nvGrpSpPr>
        <xdr:cNvPr id="412" name="411 - Ομάδα"/>
        <xdr:cNvGrpSpPr/>
      </xdr:nvGrpSpPr>
      <xdr:grpSpPr>
        <a:xfrm>
          <a:off x="814541" y="116215319"/>
          <a:ext cx="1297143" cy="749344"/>
          <a:chOff x="571500" y="47244794"/>
          <a:chExt cx="1287153" cy="612000"/>
        </a:xfrm>
      </xdr:grpSpPr>
      <xdr:sp macro="" textlink="">
        <xdr:nvSpPr>
          <xdr:cNvPr id="413" name="412 - TextBox"/>
          <xdr:cNvSpPr txBox="1"/>
        </xdr:nvSpPr>
        <xdr:spPr>
          <a:xfrm>
            <a:off x="1001402" y="47335804"/>
            <a:ext cx="590549"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SO</a:t>
            </a:r>
            <a:r>
              <a:rPr lang="en-US" sz="1000" baseline="-25000">
                <a:solidFill>
                  <a:srgbClr val="FFFF99"/>
                </a:solidFill>
                <a:latin typeface="Arial" pitchFamily="34" charset="0"/>
                <a:cs typeface="Arial" pitchFamily="34" charset="0"/>
              </a:rPr>
              <a:t>4</a:t>
            </a:r>
            <a:endParaRPr lang="el-GR" sz="1000" baseline="0">
              <a:solidFill>
                <a:srgbClr val="FFFF99"/>
              </a:solidFill>
              <a:latin typeface="Arial" pitchFamily="34" charset="0"/>
              <a:cs typeface="Arial" pitchFamily="34" charset="0"/>
            </a:endParaRPr>
          </a:p>
        </xdr:txBody>
      </xdr:sp>
      <xdr:sp macro="" textlink="">
        <xdr:nvSpPr>
          <xdr:cNvPr id="414" name="413 - TextBox"/>
          <xdr:cNvSpPr txBox="1"/>
        </xdr:nvSpPr>
        <xdr:spPr>
          <a:xfrm>
            <a:off x="1020453" y="47492746"/>
            <a:ext cx="83820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n-US" sz="1000">
                <a:solidFill>
                  <a:srgbClr val="FFFF99"/>
                </a:solidFill>
                <a:latin typeface="Arial" pitchFamily="34" charset="0"/>
                <a:cs typeface="Arial" pitchFamily="34" charset="0"/>
              </a:rPr>
              <a:t>Hg, HgSO</a:t>
            </a:r>
            <a:r>
              <a:rPr lang="en-US" sz="1000" baseline="-25000">
                <a:solidFill>
                  <a:srgbClr val="FFFF99"/>
                </a:solidFill>
                <a:latin typeface="Arial" pitchFamily="34" charset="0"/>
                <a:cs typeface="Arial" pitchFamily="34" charset="0"/>
              </a:rPr>
              <a:t>4</a:t>
            </a:r>
            <a:endParaRPr lang="el-GR" sz="1000" baseline="-25000">
              <a:solidFill>
                <a:srgbClr val="FFFF99"/>
              </a:solidFill>
              <a:latin typeface="Arial" pitchFamily="34" charset="0"/>
              <a:cs typeface="Arial" pitchFamily="34" charset="0"/>
            </a:endParaRPr>
          </a:p>
        </xdr:txBody>
      </xdr:sp>
      <xdr:sp macro="" textlink="">
        <xdr:nvSpPr>
          <xdr:cNvPr id="415" name="414 - TextBox"/>
          <xdr:cNvSpPr txBox="1"/>
        </xdr:nvSpPr>
        <xdr:spPr>
          <a:xfrm>
            <a:off x="571500" y="47386875"/>
            <a:ext cx="51435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endParaRPr lang="el-GR" sz="1000">
              <a:solidFill>
                <a:srgbClr val="FFFF99"/>
              </a:solidFill>
              <a:latin typeface="Arial" pitchFamily="34" charset="0"/>
              <a:cs typeface="Arial" pitchFamily="34" charset="0"/>
            </a:endParaRPr>
          </a:p>
        </xdr:txBody>
      </xdr:sp>
      <xdr:cxnSp macro="">
        <xdr:nvCxnSpPr>
          <xdr:cNvPr id="416" name="415 - Ευθύγραμμο βέλος σύνδεσης"/>
          <xdr:cNvCxnSpPr/>
        </xdr:nvCxnSpPr>
        <xdr:spPr>
          <a:xfrm rot="5400000" flipH="1" flipV="1">
            <a:off x="741750" y="47550000"/>
            <a:ext cx="612000" cy="1588"/>
          </a:xfrm>
          <a:prstGeom prst="straightConnector1">
            <a:avLst/>
          </a:prstGeom>
          <a:ln w="15875">
            <a:solidFill>
              <a:srgbClr val="C00000"/>
            </a:solidFill>
            <a:headEnd type="triangle"/>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428834</xdr:colOff>
      <xdr:row>471</xdr:row>
      <xdr:rowOff>38894</xdr:rowOff>
    </xdr:from>
    <xdr:to>
      <xdr:col>6</xdr:col>
      <xdr:colOff>171658</xdr:colOff>
      <xdr:row>472</xdr:row>
      <xdr:rowOff>181769</xdr:rowOff>
    </xdr:to>
    <xdr:grpSp>
      <xdr:nvGrpSpPr>
        <xdr:cNvPr id="422" name="421 - Ομάδα"/>
        <xdr:cNvGrpSpPr/>
      </xdr:nvGrpSpPr>
      <xdr:grpSpPr>
        <a:xfrm>
          <a:off x="3501415" y="116243894"/>
          <a:ext cx="357340" cy="388681"/>
          <a:chOff x="3429001" y="94984094"/>
          <a:chExt cx="352424" cy="342900"/>
        </a:xfrm>
      </xdr:grpSpPr>
      <xdr:sp macro="" textlink="">
        <xdr:nvSpPr>
          <xdr:cNvPr id="420" name="419 - TextBox"/>
          <xdr:cNvSpPr txBox="1"/>
        </xdr:nvSpPr>
        <xdr:spPr>
          <a:xfrm>
            <a:off x="3429001" y="95011875"/>
            <a:ext cx="352424"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+E</a:t>
            </a:r>
            <a:endParaRPr lang="el-GR" sz="1000">
              <a:solidFill>
                <a:srgbClr val="FFFF99"/>
              </a:solidFill>
              <a:latin typeface="Arial" pitchFamily="34" charset="0"/>
              <a:cs typeface="Arial" pitchFamily="34" charset="0"/>
            </a:endParaRPr>
          </a:p>
        </xdr:txBody>
      </xdr:sp>
      <xdr:cxnSp macro="">
        <xdr:nvCxnSpPr>
          <xdr:cNvPr id="418" name="417 - Ευθύγραμμο βέλος σύνδεσης"/>
          <xdr:cNvCxnSpPr/>
        </xdr:nvCxnSpPr>
        <xdr:spPr>
          <a:xfrm rot="5400000">
            <a:off x="3324225" y="95154750"/>
            <a:ext cx="3429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420640</xdr:colOff>
      <xdr:row>473</xdr:row>
      <xdr:rowOff>19844</xdr:rowOff>
    </xdr:from>
    <xdr:to>
      <xdr:col>6</xdr:col>
      <xdr:colOff>306340</xdr:colOff>
      <xdr:row>474</xdr:row>
      <xdr:rowOff>162719</xdr:rowOff>
    </xdr:to>
    <xdr:grpSp>
      <xdr:nvGrpSpPr>
        <xdr:cNvPr id="423" name="422 - Ομάδα"/>
        <xdr:cNvGrpSpPr/>
      </xdr:nvGrpSpPr>
      <xdr:grpSpPr>
        <a:xfrm>
          <a:off x="3493221" y="116716457"/>
          <a:ext cx="500216" cy="388681"/>
          <a:chOff x="3429001" y="95431769"/>
          <a:chExt cx="495300" cy="342900"/>
        </a:xfrm>
      </xdr:grpSpPr>
      <xdr:sp macro="" textlink="">
        <xdr:nvSpPr>
          <xdr:cNvPr id="419" name="418 - TextBox"/>
          <xdr:cNvSpPr txBox="1"/>
        </xdr:nvSpPr>
        <xdr:spPr>
          <a:xfrm>
            <a:off x="3429001" y="95459550"/>
            <a:ext cx="4953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endParaRPr lang="el-GR" sz="1000">
              <a:solidFill>
                <a:srgbClr val="FFFF99"/>
              </a:solidFill>
              <a:latin typeface="Arial" pitchFamily="34" charset="0"/>
              <a:cs typeface="Arial" pitchFamily="34" charset="0"/>
            </a:endParaRPr>
          </a:p>
        </xdr:txBody>
      </xdr:sp>
      <xdr:cxnSp macro="">
        <xdr:nvCxnSpPr>
          <xdr:cNvPr id="421" name="420 - Ευθύγραμμο βέλος σύνδεσης"/>
          <xdr:cNvCxnSpPr/>
        </xdr:nvCxnSpPr>
        <xdr:spPr>
          <a:xfrm rot="5400000">
            <a:off x="3324225" y="95602425"/>
            <a:ext cx="3429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167456</xdr:colOff>
      <xdr:row>522</xdr:row>
      <xdr:rowOff>95250</xdr:rowOff>
    </xdr:from>
    <xdr:to>
      <xdr:col>3</xdr:col>
      <xdr:colOff>60657</xdr:colOff>
      <xdr:row>523</xdr:row>
      <xdr:rowOff>133350</xdr:rowOff>
    </xdr:to>
    <xdr:grpSp>
      <xdr:nvGrpSpPr>
        <xdr:cNvPr id="424" name="423 - Ομάδα"/>
        <xdr:cNvGrpSpPr/>
      </xdr:nvGrpSpPr>
      <xdr:grpSpPr>
        <a:xfrm>
          <a:off x="1396488" y="128836379"/>
          <a:ext cx="507717" cy="283906"/>
          <a:chOff x="4524374" y="46853475"/>
          <a:chExt cx="502801" cy="238125"/>
        </a:xfrm>
      </xdr:grpSpPr>
      <xdr:sp macro="" textlink="">
        <xdr:nvSpPr>
          <xdr:cNvPr id="425" name="424 - TextBox"/>
          <xdr:cNvSpPr txBox="1"/>
        </xdr:nvSpPr>
        <xdr:spPr>
          <a:xfrm>
            <a:off x="4524374" y="46853475"/>
            <a:ext cx="47625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HBr</a:t>
            </a:r>
            <a:endParaRPr lang="el-GR" sz="1000">
              <a:solidFill>
                <a:srgbClr val="FFFF99"/>
              </a:solidFill>
              <a:latin typeface="Arial" pitchFamily="34" charset="0"/>
              <a:cs typeface="Arial" pitchFamily="34" charset="0"/>
            </a:endParaRPr>
          </a:p>
        </xdr:txBody>
      </xdr:sp>
      <xdr:cxnSp macro="">
        <xdr:nvCxnSpPr>
          <xdr:cNvPr id="426" name="425 - Ευθύγραμμο βέλος σύνδεσης"/>
          <xdr:cNvCxnSpPr/>
        </xdr:nvCxnSpPr>
        <xdr:spPr>
          <a:xfrm>
            <a:off x="4559175" y="47066325"/>
            <a:ext cx="468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223276</xdr:colOff>
      <xdr:row>522</xdr:row>
      <xdr:rowOff>128870</xdr:rowOff>
    </xdr:from>
    <xdr:to>
      <xdr:col>4</xdr:col>
      <xdr:colOff>380101</xdr:colOff>
      <xdr:row>525</xdr:row>
      <xdr:rowOff>99578</xdr:rowOff>
    </xdr:to>
    <xdr:grpSp>
      <xdr:nvGrpSpPr>
        <xdr:cNvPr id="427" name="426 - Ομάδα"/>
        <xdr:cNvGrpSpPr/>
      </xdr:nvGrpSpPr>
      <xdr:grpSpPr>
        <a:xfrm>
          <a:off x="2066824" y="128869999"/>
          <a:ext cx="771342" cy="708127"/>
          <a:chOff x="3219450" y="95441338"/>
          <a:chExt cx="766425" cy="572741"/>
        </a:xfrm>
      </xdr:grpSpPr>
      <xdr:sp macro="" textlink="">
        <xdr:nvSpPr>
          <xdr:cNvPr id="428" name="427 - TextBox"/>
          <xdr:cNvSpPr txBox="1"/>
        </xdr:nvSpPr>
        <xdr:spPr>
          <a:xfrm>
            <a:off x="3219450" y="95642604"/>
            <a:ext cx="762000" cy="3714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απόλυτος αιθέρας</a:t>
            </a:r>
          </a:p>
        </xdr:txBody>
      </xdr:sp>
      <xdr:sp macro="" textlink="">
        <xdr:nvSpPr>
          <xdr:cNvPr id="429" name="428 - TextBox"/>
          <xdr:cNvSpPr txBox="1"/>
        </xdr:nvSpPr>
        <xdr:spPr>
          <a:xfrm>
            <a:off x="3371850" y="95441338"/>
            <a:ext cx="447675"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n-US" sz="1000">
                <a:solidFill>
                  <a:srgbClr val="FFFF99"/>
                </a:solidFill>
                <a:latin typeface="Arial" pitchFamily="34" charset="0"/>
                <a:cs typeface="Arial" pitchFamily="34" charset="0"/>
              </a:rPr>
              <a:t>+Mg</a:t>
            </a:r>
          </a:p>
          <a:p>
            <a:pPr algn="l"/>
            <a:endParaRPr lang="el-GR" sz="1000">
              <a:solidFill>
                <a:srgbClr val="FFFF99"/>
              </a:solidFill>
              <a:latin typeface="Arial" pitchFamily="34" charset="0"/>
              <a:cs typeface="Arial" pitchFamily="34" charset="0"/>
            </a:endParaRPr>
          </a:p>
        </xdr:txBody>
      </xdr:sp>
      <xdr:cxnSp macro="">
        <xdr:nvCxnSpPr>
          <xdr:cNvPr id="430" name="429 - Ευθύγραμμο βέλος σύνδεσης"/>
          <xdr:cNvCxnSpPr/>
        </xdr:nvCxnSpPr>
        <xdr:spPr>
          <a:xfrm>
            <a:off x="3265875" y="95632199"/>
            <a:ext cx="72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607246</xdr:colOff>
      <xdr:row>523</xdr:row>
      <xdr:rowOff>178313</xdr:rowOff>
    </xdr:from>
    <xdr:to>
      <xdr:col>5</xdr:col>
      <xdr:colOff>454847</xdr:colOff>
      <xdr:row>526</xdr:row>
      <xdr:rowOff>16388</xdr:rowOff>
    </xdr:to>
    <xdr:grpSp>
      <xdr:nvGrpSpPr>
        <xdr:cNvPr id="465" name="464 - Ομάδα"/>
        <xdr:cNvGrpSpPr/>
      </xdr:nvGrpSpPr>
      <xdr:grpSpPr>
        <a:xfrm>
          <a:off x="3065311" y="129165248"/>
          <a:ext cx="462117" cy="575495"/>
          <a:chOff x="2943224" y="96373950"/>
          <a:chExt cx="457201" cy="438150"/>
        </a:xfrm>
      </xdr:grpSpPr>
      <xdr:sp macro="" textlink="">
        <xdr:nvSpPr>
          <xdr:cNvPr id="432" name="431 - TextBox"/>
          <xdr:cNvSpPr txBox="1"/>
        </xdr:nvSpPr>
        <xdr:spPr>
          <a:xfrm>
            <a:off x="3048001" y="96412050"/>
            <a:ext cx="352424"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+E</a:t>
            </a:r>
            <a:endParaRPr lang="el-GR" sz="1000">
              <a:solidFill>
                <a:srgbClr val="FFFF99"/>
              </a:solidFill>
              <a:latin typeface="Arial" pitchFamily="34" charset="0"/>
              <a:cs typeface="Arial" pitchFamily="34" charset="0"/>
            </a:endParaRPr>
          </a:p>
        </xdr:txBody>
      </xdr:sp>
      <xdr:cxnSp macro="">
        <xdr:nvCxnSpPr>
          <xdr:cNvPr id="436" name="435 - Ευθύγραμμο βέλος σύνδεσης"/>
          <xdr:cNvCxnSpPr/>
        </xdr:nvCxnSpPr>
        <xdr:spPr>
          <a:xfrm rot="16200000" flipH="1">
            <a:off x="2900362" y="96416812"/>
            <a:ext cx="438150" cy="352425"/>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157934</xdr:colOff>
      <xdr:row>526</xdr:row>
      <xdr:rowOff>118007</xdr:rowOff>
    </xdr:from>
    <xdr:to>
      <xdr:col>3</xdr:col>
      <xdr:colOff>386532</xdr:colOff>
      <xdr:row>529</xdr:row>
      <xdr:rowOff>117288</xdr:rowOff>
    </xdr:to>
    <xdr:grpSp>
      <xdr:nvGrpSpPr>
        <xdr:cNvPr id="442" name="441 - Ομάδα"/>
        <xdr:cNvGrpSpPr/>
      </xdr:nvGrpSpPr>
      <xdr:grpSpPr>
        <a:xfrm>
          <a:off x="1386966" y="129842362"/>
          <a:ext cx="843114" cy="736700"/>
          <a:chOff x="733427" y="97330145"/>
          <a:chExt cx="838198" cy="601239"/>
        </a:xfrm>
      </xdr:grpSpPr>
      <xdr:sp macro="" textlink="">
        <xdr:nvSpPr>
          <xdr:cNvPr id="438" name="437 - TextBox"/>
          <xdr:cNvSpPr txBox="1"/>
        </xdr:nvSpPr>
        <xdr:spPr>
          <a:xfrm>
            <a:off x="733427" y="97521809"/>
            <a:ext cx="838198" cy="4095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SO</a:t>
            </a:r>
            <a:r>
              <a:rPr lang="el-GR" sz="1000" baseline="-25000">
                <a:solidFill>
                  <a:srgbClr val="FFFF99"/>
                </a:solidFill>
                <a:latin typeface="Arial" pitchFamily="34" charset="0"/>
                <a:cs typeface="Arial" pitchFamily="34" charset="0"/>
              </a:rPr>
              <a:t>4,</a:t>
            </a:r>
            <a:r>
              <a:rPr lang="el-GR" sz="1000" baseline="0">
                <a:solidFill>
                  <a:srgbClr val="FFFF99"/>
                </a:solidFill>
                <a:latin typeface="Arial" pitchFamily="34" charset="0"/>
                <a:cs typeface="Arial" pitchFamily="34" charset="0"/>
              </a:rPr>
              <a:t> </a:t>
            </a:r>
            <a:r>
              <a:rPr lang="en-US" sz="1000" baseline="0">
                <a:solidFill>
                  <a:srgbClr val="FFFF99"/>
                </a:solidFill>
                <a:latin typeface="Arial" pitchFamily="34" charset="0"/>
                <a:cs typeface="Arial" pitchFamily="34" charset="0"/>
              </a:rPr>
              <a:t>Hg HgSO</a:t>
            </a:r>
            <a:r>
              <a:rPr lang="en-US" sz="1000" baseline="-25000">
                <a:solidFill>
                  <a:srgbClr val="FFFF99"/>
                </a:solidFill>
                <a:latin typeface="Arial" pitchFamily="34" charset="0"/>
                <a:cs typeface="Arial" pitchFamily="34" charset="0"/>
              </a:rPr>
              <a:t>4</a:t>
            </a:r>
            <a:endParaRPr lang="el-GR" sz="1000" baseline="-25000">
              <a:solidFill>
                <a:srgbClr val="FFFF99"/>
              </a:solidFill>
              <a:latin typeface="Arial" pitchFamily="34" charset="0"/>
              <a:cs typeface="Arial" pitchFamily="34" charset="0"/>
            </a:endParaRPr>
          </a:p>
        </xdr:txBody>
      </xdr:sp>
      <xdr:sp macro="" textlink="">
        <xdr:nvSpPr>
          <xdr:cNvPr id="440" name="439 - TextBox"/>
          <xdr:cNvSpPr txBox="1"/>
        </xdr:nvSpPr>
        <xdr:spPr>
          <a:xfrm>
            <a:off x="895350" y="97330145"/>
            <a:ext cx="51435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endParaRPr lang="el-GR" sz="1000">
              <a:solidFill>
                <a:srgbClr val="FFFF99"/>
              </a:solidFill>
              <a:latin typeface="Arial" pitchFamily="34" charset="0"/>
              <a:cs typeface="Arial" pitchFamily="34" charset="0"/>
            </a:endParaRPr>
          </a:p>
        </xdr:txBody>
      </xdr:sp>
      <xdr:cxnSp macro="">
        <xdr:nvCxnSpPr>
          <xdr:cNvPr id="441" name="440 - Ευθύγραμμο βέλος σύνδεσης"/>
          <xdr:cNvCxnSpPr/>
        </xdr:nvCxnSpPr>
        <xdr:spPr>
          <a:xfrm flipH="1" flipV="1">
            <a:off x="837000" y="97518150"/>
            <a:ext cx="720000" cy="1588"/>
          </a:xfrm>
          <a:prstGeom prst="straightConnector1">
            <a:avLst/>
          </a:prstGeom>
          <a:ln w="15875">
            <a:solidFill>
              <a:srgbClr val="C00000"/>
            </a:solidFill>
            <a:headEnd type="triangle"/>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195520</xdr:colOff>
      <xdr:row>577</xdr:row>
      <xdr:rowOff>104776</xdr:rowOff>
    </xdr:from>
    <xdr:to>
      <xdr:col>5</xdr:col>
      <xdr:colOff>380019</xdr:colOff>
      <xdr:row>580</xdr:row>
      <xdr:rowOff>87158</xdr:rowOff>
    </xdr:to>
    <xdr:grpSp>
      <xdr:nvGrpSpPr>
        <xdr:cNvPr id="447" name="446 - Ομάδα"/>
        <xdr:cNvGrpSpPr/>
      </xdr:nvGrpSpPr>
      <xdr:grpSpPr>
        <a:xfrm>
          <a:off x="2653585" y="142365260"/>
          <a:ext cx="799015" cy="719801"/>
          <a:chOff x="2562226" y="97726502"/>
          <a:chExt cx="794099" cy="578434"/>
        </a:xfrm>
      </xdr:grpSpPr>
      <xdr:sp macro="" textlink="">
        <xdr:nvSpPr>
          <xdr:cNvPr id="444" name="443 - TextBox"/>
          <xdr:cNvSpPr txBox="1"/>
        </xdr:nvSpPr>
        <xdr:spPr>
          <a:xfrm>
            <a:off x="2562226" y="97914413"/>
            <a:ext cx="762000" cy="39052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αλκοολικό διάλυμα</a:t>
            </a:r>
          </a:p>
        </xdr:txBody>
      </xdr:sp>
      <xdr:sp macro="" textlink="">
        <xdr:nvSpPr>
          <xdr:cNvPr id="445" name="444 - TextBox"/>
          <xdr:cNvSpPr txBox="1"/>
        </xdr:nvSpPr>
        <xdr:spPr>
          <a:xfrm>
            <a:off x="2638425" y="97726502"/>
            <a:ext cx="619125" cy="20002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+NaOH</a:t>
            </a:r>
            <a:endParaRPr lang="el-GR" sz="1000">
              <a:solidFill>
                <a:srgbClr val="FFFF99"/>
              </a:solidFill>
              <a:latin typeface="Arial" pitchFamily="34" charset="0"/>
              <a:cs typeface="Arial" pitchFamily="34" charset="0"/>
            </a:endParaRPr>
          </a:p>
        </xdr:txBody>
      </xdr:sp>
      <xdr:cxnSp macro="">
        <xdr:nvCxnSpPr>
          <xdr:cNvPr id="446" name="445 - Ευθύγραμμο βέλος σύνδεσης"/>
          <xdr:cNvCxnSpPr/>
        </xdr:nvCxnSpPr>
        <xdr:spPr>
          <a:xfrm>
            <a:off x="2600325" y="97936050"/>
            <a:ext cx="756000" cy="1588"/>
          </a:xfrm>
          <a:prstGeom prst="straightConnector1">
            <a:avLst/>
          </a:prstGeom>
          <a:ln w="15875">
            <a:solidFill>
              <a:srgbClr val="C00000"/>
            </a:solidFill>
            <a:headEnd type="non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543132</xdr:colOff>
      <xdr:row>577</xdr:row>
      <xdr:rowOff>85725</xdr:rowOff>
    </xdr:from>
    <xdr:to>
      <xdr:col>6</xdr:col>
      <xdr:colOff>400333</xdr:colOff>
      <xdr:row>578</xdr:row>
      <xdr:rowOff>123825</xdr:rowOff>
    </xdr:to>
    <xdr:grpSp>
      <xdr:nvGrpSpPr>
        <xdr:cNvPr id="433" name="432 - Ομάδα"/>
        <xdr:cNvGrpSpPr/>
      </xdr:nvGrpSpPr>
      <xdr:grpSpPr>
        <a:xfrm>
          <a:off x="3615713" y="142346209"/>
          <a:ext cx="471717" cy="283906"/>
          <a:chOff x="1257299" y="94954725"/>
          <a:chExt cx="466801" cy="238125"/>
        </a:xfrm>
      </xdr:grpSpPr>
      <xdr:sp macro="" textlink="">
        <xdr:nvSpPr>
          <xdr:cNvPr id="434" name="433 - TextBox"/>
          <xdr:cNvSpPr txBox="1"/>
        </xdr:nvSpPr>
        <xdr:spPr>
          <a:xfrm>
            <a:off x="1257299" y="94954725"/>
            <a:ext cx="428626"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Cl</a:t>
            </a:r>
            <a:r>
              <a:rPr lang="el-GR" sz="1000" baseline="-25000">
                <a:solidFill>
                  <a:srgbClr val="FFFF99"/>
                </a:solidFill>
                <a:latin typeface="Arial" pitchFamily="34" charset="0"/>
                <a:cs typeface="Arial" pitchFamily="34" charset="0"/>
              </a:rPr>
              <a:t>2</a:t>
            </a:r>
          </a:p>
        </xdr:txBody>
      </xdr:sp>
      <xdr:cxnSp macro="">
        <xdr:nvCxnSpPr>
          <xdr:cNvPr id="435" name="434 - Ευθύγραμμο βέλος σύνδεσης"/>
          <xdr:cNvCxnSpPr/>
        </xdr:nvCxnSpPr>
        <xdr:spPr>
          <a:xfrm>
            <a:off x="1292100" y="95186625"/>
            <a:ext cx="432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452084</xdr:colOff>
      <xdr:row>579</xdr:row>
      <xdr:rowOff>51419</xdr:rowOff>
    </xdr:from>
    <xdr:to>
      <xdr:col>8</xdr:col>
      <xdr:colOff>826</xdr:colOff>
      <xdr:row>583</xdr:row>
      <xdr:rowOff>7319</xdr:rowOff>
    </xdr:to>
    <xdr:grpSp>
      <xdr:nvGrpSpPr>
        <xdr:cNvPr id="449" name="448 - Ομάδα"/>
        <xdr:cNvGrpSpPr/>
      </xdr:nvGrpSpPr>
      <xdr:grpSpPr>
        <a:xfrm>
          <a:off x="4139181" y="142803516"/>
          <a:ext cx="777774" cy="939126"/>
          <a:chOff x="4029075" y="98044619"/>
          <a:chExt cx="781051" cy="756000"/>
        </a:xfrm>
      </xdr:grpSpPr>
      <xdr:sp macro="" textlink="">
        <xdr:nvSpPr>
          <xdr:cNvPr id="439" name="438 - TextBox"/>
          <xdr:cNvSpPr txBox="1"/>
        </xdr:nvSpPr>
        <xdr:spPr>
          <a:xfrm>
            <a:off x="4048126" y="98269427"/>
            <a:ext cx="762000" cy="39052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l-GR" sz="1000">
                <a:solidFill>
                  <a:srgbClr val="FFFF99"/>
                </a:solidFill>
                <a:latin typeface="Arial" pitchFamily="34" charset="0"/>
                <a:cs typeface="Arial" pitchFamily="34" charset="0"/>
              </a:rPr>
              <a:t>αλκοολικό διάλυμα</a:t>
            </a:r>
          </a:p>
        </xdr:txBody>
      </xdr:sp>
      <xdr:sp macro="" textlink="">
        <xdr:nvSpPr>
          <xdr:cNvPr id="443" name="442 - TextBox"/>
          <xdr:cNvSpPr txBox="1"/>
        </xdr:nvSpPr>
        <xdr:spPr>
          <a:xfrm>
            <a:off x="4029075" y="98088452"/>
            <a:ext cx="619125" cy="20002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n-US" sz="1000">
                <a:solidFill>
                  <a:srgbClr val="FFFF99"/>
                </a:solidFill>
                <a:latin typeface="Arial" pitchFamily="34" charset="0"/>
                <a:cs typeface="Arial" pitchFamily="34" charset="0"/>
              </a:rPr>
              <a:t>+NaOH</a:t>
            </a:r>
            <a:endParaRPr lang="el-GR" sz="1000">
              <a:solidFill>
                <a:srgbClr val="FFFF99"/>
              </a:solidFill>
              <a:latin typeface="Arial" pitchFamily="34" charset="0"/>
              <a:cs typeface="Arial" pitchFamily="34" charset="0"/>
            </a:endParaRPr>
          </a:p>
        </xdr:txBody>
      </xdr:sp>
      <xdr:cxnSp macro="">
        <xdr:nvCxnSpPr>
          <xdr:cNvPr id="448" name="447 - Ευθύγραμμο βέλος σύνδεσης"/>
          <xdr:cNvCxnSpPr/>
        </xdr:nvCxnSpPr>
        <xdr:spPr>
          <a:xfrm rot="5400000">
            <a:off x="3705225" y="98421825"/>
            <a:ext cx="756000" cy="1588"/>
          </a:xfrm>
          <a:prstGeom prst="straightConnector1">
            <a:avLst/>
          </a:prstGeom>
          <a:ln w="15875">
            <a:solidFill>
              <a:srgbClr val="C00000"/>
            </a:solidFill>
            <a:headEnd type="non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571089</xdr:colOff>
      <xdr:row>582</xdr:row>
      <xdr:rowOff>160691</xdr:rowOff>
    </xdr:from>
    <xdr:to>
      <xdr:col>6</xdr:col>
      <xdr:colOff>437740</xdr:colOff>
      <xdr:row>583</xdr:row>
      <xdr:rowOff>198791</xdr:rowOff>
    </xdr:to>
    <xdr:grpSp>
      <xdr:nvGrpSpPr>
        <xdr:cNvPr id="453" name="452 - Ομάδα"/>
        <xdr:cNvGrpSpPr/>
      </xdr:nvGrpSpPr>
      <xdr:grpSpPr>
        <a:xfrm>
          <a:off x="3643670" y="143650207"/>
          <a:ext cx="481167" cy="283907"/>
          <a:chOff x="5542937" y="97998985"/>
          <a:chExt cx="476251" cy="238125"/>
        </a:xfrm>
      </xdr:grpSpPr>
      <xdr:sp macro="" textlink="">
        <xdr:nvSpPr>
          <xdr:cNvPr id="451" name="450 - TextBox"/>
          <xdr:cNvSpPr txBox="1"/>
        </xdr:nvSpPr>
        <xdr:spPr>
          <a:xfrm>
            <a:off x="5542937" y="97998985"/>
            <a:ext cx="47625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Na</a:t>
            </a:r>
            <a:endParaRPr lang="el-GR" sz="1000">
              <a:solidFill>
                <a:srgbClr val="FFFF99"/>
              </a:solidFill>
              <a:latin typeface="Arial" pitchFamily="34" charset="0"/>
              <a:cs typeface="Arial" pitchFamily="34" charset="0"/>
            </a:endParaRPr>
          </a:p>
        </xdr:txBody>
      </xdr:sp>
      <xdr:cxnSp macro="">
        <xdr:nvCxnSpPr>
          <xdr:cNvPr id="452" name="451 - Ευθύγραμμο βέλος σύνδεσης"/>
          <xdr:cNvCxnSpPr/>
        </xdr:nvCxnSpPr>
        <xdr:spPr>
          <a:xfrm flipH="1">
            <a:off x="5587875" y="98177475"/>
            <a:ext cx="396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575189</xdr:colOff>
      <xdr:row>582</xdr:row>
      <xdr:rowOff>111533</xdr:rowOff>
    </xdr:from>
    <xdr:to>
      <xdr:col>5</xdr:col>
      <xdr:colOff>441840</xdr:colOff>
      <xdr:row>583</xdr:row>
      <xdr:rowOff>149633</xdr:rowOff>
    </xdr:to>
    <xdr:grpSp>
      <xdr:nvGrpSpPr>
        <xdr:cNvPr id="454" name="453 - Ομάδα"/>
        <xdr:cNvGrpSpPr/>
      </xdr:nvGrpSpPr>
      <xdr:grpSpPr>
        <a:xfrm>
          <a:off x="3033254" y="143601049"/>
          <a:ext cx="481167" cy="283907"/>
          <a:chOff x="5553074" y="97964625"/>
          <a:chExt cx="476251" cy="238125"/>
        </a:xfrm>
      </xdr:grpSpPr>
      <xdr:sp macro="" textlink="">
        <xdr:nvSpPr>
          <xdr:cNvPr id="455" name="454 - TextBox"/>
          <xdr:cNvSpPr txBox="1"/>
        </xdr:nvSpPr>
        <xdr:spPr>
          <a:xfrm>
            <a:off x="5553074" y="97964625"/>
            <a:ext cx="47625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E</a:t>
            </a:r>
            <a:endParaRPr lang="el-GR" sz="1000">
              <a:solidFill>
                <a:srgbClr val="FFFF99"/>
              </a:solidFill>
              <a:latin typeface="Arial" pitchFamily="34" charset="0"/>
              <a:cs typeface="Arial" pitchFamily="34" charset="0"/>
            </a:endParaRPr>
          </a:p>
        </xdr:txBody>
      </xdr:sp>
      <xdr:cxnSp macro="">
        <xdr:nvCxnSpPr>
          <xdr:cNvPr id="456" name="455 - Ευθύγραμμο βέλος σύνδεσης"/>
          <xdr:cNvCxnSpPr/>
        </xdr:nvCxnSpPr>
        <xdr:spPr>
          <a:xfrm flipH="1">
            <a:off x="5587875" y="98177475"/>
            <a:ext cx="396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183847</xdr:colOff>
      <xdr:row>582</xdr:row>
      <xdr:rowOff>129477</xdr:rowOff>
    </xdr:from>
    <xdr:to>
      <xdr:col>4</xdr:col>
      <xdr:colOff>412445</xdr:colOff>
      <xdr:row>585</xdr:row>
      <xdr:rowOff>128758</xdr:rowOff>
    </xdr:to>
    <xdr:grpSp>
      <xdr:nvGrpSpPr>
        <xdr:cNvPr id="457" name="456 - Ομάδα"/>
        <xdr:cNvGrpSpPr/>
      </xdr:nvGrpSpPr>
      <xdr:grpSpPr>
        <a:xfrm>
          <a:off x="2027395" y="143618993"/>
          <a:ext cx="843115" cy="736700"/>
          <a:chOff x="733427" y="97321786"/>
          <a:chExt cx="838198" cy="601239"/>
        </a:xfrm>
      </xdr:grpSpPr>
      <xdr:sp macro="" textlink="">
        <xdr:nvSpPr>
          <xdr:cNvPr id="458" name="457 - TextBox"/>
          <xdr:cNvSpPr txBox="1"/>
        </xdr:nvSpPr>
        <xdr:spPr>
          <a:xfrm>
            <a:off x="733427" y="97513450"/>
            <a:ext cx="838198" cy="4095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SO</a:t>
            </a:r>
            <a:r>
              <a:rPr lang="el-GR" sz="1000" baseline="-25000">
                <a:solidFill>
                  <a:srgbClr val="FFFF99"/>
                </a:solidFill>
                <a:latin typeface="Arial" pitchFamily="34" charset="0"/>
                <a:cs typeface="Arial" pitchFamily="34" charset="0"/>
              </a:rPr>
              <a:t>4,</a:t>
            </a:r>
            <a:r>
              <a:rPr lang="el-GR" sz="1000" baseline="0">
                <a:solidFill>
                  <a:srgbClr val="FFFF99"/>
                </a:solidFill>
                <a:latin typeface="Arial" pitchFamily="34" charset="0"/>
                <a:cs typeface="Arial" pitchFamily="34" charset="0"/>
              </a:rPr>
              <a:t> </a:t>
            </a:r>
            <a:r>
              <a:rPr lang="en-US" sz="1000" baseline="0">
                <a:solidFill>
                  <a:srgbClr val="FFFF99"/>
                </a:solidFill>
                <a:latin typeface="Arial" pitchFamily="34" charset="0"/>
                <a:cs typeface="Arial" pitchFamily="34" charset="0"/>
              </a:rPr>
              <a:t>Hg HgSO</a:t>
            </a:r>
            <a:r>
              <a:rPr lang="en-US" sz="1000" baseline="-25000">
                <a:solidFill>
                  <a:srgbClr val="FFFF99"/>
                </a:solidFill>
                <a:latin typeface="Arial" pitchFamily="34" charset="0"/>
                <a:cs typeface="Arial" pitchFamily="34" charset="0"/>
              </a:rPr>
              <a:t>4</a:t>
            </a:r>
            <a:endParaRPr lang="el-GR" sz="1000" baseline="-25000">
              <a:solidFill>
                <a:srgbClr val="FFFF99"/>
              </a:solidFill>
              <a:latin typeface="Arial" pitchFamily="34" charset="0"/>
              <a:cs typeface="Arial" pitchFamily="34" charset="0"/>
            </a:endParaRPr>
          </a:p>
        </xdr:txBody>
      </xdr:sp>
      <xdr:sp macro="" textlink="">
        <xdr:nvSpPr>
          <xdr:cNvPr id="459" name="458 - TextBox"/>
          <xdr:cNvSpPr txBox="1"/>
        </xdr:nvSpPr>
        <xdr:spPr>
          <a:xfrm>
            <a:off x="895350" y="97321786"/>
            <a:ext cx="51435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endParaRPr lang="el-GR" sz="1000">
              <a:solidFill>
                <a:srgbClr val="FFFF99"/>
              </a:solidFill>
              <a:latin typeface="Arial" pitchFamily="34" charset="0"/>
              <a:cs typeface="Arial" pitchFamily="34" charset="0"/>
            </a:endParaRPr>
          </a:p>
        </xdr:txBody>
      </xdr:sp>
      <xdr:cxnSp macro="">
        <xdr:nvCxnSpPr>
          <xdr:cNvPr id="460" name="459 - Ευθύγραμμο βέλος σύνδεσης"/>
          <xdr:cNvCxnSpPr/>
        </xdr:nvCxnSpPr>
        <xdr:spPr>
          <a:xfrm flipV="1">
            <a:off x="760800" y="97518150"/>
            <a:ext cx="720000" cy="1588"/>
          </a:xfrm>
          <a:prstGeom prst="straightConnector1">
            <a:avLst/>
          </a:prstGeom>
          <a:ln w="15875">
            <a:solidFill>
              <a:srgbClr val="C00000"/>
            </a:solidFill>
            <a:headEnd type="triangle"/>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182410</xdr:colOff>
      <xdr:row>583</xdr:row>
      <xdr:rowOff>244373</xdr:rowOff>
    </xdr:from>
    <xdr:to>
      <xdr:col>2</xdr:col>
      <xdr:colOff>601510</xdr:colOff>
      <xdr:row>585</xdr:row>
      <xdr:rowOff>225326</xdr:rowOff>
    </xdr:to>
    <xdr:grpSp>
      <xdr:nvGrpSpPr>
        <xdr:cNvPr id="475" name="474 - Ομάδα"/>
        <xdr:cNvGrpSpPr/>
      </xdr:nvGrpSpPr>
      <xdr:grpSpPr>
        <a:xfrm>
          <a:off x="1411442" y="143979696"/>
          <a:ext cx="419100" cy="472565"/>
          <a:chOff x="1381126" y="99040950"/>
          <a:chExt cx="419100" cy="381003"/>
        </a:xfrm>
      </xdr:grpSpPr>
      <xdr:sp macro="" textlink="">
        <xdr:nvSpPr>
          <xdr:cNvPr id="464" name="463 - TextBox"/>
          <xdr:cNvSpPr txBox="1"/>
        </xdr:nvSpPr>
        <xdr:spPr>
          <a:xfrm>
            <a:off x="1381126" y="99040950"/>
            <a:ext cx="352424"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a:t>
            </a:r>
            <a:r>
              <a:rPr lang="el-GR" sz="1000">
                <a:solidFill>
                  <a:srgbClr val="FFFF99"/>
                </a:solidFill>
                <a:latin typeface="Arial" pitchFamily="34" charset="0"/>
                <a:cs typeface="Arial" pitchFamily="34" charset="0"/>
              </a:rPr>
              <a:t>Λ</a:t>
            </a:r>
          </a:p>
        </xdr:txBody>
      </xdr:sp>
      <xdr:cxnSp macro="">
        <xdr:nvCxnSpPr>
          <xdr:cNvPr id="462" name="461 - Ευθύγραμμο βέλος σύνδεσης"/>
          <xdr:cNvCxnSpPr/>
        </xdr:nvCxnSpPr>
        <xdr:spPr>
          <a:xfrm rot="5400000">
            <a:off x="1481137" y="99102864"/>
            <a:ext cx="361952" cy="276226"/>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114300</xdr:colOff>
      <xdr:row>579</xdr:row>
      <xdr:rowOff>32518</xdr:rowOff>
    </xdr:from>
    <xdr:to>
      <xdr:col>3</xdr:col>
      <xdr:colOff>266700</xdr:colOff>
      <xdr:row>582</xdr:row>
      <xdr:rowOff>152443</xdr:rowOff>
    </xdr:to>
    <xdr:grpSp>
      <xdr:nvGrpSpPr>
        <xdr:cNvPr id="470" name="469 - Ομάδα"/>
        <xdr:cNvGrpSpPr/>
      </xdr:nvGrpSpPr>
      <xdr:grpSpPr>
        <a:xfrm>
          <a:off x="1343332" y="142784615"/>
          <a:ext cx="766916" cy="857344"/>
          <a:chOff x="5743575" y="97549468"/>
          <a:chExt cx="762000" cy="720000"/>
        </a:xfrm>
      </xdr:grpSpPr>
      <xdr:sp macro="" textlink="">
        <xdr:nvSpPr>
          <xdr:cNvPr id="467" name="466 - TextBox"/>
          <xdr:cNvSpPr txBox="1"/>
        </xdr:nvSpPr>
        <xdr:spPr>
          <a:xfrm>
            <a:off x="5743575" y="97802700"/>
            <a:ext cx="762000" cy="3714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l-GR" sz="1000">
                <a:solidFill>
                  <a:srgbClr val="FFFF99"/>
                </a:solidFill>
                <a:latin typeface="Arial" pitchFamily="34" charset="0"/>
                <a:cs typeface="Arial" pitchFamily="34" charset="0"/>
              </a:rPr>
              <a:t>απόλυτος αιθέρας</a:t>
            </a:r>
          </a:p>
        </xdr:txBody>
      </xdr:sp>
      <xdr:sp macro="" textlink="">
        <xdr:nvSpPr>
          <xdr:cNvPr id="468" name="467 - TextBox"/>
          <xdr:cNvSpPr txBox="1"/>
        </xdr:nvSpPr>
        <xdr:spPr>
          <a:xfrm>
            <a:off x="5753100" y="97593150"/>
            <a:ext cx="447675"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n-US" sz="1000">
                <a:solidFill>
                  <a:srgbClr val="FFFF99"/>
                </a:solidFill>
                <a:latin typeface="Arial" pitchFamily="34" charset="0"/>
                <a:cs typeface="Arial" pitchFamily="34" charset="0"/>
              </a:rPr>
              <a:t>+Mg</a:t>
            </a:r>
          </a:p>
          <a:p>
            <a:pPr algn="l"/>
            <a:endParaRPr lang="el-GR" sz="1000">
              <a:solidFill>
                <a:srgbClr val="FFFF99"/>
              </a:solidFill>
              <a:latin typeface="Arial" pitchFamily="34" charset="0"/>
              <a:cs typeface="Arial" pitchFamily="34" charset="0"/>
            </a:endParaRPr>
          </a:p>
        </xdr:txBody>
      </xdr:sp>
      <xdr:cxnSp macro="">
        <xdr:nvCxnSpPr>
          <xdr:cNvPr id="469" name="468 - Ευθύγραμμο βέλος σύνδεσης"/>
          <xdr:cNvCxnSpPr/>
        </xdr:nvCxnSpPr>
        <xdr:spPr>
          <a:xfrm rot="5400000" flipV="1">
            <a:off x="5447100" y="97908674"/>
            <a:ext cx="72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343616</xdr:colOff>
      <xdr:row>586</xdr:row>
      <xdr:rowOff>116449</xdr:rowOff>
    </xdr:from>
    <xdr:to>
      <xdr:col>3</xdr:col>
      <xdr:colOff>314325</xdr:colOff>
      <xdr:row>587</xdr:row>
      <xdr:rowOff>154549</xdr:rowOff>
    </xdr:to>
    <xdr:grpSp>
      <xdr:nvGrpSpPr>
        <xdr:cNvPr id="466" name="465 - Ομάδα"/>
        <xdr:cNvGrpSpPr/>
      </xdr:nvGrpSpPr>
      <xdr:grpSpPr>
        <a:xfrm>
          <a:off x="1572648" y="144589191"/>
          <a:ext cx="585225" cy="283906"/>
          <a:chOff x="1552575" y="99505805"/>
          <a:chExt cx="580394" cy="238125"/>
        </a:xfrm>
      </xdr:grpSpPr>
      <xdr:grpSp>
        <xdr:nvGrpSpPr>
          <xdr:cNvPr id="472" name="471 - Ομάδα"/>
          <xdr:cNvGrpSpPr/>
        </xdr:nvGrpSpPr>
        <xdr:grpSpPr>
          <a:xfrm>
            <a:off x="1637669" y="99505805"/>
            <a:ext cx="495300" cy="238125"/>
            <a:chOff x="3418844" y="95476730"/>
            <a:chExt cx="495300" cy="238125"/>
          </a:xfrm>
        </xdr:grpSpPr>
        <xdr:sp macro="" textlink="">
          <xdr:nvSpPr>
            <xdr:cNvPr id="473" name="472 - TextBox"/>
            <xdr:cNvSpPr txBox="1"/>
          </xdr:nvSpPr>
          <xdr:spPr>
            <a:xfrm>
              <a:off x="3418844" y="95476730"/>
              <a:ext cx="4953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endParaRPr lang="el-GR" sz="1000">
                <a:solidFill>
                  <a:srgbClr val="FFFF99"/>
                </a:solidFill>
                <a:latin typeface="Arial" pitchFamily="34" charset="0"/>
                <a:cs typeface="Arial" pitchFamily="34" charset="0"/>
              </a:endParaRPr>
            </a:p>
          </xdr:txBody>
        </xdr:sp>
        <xdr:cxnSp macro="">
          <xdr:nvCxnSpPr>
            <xdr:cNvPr id="474" name="473 - Ευθύγραμμο βέλος σύνδεσης"/>
            <xdr:cNvCxnSpPr/>
          </xdr:nvCxnSpPr>
          <xdr:spPr>
            <a:xfrm>
              <a:off x="3505200" y="95688150"/>
              <a:ext cx="396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463" name="462 - Ευθεία γραμμή σύνδεσης"/>
          <xdr:cNvCxnSpPr/>
        </xdr:nvCxnSpPr>
        <xdr:spPr>
          <a:xfrm rot="10800000">
            <a:off x="1552575" y="99602925"/>
            <a:ext cx="171450" cy="114300"/>
          </a:xfrm>
          <a:prstGeom prst="line">
            <a:avLst/>
          </a:prstGeom>
          <a:ln w="15875">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140213</xdr:colOff>
      <xdr:row>589</xdr:row>
      <xdr:rowOff>106923</xdr:rowOff>
    </xdr:from>
    <xdr:to>
      <xdr:col>3</xdr:col>
      <xdr:colOff>163763</xdr:colOff>
      <xdr:row>590</xdr:row>
      <xdr:rowOff>145023</xdr:rowOff>
    </xdr:to>
    <xdr:grpSp>
      <xdr:nvGrpSpPr>
        <xdr:cNvPr id="477" name="471 - Ομάδα"/>
        <xdr:cNvGrpSpPr/>
      </xdr:nvGrpSpPr>
      <xdr:grpSpPr>
        <a:xfrm>
          <a:off x="1369245" y="145317084"/>
          <a:ext cx="638066" cy="283907"/>
          <a:chOff x="3429000" y="95485320"/>
          <a:chExt cx="633150" cy="238125"/>
        </a:xfrm>
      </xdr:grpSpPr>
      <xdr:sp macro="" textlink="">
        <xdr:nvSpPr>
          <xdr:cNvPr id="479" name="478 - TextBox"/>
          <xdr:cNvSpPr txBox="1"/>
        </xdr:nvSpPr>
        <xdr:spPr>
          <a:xfrm>
            <a:off x="3429000" y="95485320"/>
            <a:ext cx="6096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+SOCl</a:t>
            </a:r>
            <a:r>
              <a:rPr lang="en-US" sz="1000" baseline="-25000">
                <a:solidFill>
                  <a:srgbClr val="FFFF99"/>
                </a:solidFill>
                <a:latin typeface="Arial" pitchFamily="34" charset="0"/>
                <a:cs typeface="Arial" pitchFamily="34" charset="0"/>
              </a:rPr>
              <a:t>2</a:t>
            </a:r>
            <a:endParaRPr lang="el-GR" sz="1000">
              <a:solidFill>
                <a:srgbClr val="FFFF99"/>
              </a:solidFill>
              <a:latin typeface="Arial" pitchFamily="34" charset="0"/>
              <a:cs typeface="Arial" pitchFamily="34" charset="0"/>
            </a:endParaRPr>
          </a:p>
        </xdr:txBody>
      </xdr:sp>
      <xdr:cxnSp macro="">
        <xdr:nvCxnSpPr>
          <xdr:cNvPr id="480" name="479 - Ευθύγραμμο βέλος σύνδεσης"/>
          <xdr:cNvCxnSpPr/>
        </xdr:nvCxnSpPr>
        <xdr:spPr>
          <a:xfrm>
            <a:off x="3486150" y="95688150"/>
            <a:ext cx="576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352632</xdr:colOff>
      <xdr:row>589</xdr:row>
      <xdr:rowOff>135498</xdr:rowOff>
    </xdr:from>
    <xdr:to>
      <xdr:col>4</xdr:col>
      <xdr:colOff>285958</xdr:colOff>
      <xdr:row>590</xdr:row>
      <xdr:rowOff>173598</xdr:rowOff>
    </xdr:to>
    <xdr:grpSp>
      <xdr:nvGrpSpPr>
        <xdr:cNvPr id="481" name="480 - Ομάδα"/>
        <xdr:cNvGrpSpPr/>
      </xdr:nvGrpSpPr>
      <xdr:grpSpPr>
        <a:xfrm>
          <a:off x="2196180" y="145345659"/>
          <a:ext cx="547843" cy="283907"/>
          <a:chOff x="4524374" y="46879245"/>
          <a:chExt cx="542926" cy="238125"/>
        </a:xfrm>
      </xdr:grpSpPr>
      <xdr:sp macro="" textlink="">
        <xdr:nvSpPr>
          <xdr:cNvPr id="482" name="481 - TextBox"/>
          <xdr:cNvSpPr txBox="1"/>
        </xdr:nvSpPr>
        <xdr:spPr>
          <a:xfrm>
            <a:off x="4524374" y="46879245"/>
            <a:ext cx="542926"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KCN</a:t>
            </a:r>
            <a:endParaRPr lang="el-GR" sz="1000">
              <a:solidFill>
                <a:srgbClr val="FFFF99"/>
              </a:solidFill>
              <a:latin typeface="Arial" pitchFamily="34" charset="0"/>
              <a:cs typeface="Arial" pitchFamily="34" charset="0"/>
            </a:endParaRPr>
          </a:p>
        </xdr:txBody>
      </xdr:sp>
      <xdr:cxnSp macro="">
        <xdr:nvCxnSpPr>
          <xdr:cNvPr id="483" name="482 - Ευθύγραμμο βέλος σύνδεσης"/>
          <xdr:cNvCxnSpPr/>
        </xdr:nvCxnSpPr>
        <xdr:spPr>
          <a:xfrm>
            <a:off x="4597275" y="47066325"/>
            <a:ext cx="468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437025</xdr:colOff>
      <xdr:row>589</xdr:row>
      <xdr:rowOff>116451</xdr:rowOff>
    </xdr:from>
    <xdr:to>
      <xdr:col>5</xdr:col>
      <xdr:colOff>513226</xdr:colOff>
      <xdr:row>590</xdr:row>
      <xdr:rowOff>164075</xdr:rowOff>
    </xdr:to>
    <xdr:grpSp>
      <xdr:nvGrpSpPr>
        <xdr:cNvPr id="489" name="488 - Ομάδα"/>
        <xdr:cNvGrpSpPr/>
      </xdr:nvGrpSpPr>
      <xdr:grpSpPr>
        <a:xfrm>
          <a:off x="2895090" y="145326612"/>
          <a:ext cx="690717" cy="293431"/>
          <a:chOff x="4952998" y="99505032"/>
          <a:chExt cx="685801" cy="247649"/>
        </a:xfrm>
      </xdr:grpSpPr>
      <xdr:sp macro="" textlink="">
        <xdr:nvSpPr>
          <xdr:cNvPr id="487" name="486 - TextBox"/>
          <xdr:cNvSpPr txBox="1"/>
        </xdr:nvSpPr>
        <xdr:spPr>
          <a:xfrm>
            <a:off x="4952998" y="99505032"/>
            <a:ext cx="685801" cy="24764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O/H</a:t>
            </a:r>
            <a:r>
              <a:rPr lang="en-US" sz="1000" baseline="30000">
                <a:solidFill>
                  <a:srgbClr val="FFFF99"/>
                </a:solidFill>
                <a:latin typeface="Arial" pitchFamily="34" charset="0"/>
                <a:cs typeface="Arial" pitchFamily="34" charset="0"/>
              </a:rPr>
              <a:t>+</a:t>
            </a:r>
            <a:endParaRPr lang="el-GR" sz="1000" baseline="30000">
              <a:solidFill>
                <a:srgbClr val="FFFF99"/>
              </a:solidFill>
              <a:latin typeface="Arial" pitchFamily="34" charset="0"/>
              <a:cs typeface="Arial" pitchFamily="34" charset="0"/>
            </a:endParaRPr>
          </a:p>
        </xdr:txBody>
      </xdr:sp>
      <xdr:cxnSp macro="">
        <xdr:nvCxnSpPr>
          <xdr:cNvPr id="488" name="487 - Ευθύγραμμο βέλος σύνδεσης"/>
          <xdr:cNvCxnSpPr/>
        </xdr:nvCxnSpPr>
        <xdr:spPr>
          <a:xfrm>
            <a:off x="5006162" y="99707700"/>
            <a:ext cx="612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107852</xdr:colOff>
      <xdr:row>590</xdr:row>
      <xdr:rowOff>175148</xdr:rowOff>
    </xdr:from>
    <xdr:to>
      <xdr:col>6</xdr:col>
      <xdr:colOff>492438</xdr:colOff>
      <xdr:row>592</xdr:row>
      <xdr:rowOff>38213</xdr:rowOff>
    </xdr:to>
    <xdr:grpSp>
      <xdr:nvGrpSpPr>
        <xdr:cNvPr id="524" name="523 - Ομάδα"/>
        <xdr:cNvGrpSpPr/>
      </xdr:nvGrpSpPr>
      <xdr:grpSpPr>
        <a:xfrm>
          <a:off x="3794949" y="145631116"/>
          <a:ext cx="384586" cy="354678"/>
          <a:chOff x="3745782" y="116773211"/>
          <a:chExt cx="384586" cy="268760"/>
        </a:xfrm>
      </xdr:grpSpPr>
      <xdr:sp macro="" textlink="">
        <xdr:nvSpPr>
          <xdr:cNvPr id="493" name="492 - TextBox"/>
          <xdr:cNvSpPr txBox="1"/>
        </xdr:nvSpPr>
        <xdr:spPr>
          <a:xfrm>
            <a:off x="3774357" y="116773211"/>
            <a:ext cx="356011" cy="23474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+Α</a:t>
            </a:r>
          </a:p>
        </xdr:txBody>
      </xdr:sp>
      <xdr:cxnSp macro="">
        <xdr:nvCxnSpPr>
          <xdr:cNvPr id="491" name="490 - Ευθύγραμμο βέλος σύνδεσης"/>
          <xdr:cNvCxnSpPr/>
        </xdr:nvCxnSpPr>
        <xdr:spPr>
          <a:xfrm rot="16200000" flipH="1">
            <a:off x="3706300" y="116840563"/>
            <a:ext cx="240890" cy="161925"/>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129359</xdr:colOff>
      <xdr:row>595</xdr:row>
      <xdr:rowOff>212503</xdr:rowOff>
    </xdr:from>
    <xdr:to>
      <xdr:col>3</xdr:col>
      <xdr:colOff>357957</xdr:colOff>
      <xdr:row>598</xdr:row>
      <xdr:rowOff>211785</xdr:rowOff>
    </xdr:to>
    <xdr:grpSp>
      <xdr:nvGrpSpPr>
        <xdr:cNvPr id="495" name="494 - Ομάδα"/>
        <xdr:cNvGrpSpPr/>
      </xdr:nvGrpSpPr>
      <xdr:grpSpPr>
        <a:xfrm>
          <a:off x="1358391" y="146897503"/>
          <a:ext cx="843114" cy="736701"/>
          <a:chOff x="733427" y="97321786"/>
          <a:chExt cx="838198" cy="601240"/>
        </a:xfrm>
      </xdr:grpSpPr>
      <xdr:sp macro="" textlink="">
        <xdr:nvSpPr>
          <xdr:cNvPr id="496" name="495 - TextBox"/>
          <xdr:cNvSpPr txBox="1"/>
        </xdr:nvSpPr>
        <xdr:spPr>
          <a:xfrm>
            <a:off x="733427" y="97513451"/>
            <a:ext cx="838198" cy="4095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SO</a:t>
            </a:r>
            <a:r>
              <a:rPr lang="el-GR" sz="1000" baseline="-25000">
                <a:solidFill>
                  <a:srgbClr val="FFFF99"/>
                </a:solidFill>
                <a:latin typeface="Arial" pitchFamily="34" charset="0"/>
                <a:cs typeface="Arial" pitchFamily="34" charset="0"/>
              </a:rPr>
              <a:t>4,</a:t>
            </a:r>
            <a:r>
              <a:rPr lang="el-GR" sz="1000" baseline="0">
                <a:solidFill>
                  <a:srgbClr val="FFFF99"/>
                </a:solidFill>
                <a:latin typeface="Arial" pitchFamily="34" charset="0"/>
                <a:cs typeface="Arial" pitchFamily="34" charset="0"/>
              </a:rPr>
              <a:t> </a:t>
            </a:r>
            <a:r>
              <a:rPr lang="en-US" sz="1000" baseline="0">
                <a:solidFill>
                  <a:srgbClr val="FFFF99"/>
                </a:solidFill>
                <a:latin typeface="Arial" pitchFamily="34" charset="0"/>
                <a:cs typeface="Arial" pitchFamily="34" charset="0"/>
              </a:rPr>
              <a:t>Hg HgSO</a:t>
            </a:r>
            <a:r>
              <a:rPr lang="en-US" sz="1000" baseline="-25000">
                <a:solidFill>
                  <a:srgbClr val="FFFF99"/>
                </a:solidFill>
                <a:latin typeface="Arial" pitchFamily="34" charset="0"/>
                <a:cs typeface="Arial" pitchFamily="34" charset="0"/>
              </a:rPr>
              <a:t>4</a:t>
            </a:r>
            <a:endParaRPr lang="el-GR" sz="1000" baseline="-25000">
              <a:solidFill>
                <a:srgbClr val="FFFF99"/>
              </a:solidFill>
              <a:latin typeface="Arial" pitchFamily="34" charset="0"/>
              <a:cs typeface="Arial" pitchFamily="34" charset="0"/>
            </a:endParaRPr>
          </a:p>
        </xdr:txBody>
      </xdr:sp>
      <xdr:sp macro="" textlink="">
        <xdr:nvSpPr>
          <xdr:cNvPr id="497" name="496 - TextBox"/>
          <xdr:cNvSpPr txBox="1"/>
        </xdr:nvSpPr>
        <xdr:spPr>
          <a:xfrm>
            <a:off x="895350" y="97321786"/>
            <a:ext cx="51435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endParaRPr lang="el-GR" sz="1000">
              <a:solidFill>
                <a:srgbClr val="FFFF99"/>
              </a:solidFill>
              <a:latin typeface="Arial" pitchFamily="34" charset="0"/>
              <a:cs typeface="Arial" pitchFamily="34" charset="0"/>
            </a:endParaRPr>
          </a:p>
        </xdr:txBody>
      </xdr:sp>
      <xdr:cxnSp macro="">
        <xdr:nvCxnSpPr>
          <xdr:cNvPr id="498" name="497 - Ευθύγραμμο βέλος σύνδεσης"/>
          <xdr:cNvCxnSpPr/>
        </xdr:nvCxnSpPr>
        <xdr:spPr>
          <a:xfrm flipH="1" flipV="1">
            <a:off x="808425" y="97518150"/>
            <a:ext cx="720000" cy="1588"/>
          </a:xfrm>
          <a:prstGeom prst="straightConnector1">
            <a:avLst/>
          </a:prstGeom>
          <a:ln w="15875">
            <a:solidFill>
              <a:srgbClr val="C00000"/>
            </a:solidFill>
            <a:headEnd type="triangle"/>
            <a:tailEnd type="non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511895</xdr:colOff>
      <xdr:row>595</xdr:row>
      <xdr:rowOff>241715</xdr:rowOff>
    </xdr:from>
    <xdr:to>
      <xdr:col>4</xdr:col>
      <xdr:colOff>378546</xdr:colOff>
      <xdr:row>597</xdr:row>
      <xdr:rowOff>79790</xdr:rowOff>
    </xdr:to>
    <xdr:grpSp>
      <xdr:nvGrpSpPr>
        <xdr:cNvPr id="499" name="498 - Ομάδα"/>
        <xdr:cNvGrpSpPr/>
      </xdr:nvGrpSpPr>
      <xdr:grpSpPr>
        <a:xfrm>
          <a:off x="2355443" y="146926715"/>
          <a:ext cx="481168" cy="329688"/>
          <a:chOff x="5553074" y="98001615"/>
          <a:chExt cx="476251" cy="238125"/>
        </a:xfrm>
      </xdr:grpSpPr>
      <xdr:sp macro="" textlink="">
        <xdr:nvSpPr>
          <xdr:cNvPr id="500" name="499 - TextBox"/>
          <xdr:cNvSpPr txBox="1"/>
        </xdr:nvSpPr>
        <xdr:spPr>
          <a:xfrm>
            <a:off x="5553074" y="98001615"/>
            <a:ext cx="47625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+Φ</a:t>
            </a:r>
          </a:p>
        </xdr:txBody>
      </xdr:sp>
      <xdr:cxnSp macro="">
        <xdr:nvCxnSpPr>
          <xdr:cNvPr id="501" name="500 - Ευθύγραμμο βέλος σύνδεσης"/>
          <xdr:cNvCxnSpPr/>
        </xdr:nvCxnSpPr>
        <xdr:spPr>
          <a:xfrm>
            <a:off x="5625975" y="98177475"/>
            <a:ext cx="396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575907</xdr:colOff>
      <xdr:row>595</xdr:row>
      <xdr:rowOff>232896</xdr:rowOff>
    </xdr:from>
    <xdr:to>
      <xdr:col>5</xdr:col>
      <xdr:colOff>477946</xdr:colOff>
      <xdr:row>597</xdr:row>
      <xdr:rowOff>80495</xdr:rowOff>
    </xdr:to>
    <xdr:grpSp>
      <xdr:nvGrpSpPr>
        <xdr:cNvPr id="505" name="504 - Ομάδα"/>
        <xdr:cNvGrpSpPr/>
      </xdr:nvGrpSpPr>
      <xdr:grpSpPr>
        <a:xfrm>
          <a:off x="3033972" y="146917896"/>
          <a:ext cx="516555" cy="339212"/>
          <a:chOff x="6257923" y="100390737"/>
          <a:chExt cx="511639" cy="247649"/>
        </a:xfrm>
      </xdr:grpSpPr>
      <xdr:sp macro="" textlink="">
        <xdr:nvSpPr>
          <xdr:cNvPr id="503" name="502 - TextBox"/>
          <xdr:cNvSpPr txBox="1"/>
        </xdr:nvSpPr>
        <xdr:spPr>
          <a:xfrm>
            <a:off x="6257923" y="100390737"/>
            <a:ext cx="504827" cy="24764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000">
                <a:solidFill>
                  <a:srgbClr val="FFFF99"/>
                </a:solidFill>
                <a:latin typeface="Arial" pitchFamily="34" charset="0"/>
                <a:cs typeface="Arial" pitchFamily="34" charset="0"/>
              </a:rPr>
              <a:t>+H</a:t>
            </a:r>
            <a:r>
              <a:rPr lang="en-US" sz="1000" baseline="-25000">
                <a:solidFill>
                  <a:srgbClr val="FFFF99"/>
                </a:solidFill>
                <a:latin typeface="Arial" pitchFamily="34" charset="0"/>
                <a:cs typeface="Arial" pitchFamily="34" charset="0"/>
              </a:rPr>
              <a:t>2</a:t>
            </a:r>
            <a:r>
              <a:rPr lang="en-US" sz="1000">
                <a:solidFill>
                  <a:srgbClr val="FFFF99"/>
                </a:solidFill>
                <a:latin typeface="Arial" pitchFamily="34" charset="0"/>
                <a:cs typeface="Arial" pitchFamily="34" charset="0"/>
              </a:rPr>
              <a:t>O</a:t>
            </a:r>
            <a:endParaRPr lang="el-GR" sz="1000" baseline="30000">
              <a:solidFill>
                <a:srgbClr val="FFFF99"/>
              </a:solidFill>
              <a:latin typeface="Arial" pitchFamily="34" charset="0"/>
              <a:cs typeface="Arial" pitchFamily="34" charset="0"/>
            </a:endParaRPr>
          </a:p>
        </xdr:txBody>
      </xdr:sp>
      <xdr:cxnSp macro="">
        <xdr:nvCxnSpPr>
          <xdr:cNvPr id="504" name="503 - Ευθύγραμμο βέλος σύνδεσης"/>
          <xdr:cNvCxnSpPr/>
        </xdr:nvCxnSpPr>
        <xdr:spPr>
          <a:xfrm>
            <a:off x="6301562" y="100574475"/>
            <a:ext cx="468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367481</xdr:colOff>
      <xdr:row>597</xdr:row>
      <xdr:rowOff>74869</xdr:rowOff>
    </xdr:from>
    <xdr:to>
      <xdr:col>7</xdr:col>
      <xdr:colOff>491306</xdr:colOff>
      <xdr:row>599</xdr:row>
      <xdr:rowOff>27244</xdr:rowOff>
    </xdr:to>
    <xdr:grpSp>
      <xdr:nvGrpSpPr>
        <xdr:cNvPr id="511" name="510 - Ομάδα"/>
        <xdr:cNvGrpSpPr/>
      </xdr:nvGrpSpPr>
      <xdr:grpSpPr>
        <a:xfrm>
          <a:off x="4054578" y="147251482"/>
          <a:ext cx="738341" cy="443988"/>
          <a:chOff x="4000499" y="101679375"/>
          <a:chExt cx="733425" cy="352425"/>
        </a:xfrm>
      </xdr:grpSpPr>
      <xdr:sp macro="" textlink="">
        <xdr:nvSpPr>
          <xdr:cNvPr id="509" name="508 - TextBox"/>
          <xdr:cNvSpPr txBox="1"/>
        </xdr:nvSpPr>
        <xdr:spPr>
          <a:xfrm>
            <a:off x="4000499" y="101679375"/>
            <a:ext cx="733425"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Ι</a:t>
            </a:r>
            <a:r>
              <a:rPr lang="el-GR" sz="1000" baseline="-25000">
                <a:solidFill>
                  <a:srgbClr val="FFFF99"/>
                </a:solidFill>
                <a:latin typeface="Arial" pitchFamily="34" charset="0"/>
                <a:cs typeface="Arial" pitchFamily="34" charset="0"/>
              </a:rPr>
              <a:t>2</a:t>
            </a: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Na</a:t>
            </a:r>
            <a:r>
              <a:rPr lang="el-GR" sz="1000">
                <a:solidFill>
                  <a:srgbClr val="FFFF99"/>
                </a:solidFill>
                <a:latin typeface="Arial" pitchFamily="34" charset="0"/>
                <a:cs typeface="Arial" pitchFamily="34" charset="0"/>
              </a:rPr>
              <a:t>ΟΗ</a:t>
            </a:r>
          </a:p>
        </xdr:txBody>
      </xdr:sp>
      <xdr:cxnSp macro="">
        <xdr:nvCxnSpPr>
          <xdr:cNvPr id="507" name="506 - Ευθύγραμμο βέλος σύνδεσης"/>
          <xdr:cNvCxnSpPr/>
        </xdr:nvCxnSpPr>
        <xdr:spPr>
          <a:xfrm rot="16200000" flipH="1">
            <a:off x="3946500" y="101761800"/>
            <a:ext cx="324000" cy="216000"/>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497045</xdr:colOff>
      <xdr:row>599</xdr:row>
      <xdr:rowOff>237330</xdr:rowOff>
    </xdr:from>
    <xdr:to>
      <xdr:col>7</xdr:col>
      <xdr:colOff>75079</xdr:colOff>
      <xdr:row>601</xdr:row>
      <xdr:rowOff>183051</xdr:rowOff>
    </xdr:to>
    <xdr:grpSp>
      <xdr:nvGrpSpPr>
        <xdr:cNvPr id="523" name="522 - Ομάδα"/>
        <xdr:cNvGrpSpPr/>
      </xdr:nvGrpSpPr>
      <xdr:grpSpPr>
        <a:xfrm>
          <a:off x="3569626" y="147905556"/>
          <a:ext cx="807066" cy="437334"/>
          <a:chOff x="3504072" y="118551837"/>
          <a:chExt cx="823665" cy="328847"/>
        </a:xfrm>
      </xdr:grpSpPr>
      <xdr:sp macro="" textlink="">
        <xdr:nvSpPr>
          <xdr:cNvPr id="492" name="491 - TextBox"/>
          <xdr:cNvSpPr txBox="1"/>
        </xdr:nvSpPr>
        <xdr:spPr>
          <a:xfrm>
            <a:off x="3657401" y="118645939"/>
            <a:ext cx="670336" cy="23474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Ι</a:t>
            </a:r>
            <a:r>
              <a:rPr lang="el-GR" sz="1000" baseline="-25000">
                <a:solidFill>
                  <a:srgbClr val="FFFF99"/>
                </a:solidFill>
                <a:latin typeface="Arial" pitchFamily="34" charset="0"/>
                <a:cs typeface="Arial" pitchFamily="34" charset="0"/>
              </a:rPr>
              <a:t>2</a:t>
            </a: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Na</a:t>
            </a:r>
            <a:r>
              <a:rPr lang="el-GR" sz="1000">
                <a:solidFill>
                  <a:srgbClr val="FFFF99"/>
                </a:solidFill>
                <a:latin typeface="Arial" pitchFamily="34" charset="0"/>
                <a:cs typeface="Arial" pitchFamily="34" charset="0"/>
              </a:rPr>
              <a:t>ΟΗ</a:t>
            </a:r>
          </a:p>
        </xdr:txBody>
      </xdr:sp>
      <xdr:cxnSp macro="">
        <xdr:nvCxnSpPr>
          <xdr:cNvPr id="513" name="512 - Ευθύγραμμο βέλος σύνδεσης"/>
          <xdr:cNvCxnSpPr/>
        </xdr:nvCxnSpPr>
        <xdr:spPr>
          <a:xfrm flipV="1">
            <a:off x="3504072" y="118551837"/>
            <a:ext cx="445110" cy="245240"/>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292821</xdr:colOff>
      <xdr:row>600</xdr:row>
      <xdr:rowOff>116448</xdr:rowOff>
    </xdr:from>
    <xdr:to>
      <xdr:col>5</xdr:col>
      <xdr:colOff>292821</xdr:colOff>
      <xdr:row>601</xdr:row>
      <xdr:rowOff>154548</xdr:rowOff>
    </xdr:to>
    <xdr:grpSp>
      <xdr:nvGrpSpPr>
        <xdr:cNvPr id="502" name="471 - Ομάδα"/>
        <xdr:cNvGrpSpPr/>
      </xdr:nvGrpSpPr>
      <xdr:grpSpPr>
        <a:xfrm>
          <a:off x="2750886" y="148030480"/>
          <a:ext cx="614516" cy="283907"/>
          <a:chOff x="3429000" y="95485320"/>
          <a:chExt cx="609600" cy="238125"/>
        </a:xfrm>
      </xdr:grpSpPr>
      <xdr:sp macro="" textlink="">
        <xdr:nvSpPr>
          <xdr:cNvPr id="506" name="505 - TextBox"/>
          <xdr:cNvSpPr txBox="1"/>
        </xdr:nvSpPr>
        <xdr:spPr>
          <a:xfrm>
            <a:off x="3429000" y="95485320"/>
            <a:ext cx="6096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000">
                <a:solidFill>
                  <a:srgbClr val="FFFF99"/>
                </a:solidFill>
                <a:latin typeface="Arial" pitchFamily="34" charset="0"/>
                <a:cs typeface="Arial" pitchFamily="34" charset="0"/>
              </a:rPr>
              <a:t>+SOCl</a:t>
            </a:r>
            <a:r>
              <a:rPr lang="en-US" sz="1000" baseline="-25000">
                <a:solidFill>
                  <a:srgbClr val="FFFF99"/>
                </a:solidFill>
                <a:latin typeface="Arial" pitchFamily="34" charset="0"/>
                <a:cs typeface="Arial" pitchFamily="34" charset="0"/>
              </a:rPr>
              <a:t>2</a:t>
            </a:r>
            <a:endParaRPr lang="el-GR" sz="1000">
              <a:solidFill>
                <a:srgbClr val="FFFF99"/>
              </a:solidFill>
              <a:latin typeface="Arial" pitchFamily="34" charset="0"/>
              <a:cs typeface="Arial" pitchFamily="34" charset="0"/>
            </a:endParaRPr>
          </a:p>
        </xdr:txBody>
      </xdr:sp>
      <xdr:cxnSp macro="">
        <xdr:nvCxnSpPr>
          <xdr:cNvPr id="508" name="507 - Ευθύγραμμο βέλος σύνδεσης"/>
          <xdr:cNvCxnSpPr/>
        </xdr:nvCxnSpPr>
        <xdr:spPr>
          <a:xfrm flipH="1">
            <a:off x="3448050" y="95688150"/>
            <a:ext cx="576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573039</xdr:colOff>
      <xdr:row>600</xdr:row>
      <xdr:rowOff>138503</xdr:rowOff>
    </xdr:from>
    <xdr:to>
      <xdr:col>4</xdr:col>
      <xdr:colOff>115839</xdr:colOff>
      <xdr:row>603</xdr:row>
      <xdr:rowOff>78485</xdr:rowOff>
    </xdr:to>
    <xdr:grpSp>
      <xdr:nvGrpSpPr>
        <xdr:cNvPr id="510" name="509 - Ομάδα"/>
        <xdr:cNvGrpSpPr/>
      </xdr:nvGrpSpPr>
      <xdr:grpSpPr>
        <a:xfrm>
          <a:off x="1802071" y="148052535"/>
          <a:ext cx="771833" cy="677402"/>
          <a:chOff x="3219450" y="95441338"/>
          <a:chExt cx="762000" cy="547889"/>
        </a:xfrm>
      </xdr:grpSpPr>
      <xdr:sp macro="" textlink="">
        <xdr:nvSpPr>
          <xdr:cNvPr id="514" name="513 - TextBox"/>
          <xdr:cNvSpPr txBox="1"/>
        </xdr:nvSpPr>
        <xdr:spPr>
          <a:xfrm>
            <a:off x="3371850" y="95441338"/>
            <a:ext cx="447675" cy="2571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r>
              <a:rPr lang="en-US" sz="1000">
                <a:solidFill>
                  <a:srgbClr val="FFFF99"/>
                </a:solidFill>
                <a:latin typeface="Arial" pitchFamily="34" charset="0"/>
                <a:cs typeface="Arial" pitchFamily="34" charset="0"/>
              </a:rPr>
              <a:t>+Mg</a:t>
            </a:r>
          </a:p>
          <a:p>
            <a:pPr algn="l"/>
            <a:endParaRPr lang="el-GR" sz="1000">
              <a:solidFill>
                <a:srgbClr val="FFFF99"/>
              </a:solidFill>
              <a:latin typeface="Arial" pitchFamily="34" charset="0"/>
              <a:cs typeface="Arial" pitchFamily="34" charset="0"/>
            </a:endParaRPr>
          </a:p>
        </xdr:txBody>
      </xdr:sp>
      <xdr:sp macro="" textlink="">
        <xdr:nvSpPr>
          <xdr:cNvPr id="512" name="511 - TextBox"/>
          <xdr:cNvSpPr txBox="1"/>
        </xdr:nvSpPr>
        <xdr:spPr>
          <a:xfrm>
            <a:off x="3219450" y="95617752"/>
            <a:ext cx="762000" cy="3714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απόλυτος αιθέρας</a:t>
            </a:r>
          </a:p>
        </xdr:txBody>
      </xdr:sp>
      <xdr:cxnSp macro="">
        <xdr:nvCxnSpPr>
          <xdr:cNvPr id="515" name="514 - Ευθύγραμμο βέλος σύνδεσης"/>
          <xdr:cNvCxnSpPr/>
        </xdr:nvCxnSpPr>
        <xdr:spPr>
          <a:xfrm flipH="1">
            <a:off x="3227775" y="95632199"/>
            <a:ext cx="720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368404</xdr:colOff>
      <xdr:row>526</xdr:row>
      <xdr:rowOff>46294</xdr:rowOff>
    </xdr:from>
    <xdr:to>
      <xdr:col>5</xdr:col>
      <xdr:colOff>606529</xdr:colOff>
      <xdr:row>527</xdr:row>
      <xdr:rowOff>132019</xdr:rowOff>
    </xdr:to>
    <xdr:cxnSp macro="">
      <xdr:nvCxnSpPr>
        <xdr:cNvPr id="517" name="516 - Ευθύγραμμο βέλος σύνδεσης"/>
        <xdr:cNvCxnSpPr/>
      </xdr:nvCxnSpPr>
      <xdr:spPr>
        <a:xfrm rot="16200000" flipH="1">
          <a:off x="3394282" y="129387191"/>
          <a:ext cx="331531" cy="238125"/>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102215</xdr:colOff>
      <xdr:row>319</xdr:row>
      <xdr:rowOff>153193</xdr:rowOff>
    </xdr:from>
    <xdr:to>
      <xdr:col>7</xdr:col>
      <xdr:colOff>206991</xdr:colOff>
      <xdr:row>323</xdr:row>
      <xdr:rowOff>1093</xdr:rowOff>
    </xdr:to>
    <xdr:grpSp>
      <xdr:nvGrpSpPr>
        <xdr:cNvPr id="522" name="521 - Ομάδα"/>
        <xdr:cNvGrpSpPr/>
      </xdr:nvGrpSpPr>
      <xdr:grpSpPr>
        <a:xfrm>
          <a:off x="3174796" y="78760048"/>
          <a:ext cx="1333808" cy="831126"/>
          <a:chOff x="3191433" y="62882999"/>
          <a:chExt cx="1350196" cy="634481"/>
        </a:xfrm>
      </xdr:grpSpPr>
      <xdr:sp macro="" textlink="">
        <xdr:nvSpPr>
          <xdr:cNvPr id="518" name="517 - TextBox"/>
          <xdr:cNvSpPr txBox="1"/>
        </xdr:nvSpPr>
        <xdr:spPr>
          <a:xfrm>
            <a:off x="3191433" y="62955027"/>
            <a:ext cx="1350196" cy="41233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a:t>
            </a:r>
            <a:r>
              <a:rPr lang="en-US" sz="1000">
                <a:solidFill>
                  <a:srgbClr val="FFFF99"/>
                </a:solidFill>
                <a:latin typeface="Arial" pitchFamily="34" charset="0"/>
                <a:cs typeface="Arial" pitchFamily="34" charset="0"/>
              </a:rPr>
              <a:t>Mg</a:t>
            </a:r>
          </a:p>
          <a:p>
            <a:pPr algn="ctr"/>
            <a:r>
              <a:rPr lang="en-US" sz="1000">
                <a:solidFill>
                  <a:srgbClr val="FFFF99"/>
                </a:solidFill>
                <a:latin typeface="Arial" pitchFamily="34" charset="0"/>
                <a:cs typeface="Arial" pitchFamily="34" charset="0"/>
              </a:rPr>
              <a:t>(</a:t>
            </a:r>
            <a:r>
              <a:rPr lang="el-GR" sz="1000">
                <a:solidFill>
                  <a:srgbClr val="FFFF99"/>
                </a:solidFill>
                <a:latin typeface="Arial" pitchFamily="34" charset="0"/>
                <a:cs typeface="Arial" pitchFamily="34" charset="0"/>
              </a:rPr>
              <a:t>απόλυτος</a:t>
            </a:r>
            <a:r>
              <a:rPr lang="el-GR" sz="1000" baseline="0">
                <a:solidFill>
                  <a:srgbClr val="FFFF99"/>
                </a:solidFill>
                <a:latin typeface="Arial" pitchFamily="34" charset="0"/>
                <a:cs typeface="Arial" pitchFamily="34" charset="0"/>
              </a:rPr>
              <a:t> αιθέρας)</a:t>
            </a:r>
            <a:endParaRPr lang="el-GR" sz="1000" baseline="30000">
              <a:solidFill>
                <a:srgbClr val="FFFF99"/>
              </a:solidFill>
              <a:latin typeface="Arial" pitchFamily="34" charset="0"/>
              <a:cs typeface="Arial" pitchFamily="34" charset="0"/>
            </a:endParaRPr>
          </a:p>
        </xdr:txBody>
      </xdr:sp>
      <xdr:cxnSp macro="">
        <xdr:nvCxnSpPr>
          <xdr:cNvPr id="519" name="518 - Ευθύγραμμο βέλος σύνδεσης"/>
          <xdr:cNvCxnSpPr/>
        </xdr:nvCxnSpPr>
        <xdr:spPr>
          <a:xfrm rot="5400000">
            <a:off x="2939182" y="63199446"/>
            <a:ext cx="634481"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393324</xdr:colOff>
      <xdr:row>608</xdr:row>
      <xdr:rowOff>106516</xdr:rowOff>
    </xdr:from>
    <xdr:to>
      <xdr:col>4</xdr:col>
      <xdr:colOff>303166</xdr:colOff>
      <xdr:row>611</xdr:row>
      <xdr:rowOff>28255</xdr:rowOff>
    </xdr:to>
    <xdr:grpSp>
      <xdr:nvGrpSpPr>
        <xdr:cNvPr id="486" name="Ομάδα 485"/>
        <xdr:cNvGrpSpPr/>
      </xdr:nvGrpSpPr>
      <xdr:grpSpPr>
        <a:xfrm>
          <a:off x="2236872" y="149987000"/>
          <a:ext cx="524359" cy="659158"/>
          <a:chOff x="2195901" y="118921163"/>
          <a:chExt cx="532552" cy="511675"/>
        </a:xfrm>
      </xdr:grpSpPr>
      <xdr:sp macro="" textlink="">
        <xdr:nvSpPr>
          <xdr:cNvPr id="553" name="Text Box 29"/>
          <xdr:cNvSpPr txBox="1">
            <a:spLocks noChangeArrowheads="1"/>
          </xdr:cNvSpPr>
        </xdr:nvSpPr>
        <xdr:spPr bwMode="auto">
          <a:xfrm>
            <a:off x="2195901" y="119015486"/>
            <a:ext cx="303138" cy="217030"/>
          </a:xfrm>
          <a:prstGeom prst="rect">
            <a:avLst/>
          </a:prstGeom>
          <a:solidFill>
            <a:schemeClr val="tx1"/>
          </a:solidFill>
          <a:ln w="9525">
            <a:noFill/>
            <a:miter lim="800000"/>
            <a:headEnd/>
            <a:tailEnd/>
          </a:ln>
        </xdr:spPr>
        <xdr:txBody>
          <a:bodyPr wrap="none" lIns="91440" tIns="45720" rIns="91440" bIns="45720" anchor="t" upright="1">
            <a:noAutofit/>
          </a:bodyPr>
          <a:lstStyle/>
          <a:p>
            <a:pPr algn="ctr" rtl="1">
              <a:defRPr sz="1000"/>
            </a:pPr>
            <a:r>
              <a:rPr lang="en-US" sz="900" b="0" i="0" strike="noStrike">
                <a:solidFill>
                  <a:srgbClr val="FFFF99"/>
                </a:solidFill>
                <a:latin typeface="Arial"/>
                <a:cs typeface="Arial"/>
              </a:rPr>
              <a:t>+H</a:t>
            </a:r>
            <a:r>
              <a:rPr lang="en-US" sz="900" b="0" i="0" strike="noStrike" baseline="-25000">
                <a:solidFill>
                  <a:srgbClr val="FFFF99"/>
                </a:solidFill>
                <a:latin typeface="Arial"/>
                <a:cs typeface="Arial"/>
              </a:rPr>
              <a:t>2</a:t>
            </a:r>
          </a:p>
          <a:p>
            <a:pPr algn="ctr" rtl="1">
              <a:defRPr sz="1000"/>
            </a:pPr>
            <a:endParaRPr lang="en-US" sz="900" b="0" i="0" strike="noStrike">
              <a:solidFill>
                <a:srgbClr val="FFFF99"/>
              </a:solidFill>
              <a:latin typeface="Arial"/>
              <a:cs typeface="Arial"/>
            </a:endParaRPr>
          </a:p>
        </xdr:txBody>
      </xdr:sp>
      <xdr:cxnSp macro="">
        <xdr:nvCxnSpPr>
          <xdr:cNvPr id="13" name="Ευθύγραμμο βέλος σύνδεσης 12"/>
          <xdr:cNvCxnSpPr/>
        </xdr:nvCxnSpPr>
        <xdr:spPr>
          <a:xfrm flipH="1">
            <a:off x="2266912" y="118921163"/>
            <a:ext cx="461541" cy="511675"/>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315791</xdr:colOff>
      <xdr:row>606</xdr:row>
      <xdr:rowOff>98325</xdr:rowOff>
    </xdr:from>
    <xdr:to>
      <xdr:col>8</xdr:col>
      <xdr:colOff>172067</xdr:colOff>
      <xdr:row>621</xdr:row>
      <xdr:rowOff>203278</xdr:rowOff>
    </xdr:to>
    <xdr:grpSp>
      <xdr:nvGrpSpPr>
        <xdr:cNvPr id="68" name="Ομάδα 67"/>
        <xdr:cNvGrpSpPr/>
      </xdr:nvGrpSpPr>
      <xdr:grpSpPr>
        <a:xfrm>
          <a:off x="930307" y="149487196"/>
          <a:ext cx="4157889" cy="3792050"/>
          <a:chOff x="881143" y="118527872"/>
          <a:chExt cx="4215243" cy="3017931"/>
        </a:xfrm>
      </xdr:grpSpPr>
      <xdr:grpSp>
        <xdr:nvGrpSpPr>
          <xdr:cNvPr id="494" name="Ομάδα 493"/>
          <xdr:cNvGrpSpPr/>
        </xdr:nvGrpSpPr>
        <xdr:grpSpPr>
          <a:xfrm>
            <a:off x="881143" y="118527872"/>
            <a:ext cx="4215243" cy="2473049"/>
            <a:chOff x="881143" y="118527872"/>
            <a:chExt cx="4215243" cy="2473049"/>
          </a:xfrm>
        </xdr:grpSpPr>
        <xdr:grpSp>
          <xdr:nvGrpSpPr>
            <xdr:cNvPr id="476" name="Ομάδα 475"/>
            <xdr:cNvGrpSpPr/>
          </xdr:nvGrpSpPr>
          <xdr:grpSpPr>
            <a:xfrm>
              <a:off x="881143" y="118540809"/>
              <a:ext cx="593902" cy="607969"/>
              <a:chOff x="881143" y="118540809"/>
              <a:chExt cx="593902" cy="607969"/>
            </a:xfrm>
          </xdr:grpSpPr>
          <xdr:sp macro="" textlink="">
            <xdr:nvSpPr>
              <xdr:cNvPr id="529" name="Text Box 27"/>
              <xdr:cNvSpPr txBox="1">
                <a:spLocks noChangeArrowheads="1"/>
              </xdr:cNvSpPr>
            </xdr:nvSpPr>
            <xdr:spPr bwMode="auto">
              <a:xfrm>
                <a:off x="881143" y="118916268"/>
                <a:ext cx="593902" cy="232510"/>
              </a:xfrm>
              <a:prstGeom prst="rect">
                <a:avLst/>
              </a:prstGeom>
              <a:solidFill>
                <a:schemeClr val="tx1"/>
              </a:solidFill>
              <a:ln w="9525">
                <a:noFill/>
                <a:miter lim="800000"/>
                <a:headEnd/>
                <a:tailEnd/>
              </a:ln>
            </xdr:spPr>
            <xdr:txBody>
              <a:bodyPr wrap="none" lIns="91440" tIns="45720" rIns="91440" bIns="45720" anchor="t" upright="1">
                <a:noAutofit/>
              </a:bodyPr>
              <a:lstStyle/>
              <a:p>
                <a:pPr algn="ctr" rtl="1">
                  <a:defRPr sz="1000"/>
                </a:pPr>
                <a:r>
                  <a:rPr lang="el-GR" sz="1000" b="0" i="0" strike="noStrike">
                    <a:solidFill>
                      <a:srgbClr val="800000"/>
                    </a:solidFill>
                    <a:latin typeface="Arial"/>
                    <a:cs typeface="Arial"/>
                  </a:rPr>
                  <a:t>αλκίνιο</a:t>
                </a:r>
              </a:p>
              <a:p>
                <a:pPr algn="ctr" rtl="1">
                  <a:defRPr sz="1000"/>
                </a:pPr>
                <a:endParaRPr lang="el-GR" sz="1000" b="0" i="0" strike="noStrike">
                  <a:solidFill>
                    <a:srgbClr val="800000"/>
                  </a:solidFill>
                  <a:latin typeface="Arial"/>
                  <a:cs typeface="Arial"/>
                </a:endParaRPr>
              </a:p>
            </xdr:txBody>
          </xdr:sp>
          <xdr:grpSp>
            <xdr:nvGrpSpPr>
              <xdr:cNvPr id="530" name="Group 2"/>
              <xdr:cNvGrpSpPr>
                <a:grpSpLocks/>
              </xdr:cNvGrpSpPr>
            </xdr:nvGrpSpPr>
            <xdr:grpSpPr bwMode="auto">
              <a:xfrm>
                <a:off x="988348" y="118540809"/>
                <a:ext cx="437759" cy="343734"/>
                <a:chOff x="2055" y="8535"/>
                <a:chExt cx="674" cy="552"/>
              </a:xfrm>
            </xdr:grpSpPr>
            <xdr:sp macro="" textlink="">
              <xdr:nvSpPr>
                <xdr:cNvPr id="571" name="AutoShape 3"/>
                <xdr:cNvSpPr>
                  <a:spLocks noChangeArrowheads="1"/>
                </xdr:cNvSpPr>
              </xdr:nvSpPr>
              <xdr:spPr bwMode="auto">
                <a:xfrm>
                  <a:off x="2055" y="8535"/>
                  <a:ext cx="674" cy="552"/>
                </a:xfrm>
                <a:prstGeom prst="flowChartConnector">
                  <a:avLst/>
                </a:prstGeom>
                <a:solidFill>
                  <a:schemeClr val="tx1"/>
                </a:solidFill>
                <a:ln w="9525">
                  <a:solidFill>
                    <a:srgbClr val="C00000"/>
                  </a:solidFill>
                  <a:round/>
                  <a:headEnd/>
                  <a:tailEnd/>
                </a:ln>
              </xdr:spPr>
            </xdr:sp>
            <xdr:sp macro="" textlink="">
              <xdr:nvSpPr>
                <xdr:cNvPr id="572" name="Text Box 4"/>
                <xdr:cNvSpPr txBox="1">
                  <a:spLocks noChangeArrowheads="1"/>
                </xdr:cNvSpPr>
              </xdr:nvSpPr>
              <xdr:spPr bwMode="auto">
                <a:xfrm>
                  <a:off x="2243" y="8643"/>
                  <a:ext cx="273" cy="361"/>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n-US" sz="1100" b="0" i="0" strike="noStrike">
                      <a:solidFill>
                        <a:srgbClr val="FFFF99"/>
                      </a:solidFill>
                      <a:latin typeface="Arial"/>
                      <a:cs typeface="Arial"/>
                    </a:rPr>
                    <a:t>A</a:t>
                  </a:r>
                </a:p>
                <a:p>
                  <a:pPr algn="ctr" rtl="1">
                    <a:defRPr sz="1000"/>
                  </a:pPr>
                  <a:endParaRPr lang="en-US" sz="1100" b="0" i="0" strike="noStrike">
                    <a:solidFill>
                      <a:srgbClr val="FFFF99"/>
                    </a:solidFill>
                    <a:latin typeface="Arial"/>
                    <a:cs typeface="Arial"/>
                  </a:endParaRPr>
                </a:p>
              </xdr:txBody>
            </xdr:sp>
          </xdr:grpSp>
        </xdr:grpSp>
        <xdr:grpSp>
          <xdr:nvGrpSpPr>
            <xdr:cNvPr id="531" name="Group 5"/>
            <xdr:cNvGrpSpPr>
              <a:grpSpLocks/>
            </xdr:cNvGrpSpPr>
          </xdr:nvGrpSpPr>
          <xdr:grpSpPr bwMode="auto">
            <a:xfrm>
              <a:off x="1879263" y="119414390"/>
              <a:ext cx="437759" cy="343734"/>
              <a:chOff x="-1819" y="9068"/>
              <a:chExt cx="674" cy="552"/>
            </a:xfrm>
          </xdr:grpSpPr>
          <xdr:sp macro="" textlink="">
            <xdr:nvSpPr>
              <xdr:cNvPr id="569" name="AutoShape 6"/>
              <xdr:cNvSpPr>
                <a:spLocks noChangeArrowheads="1"/>
              </xdr:cNvSpPr>
            </xdr:nvSpPr>
            <xdr:spPr bwMode="auto">
              <a:xfrm>
                <a:off x="-1819" y="9068"/>
                <a:ext cx="674" cy="552"/>
              </a:xfrm>
              <a:prstGeom prst="flowChartConnector">
                <a:avLst/>
              </a:prstGeom>
              <a:solidFill>
                <a:schemeClr val="tx1"/>
              </a:solidFill>
              <a:ln w="9525">
                <a:solidFill>
                  <a:srgbClr val="C00000"/>
                </a:solidFill>
                <a:round/>
                <a:headEnd/>
                <a:tailEnd/>
              </a:ln>
            </xdr:spPr>
          </xdr:sp>
          <xdr:sp macro="" textlink="">
            <xdr:nvSpPr>
              <xdr:cNvPr id="570" name="Text Box 7"/>
              <xdr:cNvSpPr txBox="1">
                <a:spLocks noChangeArrowheads="1"/>
              </xdr:cNvSpPr>
            </xdr:nvSpPr>
            <xdr:spPr bwMode="auto">
              <a:xfrm>
                <a:off x="-1667" y="9189"/>
                <a:ext cx="360" cy="332"/>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n-US" sz="1100" b="0" i="0" strike="noStrike">
                    <a:solidFill>
                      <a:srgbClr val="FFFF99"/>
                    </a:solidFill>
                    <a:latin typeface="Arial"/>
                    <a:cs typeface="Arial"/>
                  </a:rPr>
                  <a:t>E</a:t>
                </a:r>
              </a:p>
              <a:p>
                <a:pPr algn="ctr" rtl="1">
                  <a:defRPr sz="1000"/>
                </a:pPr>
                <a:endParaRPr lang="en-US" sz="1100" b="0" i="0" strike="noStrike">
                  <a:solidFill>
                    <a:srgbClr val="FFFF99"/>
                  </a:solidFill>
                  <a:latin typeface="Arial"/>
                  <a:cs typeface="Arial"/>
                </a:endParaRPr>
              </a:p>
            </xdr:txBody>
          </xdr:sp>
        </xdr:grpSp>
        <xdr:grpSp>
          <xdr:nvGrpSpPr>
            <xdr:cNvPr id="532" name="Group 8"/>
            <xdr:cNvGrpSpPr>
              <a:grpSpLocks/>
            </xdr:cNvGrpSpPr>
          </xdr:nvGrpSpPr>
          <xdr:grpSpPr bwMode="auto">
            <a:xfrm>
              <a:off x="2675963" y="118540809"/>
              <a:ext cx="437759" cy="343734"/>
              <a:chOff x="1808" y="8535"/>
              <a:chExt cx="674" cy="552"/>
            </a:xfrm>
          </xdr:grpSpPr>
          <xdr:sp macro="" textlink="">
            <xdr:nvSpPr>
              <xdr:cNvPr id="567" name="AutoShape 9"/>
              <xdr:cNvSpPr>
                <a:spLocks noChangeArrowheads="1"/>
              </xdr:cNvSpPr>
            </xdr:nvSpPr>
            <xdr:spPr bwMode="auto">
              <a:xfrm>
                <a:off x="1808" y="8535"/>
                <a:ext cx="674" cy="552"/>
              </a:xfrm>
              <a:prstGeom prst="flowChartConnector">
                <a:avLst/>
              </a:prstGeom>
              <a:solidFill>
                <a:schemeClr val="tx1"/>
              </a:solidFill>
              <a:ln w="9525">
                <a:solidFill>
                  <a:srgbClr val="C00000"/>
                </a:solidFill>
                <a:round/>
                <a:headEnd/>
                <a:tailEnd/>
              </a:ln>
            </xdr:spPr>
          </xdr:sp>
          <xdr:sp macro="" textlink="">
            <xdr:nvSpPr>
              <xdr:cNvPr id="568" name="Text Box 10"/>
              <xdr:cNvSpPr txBox="1">
                <a:spLocks noChangeArrowheads="1"/>
              </xdr:cNvSpPr>
            </xdr:nvSpPr>
            <xdr:spPr bwMode="auto">
              <a:xfrm>
                <a:off x="2023" y="8643"/>
                <a:ext cx="334" cy="335"/>
              </a:xfrm>
              <a:prstGeom prst="rect">
                <a:avLst/>
              </a:prstGeom>
              <a:solidFill>
                <a:schemeClr val="tx1"/>
              </a:solidFill>
              <a:ln w="9525">
                <a:noFill/>
                <a:miter lim="800000"/>
                <a:headEnd/>
                <a:tailEnd/>
              </a:ln>
            </xdr:spPr>
            <xdr:txBody>
              <a:bodyPr vertOverflow="clip" wrap="square" lIns="91440" tIns="45720" rIns="91440" bIns="45720" anchor="t" upright="1"/>
              <a:lstStyle/>
              <a:p>
                <a:pPr algn="l" rtl="1">
                  <a:defRPr sz="1000"/>
                </a:pPr>
                <a:r>
                  <a:rPr lang="el-GR" sz="1100" b="0" i="0" strike="noStrike">
                    <a:solidFill>
                      <a:srgbClr val="FFFF99"/>
                    </a:solidFill>
                    <a:latin typeface="Arial"/>
                    <a:cs typeface="Arial"/>
                  </a:rPr>
                  <a:t>Β</a:t>
                </a:r>
              </a:p>
              <a:p>
                <a:pPr algn="l" rtl="1">
                  <a:defRPr sz="1000"/>
                </a:pPr>
                <a:endParaRPr lang="el-GR" sz="1100" b="0" i="0" strike="noStrike">
                  <a:solidFill>
                    <a:srgbClr val="FFFF99"/>
                  </a:solidFill>
                  <a:latin typeface="Arial"/>
                  <a:cs typeface="Arial"/>
                </a:endParaRPr>
              </a:p>
            </xdr:txBody>
          </xdr:sp>
        </xdr:grpSp>
        <xdr:grpSp>
          <xdr:nvGrpSpPr>
            <xdr:cNvPr id="533" name="Group 11"/>
            <xdr:cNvGrpSpPr>
              <a:grpSpLocks/>
            </xdr:cNvGrpSpPr>
          </xdr:nvGrpSpPr>
          <xdr:grpSpPr bwMode="auto">
            <a:xfrm>
              <a:off x="4294601" y="119410419"/>
              <a:ext cx="437759" cy="343734"/>
              <a:chOff x="3385" y="8184"/>
              <a:chExt cx="674" cy="552"/>
            </a:xfrm>
          </xdr:grpSpPr>
          <xdr:sp macro="" textlink="">
            <xdr:nvSpPr>
              <xdr:cNvPr id="565" name="AutoShape 12"/>
              <xdr:cNvSpPr>
                <a:spLocks noChangeArrowheads="1"/>
              </xdr:cNvSpPr>
            </xdr:nvSpPr>
            <xdr:spPr bwMode="auto">
              <a:xfrm>
                <a:off x="3385" y="8184"/>
                <a:ext cx="674" cy="552"/>
              </a:xfrm>
              <a:prstGeom prst="flowChartConnector">
                <a:avLst/>
              </a:prstGeom>
              <a:solidFill>
                <a:schemeClr val="tx1"/>
              </a:solidFill>
              <a:ln w="9525">
                <a:solidFill>
                  <a:srgbClr val="C00000"/>
                </a:solidFill>
                <a:round/>
                <a:headEnd/>
                <a:tailEnd/>
              </a:ln>
            </xdr:spPr>
          </xdr:sp>
          <xdr:sp macro="" textlink="">
            <xdr:nvSpPr>
              <xdr:cNvPr id="566" name="Text Box 13"/>
              <xdr:cNvSpPr txBox="1">
                <a:spLocks noChangeArrowheads="1"/>
              </xdr:cNvSpPr>
            </xdr:nvSpPr>
            <xdr:spPr bwMode="auto">
              <a:xfrm>
                <a:off x="3585" y="8292"/>
                <a:ext cx="302" cy="33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Δ</a:t>
                </a:r>
              </a:p>
              <a:p>
                <a:pPr algn="ctr" rtl="1">
                  <a:defRPr sz="1000"/>
                </a:pPr>
                <a:endParaRPr lang="el-GR" sz="1100" b="0" i="0" strike="noStrike">
                  <a:solidFill>
                    <a:srgbClr val="FFFF99"/>
                  </a:solidFill>
                  <a:latin typeface="Arial"/>
                  <a:cs typeface="Arial"/>
                </a:endParaRPr>
              </a:p>
            </xdr:txBody>
          </xdr:sp>
        </xdr:grpSp>
        <xdr:grpSp>
          <xdr:nvGrpSpPr>
            <xdr:cNvPr id="534" name="Group 14"/>
            <xdr:cNvGrpSpPr>
              <a:grpSpLocks/>
            </xdr:cNvGrpSpPr>
          </xdr:nvGrpSpPr>
          <xdr:grpSpPr bwMode="auto">
            <a:xfrm>
              <a:off x="4306835" y="118537372"/>
              <a:ext cx="437759" cy="343734"/>
              <a:chOff x="5414" y="6790"/>
              <a:chExt cx="674" cy="552"/>
            </a:xfrm>
          </xdr:grpSpPr>
          <xdr:sp macro="" textlink="">
            <xdr:nvSpPr>
              <xdr:cNvPr id="563" name="AutoShape 15"/>
              <xdr:cNvSpPr>
                <a:spLocks noChangeArrowheads="1"/>
              </xdr:cNvSpPr>
            </xdr:nvSpPr>
            <xdr:spPr bwMode="auto">
              <a:xfrm>
                <a:off x="5414" y="6790"/>
                <a:ext cx="674" cy="552"/>
              </a:xfrm>
              <a:prstGeom prst="flowChartConnector">
                <a:avLst/>
              </a:prstGeom>
              <a:solidFill>
                <a:schemeClr val="tx1"/>
              </a:solidFill>
              <a:ln w="9525">
                <a:solidFill>
                  <a:srgbClr val="C00000"/>
                </a:solidFill>
                <a:round/>
                <a:headEnd/>
                <a:tailEnd/>
              </a:ln>
            </xdr:spPr>
          </xdr:sp>
          <xdr:sp macro="" textlink="">
            <xdr:nvSpPr>
              <xdr:cNvPr id="564" name="Text Box 16"/>
              <xdr:cNvSpPr txBox="1">
                <a:spLocks noChangeArrowheads="1"/>
              </xdr:cNvSpPr>
            </xdr:nvSpPr>
            <xdr:spPr bwMode="auto">
              <a:xfrm>
                <a:off x="5616" y="6911"/>
                <a:ext cx="297" cy="301"/>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Γ</a:t>
                </a:r>
              </a:p>
              <a:p>
                <a:pPr algn="ctr" rtl="1">
                  <a:defRPr sz="1000"/>
                </a:pPr>
                <a:endParaRPr lang="el-GR" sz="1100" b="0" i="0" strike="noStrike">
                  <a:solidFill>
                    <a:srgbClr val="FFFF99"/>
                  </a:solidFill>
                  <a:latin typeface="Arial"/>
                  <a:cs typeface="Arial"/>
                </a:endParaRPr>
              </a:p>
            </xdr:txBody>
          </xdr:sp>
        </xdr:grpSp>
        <xdr:grpSp>
          <xdr:nvGrpSpPr>
            <xdr:cNvPr id="535" name="Group 17"/>
            <xdr:cNvGrpSpPr>
              <a:grpSpLocks/>
            </xdr:cNvGrpSpPr>
          </xdr:nvGrpSpPr>
          <xdr:grpSpPr bwMode="auto">
            <a:xfrm>
              <a:off x="3839704" y="120336834"/>
              <a:ext cx="437759" cy="343734"/>
              <a:chOff x="2055" y="8535"/>
              <a:chExt cx="674" cy="552"/>
            </a:xfrm>
          </xdr:grpSpPr>
          <xdr:sp macro="" textlink="">
            <xdr:nvSpPr>
              <xdr:cNvPr id="561" name="AutoShape 18"/>
              <xdr:cNvSpPr>
                <a:spLocks noChangeArrowheads="1"/>
              </xdr:cNvSpPr>
            </xdr:nvSpPr>
            <xdr:spPr bwMode="auto">
              <a:xfrm>
                <a:off x="2055" y="8535"/>
                <a:ext cx="674" cy="552"/>
              </a:xfrm>
              <a:prstGeom prst="flowChartConnector">
                <a:avLst/>
              </a:prstGeom>
              <a:solidFill>
                <a:schemeClr val="tx1"/>
              </a:solidFill>
              <a:ln w="9525">
                <a:solidFill>
                  <a:srgbClr val="C00000"/>
                </a:solidFill>
                <a:round/>
                <a:headEnd/>
                <a:tailEnd/>
              </a:ln>
            </xdr:spPr>
          </xdr:sp>
          <xdr:sp macro="" textlink="">
            <xdr:nvSpPr>
              <xdr:cNvPr id="562" name="Text Box 19"/>
              <xdr:cNvSpPr txBox="1">
                <a:spLocks noChangeArrowheads="1"/>
              </xdr:cNvSpPr>
            </xdr:nvSpPr>
            <xdr:spPr bwMode="auto">
              <a:xfrm>
                <a:off x="2255" y="8643"/>
                <a:ext cx="299" cy="330"/>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Θ</a:t>
                </a:r>
              </a:p>
              <a:p>
                <a:pPr algn="ctr" rtl="1">
                  <a:defRPr sz="1000"/>
                </a:pPr>
                <a:endParaRPr lang="el-GR" sz="1100" b="0" i="0" strike="noStrike">
                  <a:solidFill>
                    <a:srgbClr val="FFFF99"/>
                  </a:solidFill>
                  <a:latin typeface="Arial"/>
                  <a:cs typeface="Arial"/>
                </a:endParaRPr>
              </a:p>
            </xdr:txBody>
          </xdr:sp>
        </xdr:grpSp>
        <xdr:grpSp>
          <xdr:nvGrpSpPr>
            <xdr:cNvPr id="536" name="Group 20"/>
            <xdr:cNvGrpSpPr>
              <a:grpSpLocks/>
            </xdr:cNvGrpSpPr>
          </xdr:nvGrpSpPr>
          <xdr:grpSpPr bwMode="auto">
            <a:xfrm>
              <a:off x="3034705" y="119421842"/>
              <a:ext cx="437759" cy="343734"/>
              <a:chOff x="-40" y="7696"/>
              <a:chExt cx="674" cy="552"/>
            </a:xfrm>
          </xdr:grpSpPr>
          <xdr:sp macro="" textlink="">
            <xdr:nvSpPr>
              <xdr:cNvPr id="559" name="AutoShape 21"/>
              <xdr:cNvSpPr>
                <a:spLocks noChangeArrowheads="1"/>
              </xdr:cNvSpPr>
            </xdr:nvSpPr>
            <xdr:spPr bwMode="auto">
              <a:xfrm>
                <a:off x="-40" y="7696"/>
                <a:ext cx="674" cy="552"/>
              </a:xfrm>
              <a:prstGeom prst="flowChartConnector">
                <a:avLst/>
              </a:prstGeom>
              <a:solidFill>
                <a:schemeClr val="tx1"/>
              </a:solidFill>
              <a:ln w="9525">
                <a:solidFill>
                  <a:srgbClr val="C00000"/>
                </a:solidFill>
                <a:round/>
                <a:headEnd/>
                <a:tailEnd/>
              </a:ln>
            </xdr:spPr>
          </xdr:sp>
          <xdr:sp macro="" textlink="">
            <xdr:nvSpPr>
              <xdr:cNvPr id="560" name="Text Box 22"/>
              <xdr:cNvSpPr txBox="1">
                <a:spLocks noChangeArrowheads="1"/>
              </xdr:cNvSpPr>
            </xdr:nvSpPr>
            <xdr:spPr bwMode="auto">
              <a:xfrm>
                <a:off x="147" y="7804"/>
                <a:ext cx="289" cy="281"/>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n-US" sz="1100" b="0" i="0" strike="noStrike">
                    <a:solidFill>
                      <a:srgbClr val="FFFF99"/>
                    </a:solidFill>
                    <a:latin typeface="Arial"/>
                    <a:cs typeface="Arial"/>
                  </a:rPr>
                  <a:t>Z</a:t>
                </a:r>
              </a:p>
              <a:p>
                <a:pPr algn="ctr" rtl="1">
                  <a:defRPr sz="1000"/>
                </a:pPr>
                <a:endParaRPr lang="en-US" sz="1100" b="0" i="0" strike="noStrike">
                  <a:solidFill>
                    <a:srgbClr val="FFFF99"/>
                  </a:solidFill>
                  <a:latin typeface="Arial"/>
                  <a:cs typeface="Arial"/>
                </a:endParaRPr>
              </a:p>
            </xdr:txBody>
          </xdr:sp>
        </xdr:grpSp>
        <xdr:grpSp>
          <xdr:nvGrpSpPr>
            <xdr:cNvPr id="537" name="399 - Ομάδα"/>
            <xdr:cNvGrpSpPr/>
          </xdr:nvGrpSpPr>
          <xdr:grpSpPr>
            <a:xfrm>
              <a:off x="1436542" y="118528135"/>
              <a:ext cx="1190943" cy="434177"/>
              <a:chOff x="2134032" y="85378561"/>
              <a:chExt cx="1165121" cy="442181"/>
            </a:xfrm>
          </xdr:grpSpPr>
          <xdr:sp macro="" textlink="">
            <xdr:nvSpPr>
              <xdr:cNvPr id="556" name="Text Box 24"/>
              <xdr:cNvSpPr txBox="1">
                <a:spLocks noChangeArrowheads="1"/>
              </xdr:cNvSpPr>
            </xdr:nvSpPr>
            <xdr:spPr bwMode="auto">
              <a:xfrm>
                <a:off x="2507506" y="85378561"/>
                <a:ext cx="369391" cy="225309"/>
              </a:xfrm>
              <a:prstGeom prst="rect">
                <a:avLst/>
              </a:prstGeom>
              <a:solidFill>
                <a:schemeClr val="tx1"/>
              </a:solidFill>
              <a:ln w="9525">
                <a:noFill/>
                <a:miter lim="800000"/>
                <a:headEnd/>
                <a:tailEnd/>
              </a:ln>
            </xdr:spPr>
            <xdr:txBody>
              <a:bodyPr wrap="none" lIns="91440" tIns="45720" rIns="91440" bIns="45720" anchor="t" upright="1">
                <a:noAutofit/>
              </a:bodyPr>
              <a:lstStyle/>
              <a:p>
                <a:pPr algn="ctr" rtl="1">
                  <a:defRPr sz="1000"/>
                </a:pPr>
                <a:r>
                  <a:rPr lang="el-GR" sz="900" b="0" i="0" strike="noStrike">
                    <a:solidFill>
                      <a:srgbClr val="FFFF99"/>
                    </a:solidFill>
                    <a:latin typeface="Arial"/>
                    <a:cs typeface="Arial"/>
                  </a:rPr>
                  <a:t>+Η</a:t>
                </a:r>
                <a:r>
                  <a:rPr lang="el-GR" sz="900" b="0" i="0" strike="noStrike" baseline="-25000">
                    <a:solidFill>
                      <a:srgbClr val="FFFF99"/>
                    </a:solidFill>
                    <a:latin typeface="Arial"/>
                    <a:cs typeface="Arial"/>
                  </a:rPr>
                  <a:t>2</a:t>
                </a:r>
                <a:r>
                  <a:rPr lang="el-GR" sz="900" b="0" i="0" strike="noStrike">
                    <a:solidFill>
                      <a:srgbClr val="FFFF99"/>
                    </a:solidFill>
                    <a:latin typeface="Arial"/>
                    <a:cs typeface="Arial"/>
                  </a:rPr>
                  <a:t>Ο</a:t>
                </a:r>
              </a:p>
              <a:p>
                <a:pPr algn="ctr" rtl="1">
                  <a:defRPr sz="1000"/>
                </a:pPr>
                <a:endParaRPr lang="el-GR" sz="900" b="0" i="0" strike="noStrike">
                  <a:solidFill>
                    <a:srgbClr val="FFFF99"/>
                  </a:solidFill>
                  <a:latin typeface="Arial"/>
                  <a:cs typeface="Arial"/>
                </a:endParaRPr>
              </a:p>
            </xdr:txBody>
          </xdr:sp>
          <xdr:sp macro="" textlink="">
            <xdr:nvSpPr>
              <xdr:cNvPr id="557" name="Text Box 25"/>
              <xdr:cNvSpPr txBox="1">
                <a:spLocks noChangeArrowheads="1"/>
              </xdr:cNvSpPr>
            </xdr:nvSpPr>
            <xdr:spPr bwMode="auto">
              <a:xfrm>
                <a:off x="2134032" y="85579411"/>
                <a:ext cx="1143660" cy="241331"/>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n-US" sz="900" b="0" i="0" strike="noStrike">
                    <a:solidFill>
                      <a:srgbClr val="FFFF99"/>
                    </a:solidFill>
                    <a:latin typeface="Arial"/>
                    <a:cs typeface="Arial"/>
                  </a:rPr>
                  <a:t>Hg, HgSO</a:t>
                </a:r>
                <a:r>
                  <a:rPr lang="en-US" sz="900" b="0" i="0" strike="noStrike" baseline="-25000">
                    <a:solidFill>
                      <a:srgbClr val="FFFF99"/>
                    </a:solidFill>
                    <a:latin typeface="Arial"/>
                    <a:cs typeface="Arial"/>
                  </a:rPr>
                  <a:t>4</a:t>
                </a:r>
                <a:r>
                  <a:rPr lang="en-US" sz="900" b="0" i="0" strike="noStrike">
                    <a:solidFill>
                      <a:srgbClr val="FFFF99"/>
                    </a:solidFill>
                    <a:latin typeface="Arial"/>
                    <a:cs typeface="Arial"/>
                  </a:rPr>
                  <a:t>, H</a:t>
                </a:r>
                <a:r>
                  <a:rPr lang="en-US" sz="900" b="0" i="0" strike="noStrike" baseline="-25000">
                    <a:solidFill>
                      <a:srgbClr val="FFFF99"/>
                    </a:solidFill>
                    <a:latin typeface="Arial"/>
                    <a:cs typeface="Arial"/>
                  </a:rPr>
                  <a:t>2</a:t>
                </a:r>
                <a:r>
                  <a:rPr lang="en-US" sz="900" b="0" i="0" strike="noStrike">
                    <a:solidFill>
                      <a:srgbClr val="FFFF99"/>
                    </a:solidFill>
                    <a:latin typeface="Arial"/>
                    <a:cs typeface="Arial"/>
                  </a:rPr>
                  <a:t>SO</a:t>
                </a:r>
                <a:r>
                  <a:rPr lang="en-US" sz="900" b="0" i="0" strike="noStrike" baseline="-25000">
                    <a:solidFill>
                      <a:srgbClr val="FFFF99"/>
                    </a:solidFill>
                    <a:latin typeface="Arial"/>
                    <a:cs typeface="Arial"/>
                  </a:rPr>
                  <a:t>4</a:t>
                </a:r>
              </a:p>
              <a:p>
                <a:pPr algn="ctr" rtl="1">
                  <a:defRPr sz="1000"/>
                </a:pPr>
                <a:endParaRPr lang="en-US" sz="900" b="0" i="0" strike="noStrike">
                  <a:solidFill>
                    <a:srgbClr val="FFFF99"/>
                  </a:solidFill>
                  <a:latin typeface="Arial"/>
                  <a:cs typeface="Arial"/>
                </a:endParaRPr>
              </a:p>
            </xdr:txBody>
          </xdr:sp>
          <xdr:cxnSp macro="">
            <xdr:nvCxnSpPr>
              <xdr:cNvPr id="558" name="AutoShape 26"/>
              <xdr:cNvCxnSpPr>
                <a:cxnSpLocks noChangeShapeType="1"/>
              </xdr:cNvCxnSpPr>
            </xdr:nvCxnSpPr>
            <xdr:spPr bwMode="auto">
              <a:xfrm>
                <a:off x="2172131" y="85591357"/>
                <a:ext cx="1127022" cy="0"/>
              </a:xfrm>
              <a:prstGeom prst="straightConnector1">
                <a:avLst/>
              </a:prstGeom>
              <a:noFill/>
              <a:ln w="15875">
                <a:solidFill>
                  <a:srgbClr val="C00000"/>
                </a:solidFill>
                <a:round/>
                <a:headEnd/>
                <a:tailEnd type="triangle" w="med" len="med"/>
              </a:ln>
            </xdr:spPr>
          </xdr:cxnSp>
        </xdr:grpSp>
        <xdr:grpSp>
          <xdr:nvGrpSpPr>
            <xdr:cNvPr id="484" name="Ομάδα 483"/>
            <xdr:cNvGrpSpPr/>
          </xdr:nvGrpSpPr>
          <xdr:grpSpPr>
            <a:xfrm>
              <a:off x="2335158" y="119412781"/>
              <a:ext cx="638569" cy="245806"/>
              <a:chOff x="2335158" y="119412781"/>
              <a:chExt cx="638569" cy="245806"/>
            </a:xfrm>
          </xdr:grpSpPr>
          <xdr:sp macro="" textlink="">
            <xdr:nvSpPr>
              <xdr:cNvPr id="15" name="TextBox 14"/>
              <xdr:cNvSpPr txBox="1"/>
            </xdr:nvSpPr>
            <xdr:spPr>
              <a:xfrm>
                <a:off x="2335158" y="119412781"/>
                <a:ext cx="622710" cy="245806"/>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solidFill>
                      <a:srgbClr val="FFFF99"/>
                    </a:solidFill>
                    <a:latin typeface="Arial" panose="020B0604020202020204" pitchFamily="34" charset="0"/>
                    <a:cs typeface="Arial" panose="020B0604020202020204" pitchFamily="34" charset="0"/>
                  </a:rPr>
                  <a:t>+SOCl</a:t>
                </a:r>
                <a:r>
                  <a:rPr lang="en-US" sz="900" baseline="-25000">
                    <a:solidFill>
                      <a:srgbClr val="FFFF99"/>
                    </a:solidFill>
                    <a:latin typeface="Arial" panose="020B0604020202020204" pitchFamily="34" charset="0"/>
                    <a:cs typeface="Arial" panose="020B0604020202020204" pitchFamily="34" charset="0"/>
                  </a:rPr>
                  <a:t>2</a:t>
                </a:r>
                <a:endParaRPr lang="el-GR" sz="900" baseline="-25000">
                  <a:solidFill>
                    <a:srgbClr val="FFFF99"/>
                  </a:solidFill>
                  <a:latin typeface="Arial" panose="020B0604020202020204" pitchFamily="34" charset="0"/>
                  <a:cs typeface="Arial" panose="020B0604020202020204" pitchFamily="34" charset="0"/>
                </a:endParaRPr>
              </a:p>
            </xdr:txBody>
          </xdr:sp>
          <xdr:cxnSp macro="">
            <xdr:nvCxnSpPr>
              <xdr:cNvPr id="552" name="AutoShape 34"/>
              <xdr:cNvCxnSpPr>
                <a:cxnSpLocks noChangeShapeType="1"/>
              </xdr:cNvCxnSpPr>
            </xdr:nvCxnSpPr>
            <xdr:spPr bwMode="auto">
              <a:xfrm>
                <a:off x="2384962" y="119614155"/>
                <a:ext cx="588765" cy="0"/>
              </a:xfrm>
              <a:prstGeom prst="straightConnector1">
                <a:avLst/>
              </a:prstGeom>
              <a:noFill/>
              <a:ln w="15875">
                <a:solidFill>
                  <a:srgbClr val="C00000"/>
                </a:solidFill>
                <a:round/>
                <a:headEnd/>
                <a:tailEnd type="triangle" w="med" len="med"/>
              </a:ln>
            </xdr:spPr>
          </xdr:cxnSp>
        </xdr:grpSp>
        <xdr:grpSp>
          <xdr:nvGrpSpPr>
            <xdr:cNvPr id="478" name="Ομάδα 477"/>
            <xdr:cNvGrpSpPr/>
          </xdr:nvGrpSpPr>
          <xdr:grpSpPr>
            <a:xfrm>
              <a:off x="4455427" y="118998275"/>
              <a:ext cx="411526" cy="366153"/>
              <a:chOff x="4455427" y="118998275"/>
              <a:chExt cx="411526" cy="366153"/>
            </a:xfrm>
          </xdr:grpSpPr>
          <xdr:sp macro="" textlink="">
            <xdr:nvSpPr>
              <xdr:cNvPr id="551" name="Text Box 33"/>
              <xdr:cNvSpPr txBox="1">
                <a:spLocks noChangeArrowheads="1"/>
              </xdr:cNvSpPr>
            </xdr:nvSpPr>
            <xdr:spPr bwMode="auto">
              <a:xfrm>
                <a:off x="4455427" y="119035588"/>
                <a:ext cx="411526" cy="213486"/>
              </a:xfrm>
              <a:prstGeom prst="rect">
                <a:avLst/>
              </a:prstGeom>
              <a:solidFill>
                <a:schemeClr val="tx1"/>
              </a:solidFill>
              <a:ln w="9525">
                <a:noFill/>
                <a:miter lim="800000"/>
                <a:headEnd/>
                <a:tailEnd/>
              </a:ln>
            </xdr:spPr>
            <xdr:txBody>
              <a:bodyPr wrap="none" lIns="91440" tIns="45720" rIns="91440" bIns="45720" anchor="t" upright="1">
                <a:noAutofit/>
              </a:bodyPr>
              <a:lstStyle/>
              <a:p>
                <a:pPr algn="l" rtl="1">
                  <a:defRPr sz="1000"/>
                </a:pPr>
                <a:r>
                  <a:rPr lang="en-US" sz="1000" b="0" i="0" strike="noStrike">
                    <a:solidFill>
                      <a:srgbClr val="FFFF99"/>
                    </a:solidFill>
                    <a:latin typeface="Arial"/>
                    <a:cs typeface="Arial"/>
                  </a:rPr>
                  <a:t>+Na</a:t>
                </a:r>
              </a:p>
              <a:p>
                <a:pPr algn="l" rtl="1">
                  <a:defRPr sz="1000"/>
                </a:pPr>
                <a:endParaRPr lang="en-US" sz="1000" b="0" i="0" strike="noStrike">
                  <a:solidFill>
                    <a:srgbClr val="FFFF99"/>
                  </a:solidFill>
                  <a:latin typeface="Arial"/>
                  <a:cs typeface="Arial"/>
                </a:endParaRPr>
              </a:p>
            </xdr:txBody>
          </xdr:sp>
          <xdr:cxnSp macro="">
            <xdr:nvCxnSpPr>
              <xdr:cNvPr id="544" name="AutoShape 44"/>
              <xdr:cNvCxnSpPr>
                <a:cxnSpLocks noChangeShapeType="1"/>
              </xdr:cNvCxnSpPr>
            </xdr:nvCxnSpPr>
            <xdr:spPr bwMode="auto">
              <a:xfrm>
                <a:off x="4504903" y="118998275"/>
                <a:ext cx="0" cy="366153"/>
              </a:xfrm>
              <a:prstGeom prst="straightConnector1">
                <a:avLst/>
              </a:prstGeom>
              <a:noFill/>
              <a:ln w="15875">
                <a:solidFill>
                  <a:srgbClr val="C00000"/>
                </a:solidFill>
                <a:round/>
                <a:headEnd/>
                <a:tailEnd type="triangle" w="med" len="med"/>
              </a:ln>
            </xdr:spPr>
          </xdr:cxnSp>
        </xdr:grpSp>
        <xdr:grpSp>
          <xdr:nvGrpSpPr>
            <xdr:cNvPr id="6" name="Ομάδα 5"/>
            <xdr:cNvGrpSpPr/>
          </xdr:nvGrpSpPr>
          <xdr:grpSpPr>
            <a:xfrm>
              <a:off x="3138130" y="118527872"/>
              <a:ext cx="1129163" cy="229419"/>
              <a:chOff x="3154518" y="118527872"/>
              <a:chExt cx="1129163" cy="229419"/>
            </a:xfrm>
          </xdr:grpSpPr>
          <xdr:sp macro="" textlink="">
            <xdr:nvSpPr>
              <xdr:cNvPr id="2" name="TextBox 1"/>
              <xdr:cNvSpPr txBox="1"/>
            </xdr:nvSpPr>
            <xdr:spPr>
              <a:xfrm>
                <a:off x="3154518" y="118527872"/>
                <a:ext cx="1089742" cy="22941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a:solidFill>
                      <a:srgbClr val="FFFF99"/>
                    </a:solidFill>
                    <a:latin typeface="Arial" panose="020B0604020202020204" pitchFamily="34" charset="0"/>
                    <a:cs typeface="Arial" panose="020B0604020202020204" pitchFamily="34" charset="0"/>
                  </a:rPr>
                  <a:t>K</a:t>
                </a:r>
                <a:r>
                  <a:rPr lang="en-US" sz="900" baseline="-25000">
                    <a:solidFill>
                      <a:srgbClr val="FFFF99"/>
                    </a:solidFill>
                    <a:latin typeface="Arial" panose="020B0604020202020204" pitchFamily="34" charset="0"/>
                    <a:cs typeface="Arial" panose="020B0604020202020204" pitchFamily="34" charset="0"/>
                  </a:rPr>
                  <a:t>2</a:t>
                </a:r>
                <a:r>
                  <a:rPr lang="en-US" sz="900">
                    <a:solidFill>
                      <a:srgbClr val="FFFF99"/>
                    </a:solidFill>
                    <a:latin typeface="Arial" panose="020B0604020202020204" pitchFamily="34" charset="0"/>
                    <a:cs typeface="Arial" panose="020B0604020202020204" pitchFamily="34" charset="0"/>
                  </a:rPr>
                  <a:t>Cr</a:t>
                </a:r>
                <a:r>
                  <a:rPr lang="en-US" sz="900" baseline="-25000">
                    <a:solidFill>
                      <a:srgbClr val="FFFF99"/>
                    </a:solidFill>
                    <a:latin typeface="Arial" panose="020B0604020202020204" pitchFamily="34" charset="0"/>
                    <a:cs typeface="Arial" panose="020B0604020202020204" pitchFamily="34" charset="0"/>
                  </a:rPr>
                  <a:t>2</a:t>
                </a:r>
                <a:r>
                  <a:rPr lang="en-US" sz="900">
                    <a:solidFill>
                      <a:srgbClr val="FFFF99"/>
                    </a:solidFill>
                    <a:latin typeface="Arial" panose="020B0604020202020204" pitchFamily="34" charset="0"/>
                    <a:cs typeface="Arial" panose="020B0604020202020204" pitchFamily="34" charset="0"/>
                  </a:rPr>
                  <a:t>O</a:t>
                </a:r>
                <a:r>
                  <a:rPr lang="en-US" sz="900" baseline="-25000">
                    <a:solidFill>
                      <a:srgbClr val="FFFF99"/>
                    </a:solidFill>
                    <a:latin typeface="Arial" panose="020B0604020202020204" pitchFamily="34" charset="0"/>
                    <a:cs typeface="Arial" panose="020B0604020202020204" pitchFamily="34" charset="0"/>
                  </a:rPr>
                  <a:t>7 </a:t>
                </a:r>
                <a:r>
                  <a:rPr lang="en-US" sz="900">
                    <a:solidFill>
                      <a:srgbClr val="FFFF99"/>
                    </a:solidFill>
                    <a:latin typeface="Arial" panose="020B0604020202020204" pitchFamily="34" charset="0"/>
                    <a:cs typeface="Arial" panose="020B0604020202020204" pitchFamily="34" charset="0"/>
                  </a:rPr>
                  <a:t>/ H</a:t>
                </a:r>
                <a:r>
                  <a:rPr lang="en-US" sz="900" baseline="-25000">
                    <a:solidFill>
                      <a:srgbClr val="FFFF99"/>
                    </a:solidFill>
                    <a:latin typeface="Arial" panose="020B0604020202020204" pitchFamily="34" charset="0"/>
                    <a:cs typeface="Arial" panose="020B0604020202020204" pitchFamily="34" charset="0"/>
                  </a:rPr>
                  <a:t>2</a:t>
                </a:r>
                <a:r>
                  <a:rPr lang="en-US" sz="900">
                    <a:solidFill>
                      <a:srgbClr val="FFFF99"/>
                    </a:solidFill>
                    <a:latin typeface="Arial" panose="020B0604020202020204" pitchFamily="34" charset="0"/>
                    <a:cs typeface="Arial" panose="020B0604020202020204" pitchFamily="34" charset="0"/>
                  </a:rPr>
                  <a:t>SO</a:t>
                </a:r>
                <a:r>
                  <a:rPr lang="en-US" sz="900" baseline="-25000">
                    <a:solidFill>
                      <a:srgbClr val="FFFF99"/>
                    </a:solidFill>
                    <a:latin typeface="Arial" panose="020B0604020202020204" pitchFamily="34" charset="0"/>
                    <a:cs typeface="Arial" panose="020B0604020202020204" pitchFamily="34" charset="0"/>
                  </a:rPr>
                  <a:t>4</a:t>
                </a:r>
                <a:endParaRPr lang="el-GR" sz="900" baseline="-25000">
                  <a:solidFill>
                    <a:srgbClr val="FFFF99"/>
                  </a:solidFill>
                  <a:latin typeface="Arial" panose="020B0604020202020204" pitchFamily="34" charset="0"/>
                  <a:cs typeface="Arial" panose="020B0604020202020204" pitchFamily="34" charset="0"/>
                </a:endParaRPr>
              </a:p>
            </xdr:txBody>
          </xdr:sp>
          <xdr:cxnSp macro="">
            <xdr:nvCxnSpPr>
              <xdr:cNvPr id="573" name="AutoShape 41"/>
              <xdr:cNvCxnSpPr>
                <a:cxnSpLocks noChangeShapeType="1"/>
              </xdr:cNvCxnSpPr>
            </xdr:nvCxnSpPr>
            <xdr:spPr bwMode="auto">
              <a:xfrm>
                <a:off x="3203681" y="118732707"/>
                <a:ext cx="1080000" cy="0"/>
              </a:xfrm>
              <a:prstGeom prst="straightConnector1">
                <a:avLst/>
              </a:prstGeom>
              <a:noFill/>
              <a:ln w="15875">
                <a:solidFill>
                  <a:srgbClr val="C00000"/>
                </a:solidFill>
                <a:round/>
                <a:headEnd/>
                <a:tailEnd type="triangle" w="med" len="med"/>
              </a:ln>
            </xdr:spPr>
          </xdr:cxnSp>
        </xdr:grpSp>
        <xdr:grpSp>
          <xdr:nvGrpSpPr>
            <xdr:cNvPr id="485" name="Ομάδα 484"/>
            <xdr:cNvGrpSpPr/>
          </xdr:nvGrpSpPr>
          <xdr:grpSpPr>
            <a:xfrm>
              <a:off x="3424933" y="119781288"/>
              <a:ext cx="1671453" cy="565552"/>
              <a:chOff x="3424933" y="119781288"/>
              <a:chExt cx="1671453" cy="565552"/>
            </a:xfrm>
          </xdr:grpSpPr>
          <xdr:sp macro="" textlink="">
            <xdr:nvSpPr>
              <xdr:cNvPr id="549" name="Text Box 37"/>
              <xdr:cNvSpPr txBox="1">
                <a:spLocks noChangeArrowheads="1"/>
              </xdr:cNvSpPr>
            </xdr:nvSpPr>
            <xdr:spPr bwMode="auto">
              <a:xfrm>
                <a:off x="3623374" y="119967976"/>
                <a:ext cx="1473012" cy="223187"/>
              </a:xfrm>
              <a:prstGeom prst="rect">
                <a:avLst/>
              </a:prstGeom>
              <a:solidFill>
                <a:schemeClr val="tx1"/>
              </a:solidFill>
              <a:ln w="9525">
                <a:noFill/>
                <a:miter lim="800000"/>
                <a:headEnd/>
                <a:tailEnd/>
              </a:ln>
            </xdr:spPr>
            <xdr:txBody>
              <a:bodyPr wrap="square" lIns="91440" tIns="45720" rIns="91440" bIns="45720" anchor="t" upright="1">
                <a:noAutofit/>
              </a:bodyPr>
              <a:lstStyle/>
              <a:p>
                <a:pPr algn="ctr" rtl="1">
                  <a:defRPr sz="1000"/>
                </a:pPr>
                <a:r>
                  <a:rPr lang="en-US" sz="900" b="0" i="0" strike="noStrike">
                    <a:solidFill>
                      <a:srgbClr val="FFFF99"/>
                    </a:solidFill>
                    <a:latin typeface="Arial"/>
                    <a:cs typeface="Arial"/>
                  </a:rPr>
                  <a:t>+Mg</a:t>
                </a:r>
                <a:r>
                  <a:rPr lang="el-GR" sz="900" b="0" i="0" strike="noStrike">
                    <a:solidFill>
                      <a:srgbClr val="FFFF99"/>
                    </a:solidFill>
                    <a:latin typeface="Arial"/>
                    <a:cs typeface="Arial"/>
                  </a:rPr>
                  <a:t> / απόλυτος αιθέρας</a:t>
                </a:r>
                <a:endParaRPr lang="en-US" sz="900" b="0" i="0" strike="noStrike">
                  <a:solidFill>
                    <a:srgbClr val="FFFF99"/>
                  </a:solidFill>
                  <a:latin typeface="Arial"/>
                  <a:cs typeface="Arial"/>
                </a:endParaRPr>
              </a:p>
              <a:p>
                <a:pPr algn="ctr" rtl="1">
                  <a:defRPr sz="1000"/>
                </a:pPr>
                <a:endParaRPr lang="en-US" sz="900" b="0" i="0" strike="noStrike">
                  <a:solidFill>
                    <a:srgbClr val="FFFF99"/>
                  </a:solidFill>
                  <a:latin typeface="Arial"/>
                  <a:cs typeface="Arial"/>
                </a:endParaRPr>
              </a:p>
            </xdr:txBody>
          </xdr:sp>
          <xdr:cxnSp macro="">
            <xdr:nvCxnSpPr>
              <xdr:cNvPr id="22" name="Ευθύγραμμο βέλος σύνδεσης 21"/>
              <xdr:cNvCxnSpPr/>
            </xdr:nvCxnSpPr>
            <xdr:spPr>
              <a:xfrm>
                <a:off x="3424933" y="119781288"/>
                <a:ext cx="467005" cy="565552"/>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9" name="Ομάδα 18"/>
            <xdr:cNvGrpSpPr/>
          </xdr:nvGrpSpPr>
          <xdr:grpSpPr>
            <a:xfrm>
              <a:off x="3000517" y="120118870"/>
              <a:ext cx="792000" cy="421152"/>
              <a:chOff x="2934965" y="120110676"/>
              <a:chExt cx="792000" cy="421152"/>
            </a:xfrm>
          </xdr:grpSpPr>
          <xdr:cxnSp macro="">
            <xdr:nvCxnSpPr>
              <xdr:cNvPr id="550" name="AutoShape 38"/>
              <xdr:cNvCxnSpPr>
                <a:cxnSpLocks noChangeShapeType="1"/>
              </xdr:cNvCxnSpPr>
            </xdr:nvCxnSpPr>
            <xdr:spPr bwMode="auto">
              <a:xfrm>
                <a:off x="2934965" y="120531828"/>
                <a:ext cx="792000" cy="0"/>
              </a:xfrm>
              <a:prstGeom prst="straightConnector1">
                <a:avLst/>
              </a:prstGeom>
              <a:noFill/>
              <a:ln w="12700">
                <a:solidFill>
                  <a:srgbClr val="C00000"/>
                </a:solidFill>
                <a:round/>
                <a:headEnd type="triangle"/>
                <a:tailEnd type="none" w="med" len="med"/>
              </a:ln>
            </xdr:spPr>
          </xdr:cxnSp>
          <xdr:grpSp>
            <xdr:nvGrpSpPr>
              <xdr:cNvPr id="18" name="Ομάδα 17"/>
              <xdr:cNvGrpSpPr/>
            </xdr:nvGrpSpPr>
            <xdr:grpSpPr>
              <a:xfrm>
                <a:off x="3039816" y="120110676"/>
                <a:ext cx="595030" cy="343734"/>
                <a:chOff x="2113934" y="120110676"/>
                <a:chExt cx="595030" cy="343734"/>
              </a:xfrm>
            </xdr:grpSpPr>
            <xdr:sp macro="" textlink="">
              <xdr:nvSpPr>
                <xdr:cNvPr id="10" name="TextBox 9"/>
                <xdr:cNvSpPr txBox="1"/>
              </xdr:nvSpPr>
              <xdr:spPr>
                <a:xfrm>
                  <a:off x="2113934" y="120182955"/>
                  <a:ext cx="172065" cy="221226"/>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FF99"/>
                      </a:solidFill>
                      <a:latin typeface="Arial" panose="020B0604020202020204" pitchFamily="34" charset="0"/>
                      <a:cs typeface="Arial" panose="020B0604020202020204" pitchFamily="34" charset="0"/>
                    </a:rPr>
                    <a:t>+</a:t>
                  </a:r>
                  <a:endParaRPr lang="el-GR" sz="1100">
                    <a:solidFill>
                      <a:srgbClr val="FFFF99"/>
                    </a:solidFill>
                    <a:latin typeface="Arial" panose="020B0604020202020204" pitchFamily="34" charset="0"/>
                    <a:cs typeface="Arial" panose="020B0604020202020204" pitchFamily="34" charset="0"/>
                  </a:endParaRPr>
                </a:p>
              </xdr:txBody>
            </xdr:sp>
            <xdr:grpSp>
              <xdr:nvGrpSpPr>
                <xdr:cNvPr id="554" name="Group 8"/>
                <xdr:cNvGrpSpPr>
                  <a:grpSpLocks/>
                </xdr:cNvGrpSpPr>
              </xdr:nvGrpSpPr>
              <xdr:grpSpPr bwMode="auto">
                <a:xfrm>
                  <a:off x="2271205" y="120110676"/>
                  <a:ext cx="437759" cy="343734"/>
                  <a:chOff x="1808" y="8535"/>
                  <a:chExt cx="674" cy="552"/>
                </a:xfrm>
              </xdr:grpSpPr>
              <xdr:sp macro="" textlink="">
                <xdr:nvSpPr>
                  <xdr:cNvPr id="555" name="AutoShape 9"/>
                  <xdr:cNvSpPr>
                    <a:spLocks noChangeArrowheads="1"/>
                  </xdr:cNvSpPr>
                </xdr:nvSpPr>
                <xdr:spPr bwMode="auto">
                  <a:xfrm>
                    <a:off x="1808" y="8535"/>
                    <a:ext cx="674" cy="552"/>
                  </a:xfrm>
                  <a:prstGeom prst="flowChartConnector">
                    <a:avLst/>
                  </a:prstGeom>
                  <a:solidFill>
                    <a:schemeClr val="tx1"/>
                  </a:solidFill>
                  <a:ln w="9525">
                    <a:solidFill>
                      <a:srgbClr val="C00000"/>
                    </a:solidFill>
                    <a:round/>
                    <a:headEnd/>
                    <a:tailEnd/>
                  </a:ln>
                </xdr:spPr>
              </xdr:sp>
              <xdr:sp macro="" textlink="">
                <xdr:nvSpPr>
                  <xdr:cNvPr id="574" name="Text Box 10"/>
                  <xdr:cNvSpPr txBox="1">
                    <a:spLocks noChangeArrowheads="1"/>
                  </xdr:cNvSpPr>
                </xdr:nvSpPr>
                <xdr:spPr bwMode="auto">
                  <a:xfrm>
                    <a:off x="2007" y="8656"/>
                    <a:ext cx="246" cy="301"/>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Β</a:t>
                    </a:r>
                  </a:p>
                  <a:p>
                    <a:pPr algn="ctr" rtl="1">
                      <a:defRPr sz="1000"/>
                    </a:pPr>
                    <a:endParaRPr lang="el-GR" sz="1100" b="0" i="0" strike="noStrike">
                      <a:solidFill>
                        <a:srgbClr val="FFFF99"/>
                      </a:solidFill>
                      <a:latin typeface="Arial"/>
                      <a:cs typeface="Arial"/>
                    </a:endParaRPr>
                  </a:p>
                </xdr:txBody>
              </xdr:sp>
            </xdr:grpSp>
          </xdr:grpSp>
        </xdr:grpSp>
        <xdr:grpSp>
          <xdr:nvGrpSpPr>
            <xdr:cNvPr id="490" name="Ομάδα 489"/>
            <xdr:cNvGrpSpPr/>
          </xdr:nvGrpSpPr>
          <xdr:grpSpPr>
            <a:xfrm>
              <a:off x="2322030" y="120328788"/>
              <a:ext cx="855537" cy="672133"/>
              <a:chOff x="2322030" y="120328788"/>
              <a:chExt cx="855537" cy="672133"/>
            </a:xfrm>
          </xdr:grpSpPr>
          <xdr:sp macro="" textlink="">
            <xdr:nvSpPr>
              <xdr:cNvPr id="32" name="TextBox 31"/>
              <xdr:cNvSpPr txBox="1"/>
            </xdr:nvSpPr>
            <xdr:spPr>
              <a:xfrm>
                <a:off x="2322030" y="120715547"/>
                <a:ext cx="855537" cy="28537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l-GR" sz="900">
                    <a:solidFill>
                      <a:srgbClr val="FFFF99"/>
                    </a:solidFill>
                    <a:latin typeface="Arial" panose="020B0604020202020204" pitchFamily="34" charset="0"/>
                    <a:cs typeface="Arial" panose="020B0604020202020204" pitchFamily="34" charset="0"/>
                  </a:rPr>
                  <a:t>ενδιάμεσο προϊόν</a:t>
                </a:r>
              </a:p>
            </xdr:txBody>
          </xdr:sp>
          <xdr:grpSp>
            <xdr:nvGrpSpPr>
              <xdr:cNvPr id="575" name="Group 5"/>
              <xdr:cNvGrpSpPr>
                <a:grpSpLocks/>
              </xdr:cNvGrpSpPr>
            </xdr:nvGrpSpPr>
            <xdr:grpSpPr bwMode="auto">
              <a:xfrm>
                <a:off x="2538070" y="120328788"/>
                <a:ext cx="437759" cy="343734"/>
                <a:chOff x="-1771" y="9068"/>
                <a:chExt cx="674" cy="552"/>
              </a:xfrm>
            </xdr:grpSpPr>
            <xdr:sp macro="" textlink="">
              <xdr:nvSpPr>
                <xdr:cNvPr id="576" name="AutoShape 6"/>
                <xdr:cNvSpPr>
                  <a:spLocks noChangeArrowheads="1"/>
                </xdr:cNvSpPr>
              </xdr:nvSpPr>
              <xdr:spPr bwMode="auto">
                <a:xfrm>
                  <a:off x="-1771" y="9068"/>
                  <a:ext cx="674" cy="552"/>
                </a:xfrm>
                <a:prstGeom prst="flowChartConnector">
                  <a:avLst/>
                </a:prstGeom>
                <a:solidFill>
                  <a:schemeClr val="tx1"/>
                </a:solidFill>
                <a:ln w="9525">
                  <a:solidFill>
                    <a:srgbClr val="C00000"/>
                  </a:solidFill>
                  <a:round/>
                  <a:headEnd/>
                  <a:tailEnd/>
                </a:ln>
              </xdr:spPr>
            </xdr:sp>
            <xdr:sp macro="" textlink="">
              <xdr:nvSpPr>
                <xdr:cNvPr id="577" name="Text Box 7"/>
                <xdr:cNvSpPr txBox="1">
                  <a:spLocks noChangeArrowheads="1"/>
                </xdr:cNvSpPr>
              </xdr:nvSpPr>
              <xdr:spPr bwMode="auto">
                <a:xfrm>
                  <a:off x="-1587" y="9189"/>
                  <a:ext cx="305" cy="330"/>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n-US" sz="1100" b="0" i="0" strike="noStrike">
                      <a:solidFill>
                        <a:srgbClr val="FFFF99"/>
                      </a:solidFill>
                      <a:latin typeface="Arial"/>
                      <a:cs typeface="Arial"/>
                    </a:rPr>
                    <a:t>K</a:t>
                  </a:r>
                </a:p>
              </xdr:txBody>
            </xdr:sp>
          </xdr:grpSp>
        </xdr:grpSp>
        <xdr:grpSp>
          <xdr:nvGrpSpPr>
            <xdr:cNvPr id="45" name="Ομάδα 44"/>
            <xdr:cNvGrpSpPr/>
          </xdr:nvGrpSpPr>
          <xdr:grpSpPr>
            <a:xfrm>
              <a:off x="1987054" y="120334065"/>
              <a:ext cx="503777" cy="217606"/>
              <a:chOff x="1683895" y="120514328"/>
              <a:chExt cx="503777" cy="217606"/>
            </a:xfrm>
          </xdr:grpSpPr>
          <xdr:sp macro="" textlink="">
            <xdr:nvSpPr>
              <xdr:cNvPr id="543" name="Text Box 43"/>
              <xdr:cNvSpPr txBox="1">
                <a:spLocks noChangeArrowheads="1"/>
              </xdr:cNvSpPr>
            </xdr:nvSpPr>
            <xdr:spPr bwMode="auto">
              <a:xfrm>
                <a:off x="1689186" y="120514328"/>
                <a:ext cx="498486" cy="217606"/>
              </a:xfrm>
              <a:prstGeom prst="rect">
                <a:avLst/>
              </a:prstGeom>
              <a:solidFill>
                <a:schemeClr val="tx1"/>
              </a:solidFill>
              <a:ln w="9525">
                <a:noFill/>
                <a:miter lim="800000"/>
                <a:headEnd/>
                <a:tailEnd/>
              </a:ln>
            </xdr:spPr>
            <xdr:txBody>
              <a:bodyPr wrap="square" lIns="91440" tIns="45720" rIns="91440" bIns="45720" anchor="t" upright="1">
                <a:noAutofit/>
              </a:bodyPr>
              <a:lstStyle/>
              <a:p>
                <a:pPr algn="ctr" rtl="1">
                  <a:defRPr sz="1000"/>
                </a:pPr>
                <a:r>
                  <a:rPr lang="el-GR" sz="900" b="0" i="0" strike="noStrike">
                    <a:solidFill>
                      <a:srgbClr val="FFFF99"/>
                    </a:solidFill>
                    <a:latin typeface="Arial"/>
                    <a:cs typeface="Arial"/>
                  </a:rPr>
                  <a:t>+Η</a:t>
                </a:r>
                <a:r>
                  <a:rPr lang="el-GR" sz="900" b="0" i="0" strike="noStrike" baseline="-25000">
                    <a:solidFill>
                      <a:srgbClr val="FFFF99"/>
                    </a:solidFill>
                    <a:latin typeface="Arial"/>
                    <a:cs typeface="Arial"/>
                  </a:rPr>
                  <a:t>2</a:t>
                </a:r>
                <a:r>
                  <a:rPr lang="el-GR" sz="900" b="0" i="0" strike="noStrike">
                    <a:solidFill>
                      <a:srgbClr val="FFFF99"/>
                    </a:solidFill>
                    <a:latin typeface="Arial"/>
                    <a:cs typeface="Arial"/>
                  </a:rPr>
                  <a:t>Ο</a:t>
                </a:r>
              </a:p>
              <a:p>
                <a:pPr algn="ctr" rtl="1">
                  <a:defRPr sz="1000"/>
                </a:pPr>
                <a:endParaRPr lang="el-GR" sz="900" b="0" i="0" strike="noStrike">
                  <a:solidFill>
                    <a:srgbClr val="FFFF99"/>
                  </a:solidFill>
                  <a:latin typeface="Arial"/>
                  <a:cs typeface="Arial"/>
                </a:endParaRPr>
              </a:p>
            </xdr:txBody>
          </xdr:sp>
          <xdr:cxnSp macro="">
            <xdr:nvCxnSpPr>
              <xdr:cNvPr id="547" name="AutoShape 41"/>
              <xdr:cNvCxnSpPr>
                <a:cxnSpLocks noChangeShapeType="1"/>
              </xdr:cNvCxnSpPr>
            </xdr:nvCxnSpPr>
            <xdr:spPr bwMode="auto">
              <a:xfrm>
                <a:off x="1683895" y="120720729"/>
                <a:ext cx="468000" cy="0"/>
              </a:xfrm>
              <a:prstGeom prst="straightConnector1">
                <a:avLst/>
              </a:prstGeom>
              <a:noFill/>
              <a:ln w="15875">
                <a:solidFill>
                  <a:srgbClr val="C00000"/>
                </a:solidFill>
                <a:round/>
                <a:headEnd type="triangle"/>
                <a:tailEnd type="none" w="med" len="med"/>
              </a:ln>
            </xdr:spPr>
          </xdr:cxnSp>
        </xdr:grpSp>
        <xdr:grpSp>
          <xdr:nvGrpSpPr>
            <xdr:cNvPr id="578" name="Group 5"/>
            <xdr:cNvGrpSpPr>
              <a:grpSpLocks/>
            </xdr:cNvGrpSpPr>
          </xdr:nvGrpSpPr>
          <xdr:grpSpPr bwMode="auto">
            <a:xfrm>
              <a:off x="1518781" y="120333700"/>
              <a:ext cx="437759" cy="343734"/>
              <a:chOff x="-1771" y="9068"/>
              <a:chExt cx="674" cy="552"/>
            </a:xfrm>
          </xdr:grpSpPr>
          <xdr:sp macro="" textlink="">
            <xdr:nvSpPr>
              <xdr:cNvPr id="579" name="AutoShape 6"/>
              <xdr:cNvSpPr>
                <a:spLocks noChangeArrowheads="1"/>
              </xdr:cNvSpPr>
            </xdr:nvSpPr>
            <xdr:spPr bwMode="auto">
              <a:xfrm>
                <a:off x="-1771" y="9068"/>
                <a:ext cx="674" cy="552"/>
              </a:xfrm>
              <a:prstGeom prst="flowChartConnector">
                <a:avLst/>
              </a:prstGeom>
              <a:solidFill>
                <a:schemeClr val="tx1"/>
              </a:solidFill>
              <a:ln w="9525">
                <a:solidFill>
                  <a:srgbClr val="C00000"/>
                </a:solidFill>
                <a:round/>
                <a:headEnd/>
                <a:tailEnd/>
              </a:ln>
            </xdr:spPr>
          </xdr:sp>
          <xdr:sp macro="" textlink="">
            <xdr:nvSpPr>
              <xdr:cNvPr id="580" name="Text Box 7"/>
              <xdr:cNvSpPr txBox="1">
                <a:spLocks noChangeArrowheads="1"/>
              </xdr:cNvSpPr>
            </xdr:nvSpPr>
            <xdr:spPr bwMode="auto">
              <a:xfrm>
                <a:off x="-1571" y="9189"/>
                <a:ext cx="260" cy="30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Λ</a:t>
                </a:r>
                <a:endParaRPr lang="en-US" sz="1100" b="0" i="0" strike="noStrike">
                  <a:solidFill>
                    <a:srgbClr val="FFFF99"/>
                  </a:solidFill>
                  <a:latin typeface="Arial"/>
                  <a:cs typeface="Arial"/>
                </a:endParaRPr>
              </a:p>
            </xdr:txBody>
          </xdr:sp>
        </xdr:grpSp>
      </xdr:grpSp>
      <xdr:grpSp>
        <xdr:nvGrpSpPr>
          <xdr:cNvPr id="461" name="Ομάδα 460"/>
          <xdr:cNvGrpSpPr/>
        </xdr:nvGrpSpPr>
        <xdr:grpSpPr>
          <a:xfrm>
            <a:off x="1370273" y="121133424"/>
            <a:ext cx="2939541" cy="412379"/>
            <a:chOff x="1083493" y="121092454"/>
            <a:chExt cx="2939541" cy="412379"/>
          </a:xfrm>
        </xdr:grpSpPr>
        <xdr:grpSp>
          <xdr:nvGrpSpPr>
            <xdr:cNvPr id="581" name="Group 14"/>
            <xdr:cNvGrpSpPr>
              <a:grpSpLocks/>
            </xdr:cNvGrpSpPr>
          </xdr:nvGrpSpPr>
          <xdr:grpSpPr bwMode="auto">
            <a:xfrm>
              <a:off x="1083493" y="121131449"/>
              <a:ext cx="437759" cy="343734"/>
              <a:chOff x="5414" y="6790"/>
              <a:chExt cx="674" cy="552"/>
            </a:xfrm>
          </xdr:grpSpPr>
          <xdr:sp macro="" textlink="">
            <xdr:nvSpPr>
              <xdr:cNvPr id="582" name="AutoShape 15"/>
              <xdr:cNvSpPr>
                <a:spLocks noChangeArrowheads="1"/>
              </xdr:cNvSpPr>
            </xdr:nvSpPr>
            <xdr:spPr bwMode="auto">
              <a:xfrm>
                <a:off x="5414" y="6790"/>
                <a:ext cx="674" cy="552"/>
              </a:xfrm>
              <a:prstGeom prst="flowChartConnector">
                <a:avLst/>
              </a:prstGeom>
              <a:solidFill>
                <a:schemeClr val="tx1"/>
              </a:solidFill>
              <a:ln w="9525">
                <a:solidFill>
                  <a:srgbClr val="C00000"/>
                </a:solidFill>
                <a:round/>
                <a:headEnd/>
                <a:tailEnd/>
              </a:ln>
            </xdr:spPr>
          </xdr:sp>
          <xdr:sp macro="" textlink="">
            <xdr:nvSpPr>
              <xdr:cNvPr id="583" name="Text Box 16"/>
              <xdr:cNvSpPr txBox="1">
                <a:spLocks noChangeArrowheads="1"/>
              </xdr:cNvSpPr>
            </xdr:nvSpPr>
            <xdr:spPr bwMode="auto">
              <a:xfrm>
                <a:off x="5600" y="6911"/>
                <a:ext cx="327" cy="310"/>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Γ</a:t>
                </a:r>
              </a:p>
              <a:p>
                <a:pPr algn="ctr" rtl="1">
                  <a:defRPr sz="1000"/>
                </a:pPr>
                <a:endParaRPr lang="el-GR" sz="1100" b="0" i="0" strike="noStrike">
                  <a:solidFill>
                    <a:srgbClr val="FFFF99"/>
                  </a:solidFill>
                  <a:latin typeface="Arial"/>
                  <a:cs typeface="Arial"/>
                </a:endParaRPr>
              </a:p>
            </xdr:txBody>
          </xdr:sp>
        </xdr:grpSp>
        <xdr:sp macro="" textlink="">
          <xdr:nvSpPr>
            <xdr:cNvPr id="587" name="TextBox 586"/>
            <xdr:cNvSpPr txBox="1"/>
          </xdr:nvSpPr>
          <xdr:spPr>
            <a:xfrm>
              <a:off x="1553502" y="121195689"/>
              <a:ext cx="172065" cy="221226"/>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solidFill>
                    <a:srgbClr val="FFFF99"/>
                  </a:solidFill>
                  <a:latin typeface="Arial" panose="020B0604020202020204" pitchFamily="34" charset="0"/>
                  <a:cs typeface="Arial" panose="020B0604020202020204" pitchFamily="34" charset="0"/>
                </a:rPr>
                <a:t>+</a:t>
              </a:r>
              <a:endParaRPr lang="el-GR" sz="1200">
                <a:solidFill>
                  <a:srgbClr val="FFFF99"/>
                </a:solidFill>
                <a:latin typeface="Arial" panose="020B0604020202020204" pitchFamily="34" charset="0"/>
                <a:cs typeface="Arial" panose="020B0604020202020204" pitchFamily="34" charset="0"/>
              </a:endParaRPr>
            </a:p>
          </xdr:txBody>
        </xdr:sp>
        <xdr:grpSp>
          <xdr:nvGrpSpPr>
            <xdr:cNvPr id="588" name="Group 8"/>
            <xdr:cNvGrpSpPr>
              <a:grpSpLocks/>
            </xdr:cNvGrpSpPr>
          </xdr:nvGrpSpPr>
          <xdr:grpSpPr bwMode="auto">
            <a:xfrm>
              <a:off x="1776321" y="121156186"/>
              <a:ext cx="437759" cy="343734"/>
              <a:chOff x="1808" y="8535"/>
              <a:chExt cx="674" cy="552"/>
            </a:xfrm>
          </xdr:grpSpPr>
          <xdr:sp macro="" textlink="">
            <xdr:nvSpPr>
              <xdr:cNvPr id="589" name="AutoShape 9"/>
              <xdr:cNvSpPr>
                <a:spLocks noChangeArrowheads="1"/>
              </xdr:cNvSpPr>
            </xdr:nvSpPr>
            <xdr:spPr bwMode="auto">
              <a:xfrm>
                <a:off x="1808" y="8535"/>
                <a:ext cx="674" cy="552"/>
              </a:xfrm>
              <a:prstGeom prst="flowChartConnector">
                <a:avLst/>
              </a:prstGeom>
              <a:solidFill>
                <a:schemeClr val="tx1"/>
              </a:solidFill>
              <a:ln w="9525">
                <a:solidFill>
                  <a:srgbClr val="C00000"/>
                </a:solidFill>
                <a:round/>
                <a:headEnd/>
                <a:tailEnd/>
              </a:ln>
            </xdr:spPr>
          </xdr:sp>
          <xdr:sp macro="" textlink="">
            <xdr:nvSpPr>
              <xdr:cNvPr id="590" name="Text Box 10"/>
              <xdr:cNvSpPr txBox="1">
                <a:spLocks noChangeArrowheads="1"/>
              </xdr:cNvSpPr>
            </xdr:nvSpPr>
            <xdr:spPr bwMode="auto">
              <a:xfrm>
                <a:off x="1991" y="8643"/>
                <a:ext cx="302" cy="323"/>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Λ</a:t>
                </a:r>
              </a:p>
            </xdr:txBody>
          </xdr:sp>
        </xdr:grpSp>
        <xdr:grpSp>
          <xdr:nvGrpSpPr>
            <xdr:cNvPr id="591" name="Group 8"/>
            <xdr:cNvGrpSpPr>
              <a:grpSpLocks/>
            </xdr:cNvGrpSpPr>
          </xdr:nvGrpSpPr>
          <xdr:grpSpPr bwMode="auto">
            <a:xfrm>
              <a:off x="2952919" y="121161099"/>
              <a:ext cx="437759" cy="343734"/>
              <a:chOff x="1808" y="8535"/>
              <a:chExt cx="674" cy="552"/>
            </a:xfrm>
          </xdr:grpSpPr>
          <xdr:sp macro="" textlink="">
            <xdr:nvSpPr>
              <xdr:cNvPr id="592" name="AutoShape 9"/>
              <xdr:cNvSpPr>
                <a:spLocks noChangeArrowheads="1"/>
              </xdr:cNvSpPr>
            </xdr:nvSpPr>
            <xdr:spPr bwMode="auto">
              <a:xfrm>
                <a:off x="1808" y="8535"/>
                <a:ext cx="674" cy="552"/>
              </a:xfrm>
              <a:prstGeom prst="flowChartConnector">
                <a:avLst/>
              </a:prstGeom>
              <a:solidFill>
                <a:schemeClr val="tx1"/>
              </a:solidFill>
              <a:ln w="9525">
                <a:solidFill>
                  <a:srgbClr val="C00000"/>
                </a:solidFill>
                <a:round/>
                <a:headEnd/>
                <a:tailEnd/>
              </a:ln>
            </xdr:spPr>
          </xdr:sp>
          <xdr:sp macro="" textlink="">
            <xdr:nvSpPr>
              <xdr:cNvPr id="593" name="Text Box 10"/>
              <xdr:cNvSpPr txBox="1">
                <a:spLocks noChangeArrowheads="1"/>
              </xdr:cNvSpPr>
            </xdr:nvSpPr>
            <xdr:spPr bwMode="auto">
              <a:xfrm>
                <a:off x="2033" y="8643"/>
                <a:ext cx="207" cy="328"/>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Μ</a:t>
                </a:r>
              </a:p>
            </xdr:txBody>
          </xdr:sp>
        </xdr:grpSp>
        <xdr:grpSp>
          <xdr:nvGrpSpPr>
            <xdr:cNvPr id="450" name="Ομάδα 449"/>
            <xdr:cNvGrpSpPr/>
          </xdr:nvGrpSpPr>
          <xdr:grpSpPr>
            <a:xfrm>
              <a:off x="2289308" y="121092454"/>
              <a:ext cx="587468" cy="276748"/>
              <a:chOff x="2289308" y="121133424"/>
              <a:chExt cx="587468" cy="276748"/>
            </a:xfrm>
          </xdr:grpSpPr>
          <xdr:sp macro="" textlink="">
            <xdr:nvSpPr>
              <xdr:cNvPr id="53" name="TextBox 52"/>
              <xdr:cNvSpPr txBox="1"/>
            </xdr:nvSpPr>
            <xdr:spPr>
              <a:xfrm>
                <a:off x="2425293" y="121133424"/>
                <a:ext cx="344129" cy="221226"/>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l-GR" sz="1000">
                    <a:solidFill>
                      <a:srgbClr val="FFFF99"/>
                    </a:solidFill>
                    <a:latin typeface="Arial" panose="020B0604020202020204" pitchFamily="34" charset="0"/>
                    <a:cs typeface="Arial" panose="020B0604020202020204" pitchFamily="34" charset="0"/>
                  </a:rPr>
                  <a:t>Η</a:t>
                </a:r>
                <a:r>
                  <a:rPr lang="el-GR" sz="1000" baseline="30000">
                    <a:solidFill>
                      <a:srgbClr val="FFFF99"/>
                    </a:solidFill>
                    <a:latin typeface="Arial" panose="020B0604020202020204" pitchFamily="34" charset="0"/>
                    <a:cs typeface="Arial" panose="020B0604020202020204" pitchFamily="34" charset="0"/>
                  </a:rPr>
                  <a:t>+</a:t>
                </a:r>
              </a:p>
            </xdr:txBody>
          </xdr:sp>
          <xdr:grpSp>
            <xdr:nvGrpSpPr>
              <xdr:cNvPr id="48" name="Ομάδα 47"/>
              <xdr:cNvGrpSpPr/>
            </xdr:nvGrpSpPr>
            <xdr:grpSpPr>
              <a:xfrm>
                <a:off x="2289308" y="121356100"/>
                <a:ext cx="587468" cy="54072"/>
                <a:chOff x="2289308" y="121356100"/>
                <a:chExt cx="587468" cy="54072"/>
              </a:xfrm>
            </xdr:grpSpPr>
            <xdr:cxnSp macro="">
              <xdr:nvCxnSpPr>
                <xdr:cNvPr id="585" name="AutoShape 38"/>
                <xdr:cNvCxnSpPr>
                  <a:cxnSpLocks noChangeShapeType="1"/>
                </xdr:cNvCxnSpPr>
              </xdr:nvCxnSpPr>
              <xdr:spPr bwMode="auto">
                <a:xfrm>
                  <a:off x="2300776" y="121356100"/>
                  <a:ext cx="576000" cy="0"/>
                </a:xfrm>
                <a:prstGeom prst="straightConnector1">
                  <a:avLst/>
                </a:prstGeom>
                <a:noFill/>
                <a:ln w="12700">
                  <a:solidFill>
                    <a:srgbClr val="C00000"/>
                  </a:solidFill>
                  <a:round/>
                  <a:headEnd type="none"/>
                  <a:tailEnd type="triangle" w="med" len="med"/>
                </a:ln>
              </xdr:spPr>
            </xdr:cxnSp>
            <xdr:cxnSp macro="">
              <xdr:nvCxnSpPr>
                <xdr:cNvPr id="594" name="AutoShape 38"/>
                <xdr:cNvCxnSpPr>
                  <a:cxnSpLocks noChangeShapeType="1"/>
                </xdr:cNvCxnSpPr>
              </xdr:nvCxnSpPr>
              <xdr:spPr bwMode="auto">
                <a:xfrm>
                  <a:off x="2289308" y="121410172"/>
                  <a:ext cx="576000" cy="0"/>
                </a:xfrm>
                <a:prstGeom prst="straightConnector1">
                  <a:avLst/>
                </a:prstGeom>
                <a:noFill/>
                <a:ln w="12700">
                  <a:solidFill>
                    <a:srgbClr val="C00000"/>
                  </a:solidFill>
                  <a:round/>
                  <a:headEnd type="triangle"/>
                  <a:tailEnd type="none" w="med" len="med"/>
                </a:ln>
              </xdr:spPr>
            </xdr:cxnSp>
          </xdr:grpSp>
        </xdr:grpSp>
        <xdr:sp macro="" textlink="">
          <xdr:nvSpPr>
            <xdr:cNvPr id="595" name="TextBox 594"/>
            <xdr:cNvSpPr txBox="1"/>
          </xdr:nvSpPr>
          <xdr:spPr>
            <a:xfrm>
              <a:off x="3426550" y="121200600"/>
              <a:ext cx="172065" cy="221226"/>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solidFill>
                    <a:srgbClr val="FFFF99"/>
                  </a:solidFill>
                  <a:latin typeface="Arial" panose="020B0604020202020204" pitchFamily="34" charset="0"/>
                  <a:cs typeface="Arial" panose="020B0604020202020204" pitchFamily="34" charset="0"/>
                </a:rPr>
                <a:t>+</a:t>
              </a:r>
              <a:endParaRPr lang="el-GR" sz="1200">
                <a:solidFill>
                  <a:srgbClr val="FFFF99"/>
                </a:solidFill>
                <a:latin typeface="Arial" panose="020B0604020202020204" pitchFamily="34" charset="0"/>
                <a:cs typeface="Arial" panose="020B0604020202020204" pitchFamily="34" charset="0"/>
              </a:endParaRPr>
            </a:p>
          </xdr:txBody>
        </xdr:sp>
        <xdr:sp macro="" textlink="">
          <xdr:nvSpPr>
            <xdr:cNvPr id="61" name="TextBox 60"/>
            <xdr:cNvSpPr txBox="1"/>
          </xdr:nvSpPr>
          <xdr:spPr>
            <a:xfrm>
              <a:off x="3556002" y="121223550"/>
              <a:ext cx="467032" cy="245807"/>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l-GR" sz="1100">
                  <a:solidFill>
                    <a:srgbClr val="FFFF99"/>
                  </a:solidFill>
                  <a:latin typeface="Arial" panose="020B0604020202020204" pitchFamily="34" charset="0"/>
                  <a:cs typeface="Arial" panose="020B0604020202020204" pitchFamily="34" charset="0"/>
                </a:rPr>
                <a:t>Η</a:t>
              </a:r>
              <a:r>
                <a:rPr lang="el-GR" sz="1100" baseline="-25000">
                  <a:solidFill>
                    <a:srgbClr val="FFFF99"/>
                  </a:solidFill>
                  <a:latin typeface="Arial" panose="020B0604020202020204" pitchFamily="34" charset="0"/>
                  <a:cs typeface="Arial" panose="020B0604020202020204" pitchFamily="34" charset="0"/>
                </a:rPr>
                <a:t>2</a:t>
              </a:r>
              <a:r>
                <a:rPr lang="el-GR" sz="1100">
                  <a:solidFill>
                    <a:srgbClr val="FFFF99"/>
                  </a:solidFill>
                  <a:latin typeface="Arial" panose="020B0604020202020204" pitchFamily="34" charset="0"/>
                  <a:cs typeface="Arial" panose="020B0604020202020204" pitchFamily="34" charset="0"/>
                </a:rPr>
                <a:t>Ο</a:t>
              </a:r>
            </a:p>
          </xdr:txBody>
        </xdr:sp>
      </xdr:grpSp>
    </xdr:grpSp>
    <xdr:clientData/>
  </xdr:twoCellAnchor>
  <mc:AlternateContent xmlns:mc="http://schemas.openxmlformats.org/markup-compatibility/2006">
    <mc:Choice xmlns:a14="http://schemas.microsoft.com/office/drawing/2010/main" Requires="a14">
      <xdr:twoCellAnchor editAs="oneCell">
        <xdr:from>
          <xdr:col>54</xdr:col>
          <xdr:colOff>28575</xdr:colOff>
          <xdr:row>30</xdr:row>
          <xdr:rowOff>38100</xdr:rowOff>
        </xdr:from>
        <xdr:to>
          <xdr:col>58</xdr:col>
          <xdr:colOff>47625</xdr:colOff>
          <xdr:row>31</xdr:row>
          <xdr:rowOff>219075</xdr:rowOff>
        </xdr:to>
        <xdr:sp macro="" textlink="">
          <xdr:nvSpPr>
            <xdr:cNvPr id="86" name="Object 27" hidden="1">
              <a:extLst>
                <a:ext uri="{63B3BB69-23CF-44E3-9099-C40C66FF867C}">
                  <a14:compatExt spid="_x0000_s10267"/>
                </a:ext>
              </a:extLst>
            </xdr:cNvPr>
            <xdr:cNvSpPr/>
          </xdr:nvSpPr>
          <xdr:spPr bwMode="auto">
            <a:xfrm>
              <a:off x="0" y="0"/>
              <a:ext cx="0" cy="0"/>
            </a:xfrm>
            <a:prstGeom prst="rect">
              <a:avLst/>
            </a:prstGeom>
            <a:gradFill rotWithShape="1">
              <a:gsLst>
                <a:gs pos="0">
                  <a:srgbClr val="FF9900"/>
                </a:gs>
                <a:gs pos="100000">
                  <a:srgbClr val="FF9900">
                    <a:gamma/>
                    <a:shade val="47451"/>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552450</xdr:colOff>
          <xdr:row>48</xdr:row>
          <xdr:rowOff>133350</xdr:rowOff>
        </xdr:from>
        <xdr:to>
          <xdr:col>58</xdr:col>
          <xdr:colOff>571500</xdr:colOff>
          <xdr:row>50</xdr:row>
          <xdr:rowOff>19050</xdr:rowOff>
        </xdr:to>
        <xdr:sp macro="" textlink="">
          <xdr:nvSpPr>
            <xdr:cNvPr id="10268" name="Object 28" hidden="1">
              <a:extLst>
                <a:ext uri="{63B3BB69-23CF-44E3-9099-C40C66FF867C}">
                  <a14:compatExt spid="_x0000_s10268"/>
                </a:ext>
              </a:extLst>
            </xdr:cNvPr>
            <xdr:cNvSpPr/>
          </xdr:nvSpPr>
          <xdr:spPr bwMode="auto">
            <a:xfrm>
              <a:off x="0" y="0"/>
              <a:ext cx="0" cy="0"/>
            </a:xfrm>
            <a:prstGeom prst="rect">
              <a:avLst/>
            </a:prstGeom>
            <a:gradFill rotWithShape="1">
              <a:gsLst>
                <a:gs pos="0">
                  <a:srgbClr val="333300"/>
                </a:gs>
                <a:gs pos="100000">
                  <a:srgbClr val="333300">
                    <a:gamma/>
                    <a:tint val="81961"/>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552450</xdr:colOff>
          <xdr:row>53</xdr:row>
          <xdr:rowOff>38100</xdr:rowOff>
        </xdr:from>
        <xdr:to>
          <xdr:col>57</xdr:col>
          <xdr:colOff>142875</xdr:colOff>
          <xdr:row>54</xdr:row>
          <xdr:rowOff>200025</xdr:rowOff>
        </xdr:to>
        <xdr:sp macro="" textlink="">
          <xdr:nvSpPr>
            <xdr:cNvPr id="87" name="Object 29" hidden="1">
              <a:extLst>
                <a:ext uri="{63B3BB69-23CF-44E3-9099-C40C66FF867C}">
                  <a14:compatExt spid="_x0000_s10269"/>
                </a:ext>
              </a:extLst>
            </xdr:cNvPr>
            <xdr:cNvSpPr/>
          </xdr:nvSpPr>
          <xdr:spPr bwMode="auto">
            <a:xfrm>
              <a:off x="0" y="0"/>
              <a:ext cx="0" cy="0"/>
            </a:xfrm>
            <a:prstGeom prst="rect">
              <a:avLst/>
            </a:prstGeom>
            <a:gradFill rotWithShape="1">
              <a:gsLst>
                <a:gs pos="0">
                  <a:srgbClr val="FF6600" mc:Ignorable="a14" a14:legacySpreadsheetColorIndex="53"/>
                </a:gs>
                <a:gs pos="100000">
                  <a:srgbClr val="A04000" mc:Ignorable="a14" a14:legacySpreadsheetColorIndex="53">
                    <a:gamma/>
                    <a:shade val="62745"/>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xdr:twoCellAnchor>
    <xdr:from>
      <xdr:col>3</xdr:col>
      <xdr:colOff>308385</xdr:colOff>
      <xdr:row>93</xdr:row>
      <xdr:rowOff>18529</xdr:rowOff>
    </xdr:from>
    <xdr:to>
      <xdr:col>4</xdr:col>
      <xdr:colOff>365835</xdr:colOff>
      <xdr:row>94</xdr:row>
      <xdr:rowOff>111935</xdr:rowOff>
    </xdr:to>
    <xdr:grpSp>
      <xdr:nvGrpSpPr>
        <xdr:cNvPr id="98" name="97 - Ομάδα"/>
        <xdr:cNvGrpSpPr/>
      </xdr:nvGrpSpPr>
      <xdr:grpSpPr>
        <a:xfrm>
          <a:off x="2151933" y="23073126"/>
          <a:ext cx="671967" cy="339212"/>
          <a:chOff x="3476625" y="19048570"/>
          <a:chExt cx="667050" cy="247650"/>
        </a:xfrm>
      </xdr:grpSpPr>
      <xdr:sp macro="" textlink="">
        <xdr:nvSpPr>
          <xdr:cNvPr id="95" name="94 - TextBox"/>
          <xdr:cNvSpPr txBox="1"/>
        </xdr:nvSpPr>
        <xdr:spPr>
          <a:xfrm>
            <a:off x="3476625" y="19048570"/>
            <a:ext cx="628650" cy="2476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αιθέρας</a:t>
            </a:r>
          </a:p>
        </xdr:txBody>
      </xdr:sp>
      <xdr:cxnSp macro="">
        <xdr:nvCxnSpPr>
          <xdr:cNvPr id="97" name="96 - Ευθύγραμμο βέλος σύνδεσης"/>
          <xdr:cNvCxnSpPr/>
        </xdr:nvCxnSpPr>
        <xdr:spPr>
          <a:xfrm>
            <a:off x="3495675" y="19211925"/>
            <a:ext cx="648000" cy="1588"/>
          </a:xfrm>
          <a:prstGeom prst="straightConnector1">
            <a:avLst/>
          </a:prstGeom>
          <a:ln w="158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153626</xdr:colOff>
      <xdr:row>646</xdr:row>
      <xdr:rowOff>20486</xdr:rowOff>
    </xdr:from>
    <xdr:to>
      <xdr:col>4</xdr:col>
      <xdr:colOff>485353</xdr:colOff>
      <xdr:row>647</xdr:row>
      <xdr:rowOff>30728</xdr:rowOff>
    </xdr:to>
    <xdr:grpSp>
      <xdr:nvGrpSpPr>
        <xdr:cNvPr id="124" name="Ομάδα 123"/>
        <xdr:cNvGrpSpPr/>
      </xdr:nvGrpSpPr>
      <xdr:grpSpPr>
        <a:xfrm>
          <a:off x="1997174" y="159241615"/>
          <a:ext cx="946244" cy="256048"/>
          <a:chOff x="1997174" y="158760244"/>
          <a:chExt cx="946244" cy="256048"/>
        </a:xfrm>
      </xdr:grpSpPr>
      <xdr:sp macro="" textlink="">
        <xdr:nvSpPr>
          <xdr:cNvPr id="113" name="TextBox 112"/>
          <xdr:cNvSpPr txBox="1"/>
        </xdr:nvSpPr>
        <xdr:spPr>
          <a:xfrm>
            <a:off x="1997174" y="158760244"/>
            <a:ext cx="932734" cy="25604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FF99"/>
                </a:solidFill>
              </a:rPr>
              <a:t>H</a:t>
            </a:r>
            <a:r>
              <a:rPr lang="en-US" sz="1100" baseline="-25000">
                <a:solidFill>
                  <a:srgbClr val="FFFF99"/>
                </a:solidFill>
              </a:rPr>
              <a:t>2</a:t>
            </a:r>
            <a:r>
              <a:rPr lang="en-US" sz="1100">
                <a:solidFill>
                  <a:srgbClr val="FFFF99"/>
                </a:solidFill>
              </a:rPr>
              <a:t>SO</a:t>
            </a:r>
            <a:r>
              <a:rPr lang="en-US" sz="1100" baseline="-25000">
                <a:solidFill>
                  <a:srgbClr val="FFFF99"/>
                </a:solidFill>
              </a:rPr>
              <a:t>4</a:t>
            </a:r>
            <a:r>
              <a:rPr lang="en-US" sz="1100">
                <a:solidFill>
                  <a:srgbClr val="FFFF99"/>
                </a:solidFill>
              </a:rPr>
              <a:t>/170</a:t>
            </a:r>
            <a:r>
              <a:rPr lang="el-GR" sz="1100">
                <a:solidFill>
                  <a:srgbClr val="FFFF99"/>
                </a:solidFill>
              </a:rPr>
              <a:t>°</a:t>
            </a:r>
            <a:r>
              <a:rPr lang="en-US" sz="1100">
                <a:solidFill>
                  <a:srgbClr val="FFFF99"/>
                </a:solidFill>
              </a:rPr>
              <a:t>C</a:t>
            </a:r>
            <a:endParaRPr lang="el-GR" sz="1100">
              <a:solidFill>
                <a:srgbClr val="FFFF99"/>
              </a:solidFill>
            </a:endParaRPr>
          </a:p>
        </xdr:txBody>
      </xdr:sp>
      <xdr:cxnSp macro="">
        <xdr:nvCxnSpPr>
          <xdr:cNvPr id="96" name="Ευθύγραμμο βέλος σύνδεσης 95"/>
          <xdr:cNvCxnSpPr/>
        </xdr:nvCxnSpPr>
        <xdr:spPr>
          <a:xfrm>
            <a:off x="2007418" y="159006048"/>
            <a:ext cx="936000"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551841</xdr:colOff>
      <xdr:row>646</xdr:row>
      <xdr:rowOff>19256</xdr:rowOff>
    </xdr:from>
    <xdr:to>
      <xdr:col>6</xdr:col>
      <xdr:colOff>441325</xdr:colOff>
      <xdr:row>647</xdr:row>
      <xdr:rowOff>29498</xdr:rowOff>
    </xdr:to>
    <xdr:grpSp>
      <xdr:nvGrpSpPr>
        <xdr:cNvPr id="528" name="Ομάδα 527"/>
        <xdr:cNvGrpSpPr/>
      </xdr:nvGrpSpPr>
      <xdr:grpSpPr>
        <a:xfrm>
          <a:off x="3624422" y="159240385"/>
          <a:ext cx="504000" cy="256048"/>
          <a:chOff x="3470792" y="158810224"/>
          <a:chExt cx="504000" cy="256048"/>
        </a:xfrm>
      </xdr:grpSpPr>
      <xdr:sp macro="" textlink="">
        <xdr:nvSpPr>
          <xdr:cNvPr id="597" name="TextBox 596"/>
          <xdr:cNvSpPr txBox="1"/>
        </xdr:nvSpPr>
        <xdr:spPr>
          <a:xfrm>
            <a:off x="3552724" y="158810224"/>
            <a:ext cx="339207" cy="25604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FF99"/>
                </a:solidFill>
              </a:rPr>
              <a:t>Cl</a:t>
            </a:r>
            <a:r>
              <a:rPr lang="en-US" sz="1100" baseline="-25000">
                <a:solidFill>
                  <a:srgbClr val="FFFF99"/>
                </a:solidFill>
              </a:rPr>
              <a:t>2</a:t>
            </a:r>
            <a:endParaRPr lang="el-GR" sz="1100">
              <a:solidFill>
                <a:srgbClr val="FFFF99"/>
              </a:solidFill>
            </a:endParaRPr>
          </a:p>
        </xdr:txBody>
      </xdr:sp>
      <xdr:cxnSp macro="">
        <xdr:nvCxnSpPr>
          <xdr:cNvPr id="598" name="Ευθύγραμμο βέλος σύνδεσης 597"/>
          <xdr:cNvCxnSpPr/>
        </xdr:nvCxnSpPr>
        <xdr:spPr>
          <a:xfrm>
            <a:off x="3470792" y="159056028"/>
            <a:ext cx="504000"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491620</xdr:colOff>
      <xdr:row>646</xdr:row>
      <xdr:rowOff>29498</xdr:rowOff>
    </xdr:from>
    <xdr:to>
      <xdr:col>9</xdr:col>
      <xdr:colOff>1839</xdr:colOff>
      <xdr:row>648</xdr:row>
      <xdr:rowOff>20482</xdr:rowOff>
    </xdr:to>
    <xdr:grpSp>
      <xdr:nvGrpSpPr>
        <xdr:cNvPr id="539" name="Ομάδα 538"/>
        <xdr:cNvGrpSpPr/>
      </xdr:nvGrpSpPr>
      <xdr:grpSpPr>
        <a:xfrm>
          <a:off x="4793233" y="159250627"/>
          <a:ext cx="739251" cy="482597"/>
          <a:chOff x="4219681" y="158830708"/>
          <a:chExt cx="739251" cy="482597"/>
        </a:xfrm>
      </xdr:grpSpPr>
      <xdr:sp macro="" textlink="">
        <xdr:nvSpPr>
          <xdr:cNvPr id="538" name="TextBox 537"/>
          <xdr:cNvSpPr txBox="1"/>
        </xdr:nvSpPr>
        <xdr:spPr>
          <a:xfrm>
            <a:off x="4219681" y="159077741"/>
            <a:ext cx="706694" cy="23556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l-GR" sz="1100">
                <a:solidFill>
                  <a:srgbClr val="FFFF99"/>
                </a:solidFill>
              </a:rPr>
              <a:t>αλκοόλη</a:t>
            </a:r>
          </a:p>
        </xdr:txBody>
      </xdr:sp>
      <xdr:sp macro="" textlink="">
        <xdr:nvSpPr>
          <xdr:cNvPr id="600" name="TextBox 599"/>
          <xdr:cNvSpPr txBox="1"/>
        </xdr:nvSpPr>
        <xdr:spPr>
          <a:xfrm>
            <a:off x="4300381" y="158830708"/>
            <a:ext cx="533812" cy="25604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l-GR" sz="1100">
                <a:solidFill>
                  <a:srgbClr val="FFFF99"/>
                </a:solidFill>
              </a:rPr>
              <a:t>+</a:t>
            </a:r>
            <a:r>
              <a:rPr lang="en-US" sz="1100">
                <a:solidFill>
                  <a:srgbClr val="FFFF99"/>
                </a:solidFill>
              </a:rPr>
              <a:t>KOH</a:t>
            </a:r>
            <a:endParaRPr lang="el-GR" sz="1100">
              <a:solidFill>
                <a:srgbClr val="FFFF99"/>
              </a:solidFill>
            </a:endParaRPr>
          </a:p>
        </xdr:txBody>
      </xdr:sp>
      <xdr:cxnSp macro="">
        <xdr:nvCxnSpPr>
          <xdr:cNvPr id="601" name="Ευθύγραμμο βέλος σύνδεσης 600"/>
          <xdr:cNvCxnSpPr/>
        </xdr:nvCxnSpPr>
        <xdr:spPr>
          <a:xfrm>
            <a:off x="4238932" y="159076512"/>
            <a:ext cx="720000"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142164</xdr:colOff>
      <xdr:row>648</xdr:row>
      <xdr:rowOff>171655</xdr:rowOff>
    </xdr:from>
    <xdr:to>
      <xdr:col>5</xdr:col>
      <xdr:colOff>156382</xdr:colOff>
      <xdr:row>650</xdr:row>
      <xdr:rowOff>225321</xdr:rowOff>
    </xdr:to>
    <xdr:grpSp>
      <xdr:nvGrpSpPr>
        <xdr:cNvPr id="540" name="Ομάδα 539"/>
        <xdr:cNvGrpSpPr/>
      </xdr:nvGrpSpPr>
      <xdr:grpSpPr>
        <a:xfrm>
          <a:off x="1985712" y="159884397"/>
          <a:ext cx="1243251" cy="545279"/>
          <a:chOff x="6072244" y="158829478"/>
          <a:chExt cx="1243251" cy="545279"/>
        </a:xfrm>
      </xdr:grpSpPr>
      <xdr:sp macro="" textlink="">
        <xdr:nvSpPr>
          <xdr:cNvPr id="604" name="TextBox 603"/>
          <xdr:cNvSpPr txBox="1"/>
        </xdr:nvSpPr>
        <xdr:spPr>
          <a:xfrm>
            <a:off x="6072244" y="159076510"/>
            <a:ext cx="1240498" cy="298247"/>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FF99"/>
                </a:solidFill>
              </a:rPr>
              <a:t>H</a:t>
            </a:r>
            <a:r>
              <a:rPr lang="en-US" sz="1100" baseline="-25000">
                <a:solidFill>
                  <a:srgbClr val="FFFF99"/>
                </a:solidFill>
              </a:rPr>
              <a:t>2</a:t>
            </a:r>
            <a:r>
              <a:rPr lang="en-US" sz="1100">
                <a:solidFill>
                  <a:srgbClr val="FFFF99"/>
                </a:solidFill>
              </a:rPr>
              <a:t>SO</a:t>
            </a:r>
            <a:r>
              <a:rPr lang="en-US" sz="1100" baseline="-25000">
                <a:solidFill>
                  <a:srgbClr val="FFFF99"/>
                </a:solidFill>
              </a:rPr>
              <a:t>4</a:t>
            </a:r>
            <a:r>
              <a:rPr lang="en-US" sz="1100">
                <a:solidFill>
                  <a:srgbClr val="FFFF99"/>
                </a:solidFill>
              </a:rPr>
              <a:t>/HgSO</a:t>
            </a:r>
            <a:r>
              <a:rPr lang="en-US" sz="1100" baseline="-25000">
                <a:solidFill>
                  <a:srgbClr val="FFFF99"/>
                </a:solidFill>
              </a:rPr>
              <a:t>4</a:t>
            </a:r>
            <a:r>
              <a:rPr lang="en-US" sz="1100">
                <a:solidFill>
                  <a:srgbClr val="FFFF99"/>
                </a:solidFill>
              </a:rPr>
              <a:t>/Hg</a:t>
            </a:r>
            <a:endParaRPr lang="el-GR" sz="1100">
              <a:solidFill>
                <a:srgbClr val="FFFF99"/>
              </a:solidFill>
            </a:endParaRPr>
          </a:p>
        </xdr:txBody>
      </xdr:sp>
      <xdr:sp macro="" textlink="">
        <xdr:nvSpPr>
          <xdr:cNvPr id="605" name="TextBox 604"/>
          <xdr:cNvSpPr txBox="1"/>
        </xdr:nvSpPr>
        <xdr:spPr>
          <a:xfrm>
            <a:off x="6429478" y="158829478"/>
            <a:ext cx="533812" cy="25604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l-GR" sz="1100">
                <a:solidFill>
                  <a:srgbClr val="FFFF99"/>
                </a:solidFill>
              </a:rPr>
              <a:t>+</a:t>
            </a:r>
            <a:r>
              <a:rPr lang="en-US" sz="1100">
                <a:solidFill>
                  <a:srgbClr val="FFFF99"/>
                </a:solidFill>
              </a:rPr>
              <a:t>H</a:t>
            </a:r>
            <a:r>
              <a:rPr lang="en-US" sz="1100" baseline="-25000">
                <a:solidFill>
                  <a:srgbClr val="FFFF99"/>
                </a:solidFill>
              </a:rPr>
              <a:t>2</a:t>
            </a:r>
            <a:r>
              <a:rPr lang="en-US" sz="1100">
                <a:solidFill>
                  <a:srgbClr val="FFFF99"/>
                </a:solidFill>
              </a:rPr>
              <a:t>O</a:t>
            </a:r>
            <a:endParaRPr lang="el-GR" sz="1100">
              <a:solidFill>
                <a:srgbClr val="FFFF99"/>
              </a:solidFill>
            </a:endParaRPr>
          </a:p>
        </xdr:txBody>
      </xdr:sp>
      <xdr:cxnSp macro="">
        <xdr:nvCxnSpPr>
          <xdr:cNvPr id="606" name="Ευθύγραμμο βέλος σύνδεσης 605"/>
          <xdr:cNvCxnSpPr/>
        </xdr:nvCxnSpPr>
        <xdr:spPr>
          <a:xfrm>
            <a:off x="6091495" y="159075282"/>
            <a:ext cx="1224000"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48762</xdr:colOff>
      <xdr:row>648</xdr:row>
      <xdr:rowOff>170430</xdr:rowOff>
    </xdr:from>
    <xdr:to>
      <xdr:col>8</xdr:col>
      <xdr:colOff>60228</xdr:colOff>
      <xdr:row>650</xdr:row>
      <xdr:rowOff>224096</xdr:rowOff>
    </xdr:to>
    <xdr:grpSp>
      <xdr:nvGrpSpPr>
        <xdr:cNvPr id="541" name="Ομάδα 540"/>
        <xdr:cNvGrpSpPr/>
      </xdr:nvGrpSpPr>
      <xdr:grpSpPr>
        <a:xfrm>
          <a:off x="3735859" y="159883172"/>
          <a:ext cx="1240498" cy="545279"/>
          <a:chOff x="3592466" y="159780754"/>
          <a:chExt cx="1240498" cy="545279"/>
        </a:xfrm>
      </xdr:grpSpPr>
      <xdr:sp macro="" textlink="">
        <xdr:nvSpPr>
          <xdr:cNvPr id="609" name="TextBox 608"/>
          <xdr:cNvSpPr txBox="1"/>
        </xdr:nvSpPr>
        <xdr:spPr>
          <a:xfrm>
            <a:off x="3592466" y="160027786"/>
            <a:ext cx="1240498" cy="298247"/>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FF99"/>
                </a:solidFill>
              </a:rPr>
              <a:t>(Tollens)</a:t>
            </a:r>
            <a:endParaRPr lang="el-GR" sz="1100">
              <a:solidFill>
                <a:srgbClr val="FFFF99"/>
              </a:solidFill>
            </a:endParaRPr>
          </a:p>
        </xdr:txBody>
      </xdr:sp>
      <xdr:sp macro="" textlink="">
        <xdr:nvSpPr>
          <xdr:cNvPr id="610" name="TextBox 609"/>
          <xdr:cNvSpPr txBox="1"/>
        </xdr:nvSpPr>
        <xdr:spPr>
          <a:xfrm>
            <a:off x="3621955" y="159780754"/>
            <a:ext cx="1182226" cy="25604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l-GR" sz="1100">
                <a:solidFill>
                  <a:srgbClr val="FFFF99"/>
                </a:solidFill>
              </a:rPr>
              <a:t>+</a:t>
            </a:r>
            <a:r>
              <a:rPr lang="en-US" sz="1100">
                <a:solidFill>
                  <a:srgbClr val="FFFF99"/>
                </a:solidFill>
              </a:rPr>
              <a:t>NH</a:t>
            </a:r>
            <a:r>
              <a:rPr lang="en-US" sz="1100" baseline="-25000">
                <a:solidFill>
                  <a:srgbClr val="FFFF99"/>
                </a:solidFill>
              </a:rPr>
              <a:t>3</a:t>
            </a:r>
            <a:r>
              <a:rPr lang="en-US" sz="1100" baseline="0">
                <a:solidFill>
                  <a:srgbClr val="FFFF99"/>
                </a:solidFill>
              </a:rPr>
              <a:t>/AgNO</a:t>
            </a:r>
            <a:r>
              <a:rPr lang="en-US" sz="1100" baseline="-25000">
                <a:solidFill>
                  <a:srgbClr val="FFFF99"/>
                </a:solidFill>
              </a:rPr>
              <a:t>3</a:t>
            </a:r>
            <a:endParaRPr lang="el-GR" sz="1100">
              <a:solidFill>
                <a:srgbClr val="FFFF99"/>
              </a:solidFill>
            </a:endParaRPr>
          </a:p>
        </xdr:txBody>
      </xdr:sp>
      <xdr:cxnSp macro="">
        <xdr:nvCxnSpPr>
          <xdr:cNvPr id="611" name="Ευθύγραμμο βέλος σύνδεσης 610"/>
          <xdr:cNvCxnSpPr/>
        </xdr:nvCxnSpPr>
        <xdr:spPr>
          <a:xfrm>
            <a:off x="3765347" y="160026558"/>
            <a:ext cx="936000"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121672</xdr:colOff>
      <xdr:row>651</xdr:row>
      <xdr:rowOff>70472</xdr:rowOff>
    </xdr:from>
    <xdr:to>
      <xdr:col>4</xdr:col>
      <xdr:colOff>153629</xdr:colOff>
      <xdr:row>652</xdr:row>
      <xdr:rowOff>80714</xdr:rowOff>
    </xdr:to>
    <xdr:grpSp>
      <xdr:nvGrpSpPr>
        <xdr:cNvPr id="545" name="Ομάδα 544"/>
        <xdr:cNvGrpSpPr/>
      </xdr:nvGrpSpPr>
      <xdr:grpSpPr>
        <a:xfrm>
          <a:off x="1965220" y="160520633"/>
          <a:ext cx="646474" cy="256049"/>
          <a:chOff x="2098364" y="159762730"/>
          <a:chExt cx="646474" cy="256048"/>
        </a:xfrm>
      </xdr:grpSpPr>
      <xdr:sp macro="" textlink="">
        <xdr:nvSpPr>
          <xdr:cNvPr id="614" name="TextBox 613"/>
          <xdr:cNvSpPr txBox="1"/>
        </xdr:nvSpPr>
        <xdr:spPr>
          <a:xfrm>
            <a:off x="2098364" y="159762730"/>
            <a:ext cx="646474" cy="25604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FF99"/>
                </a:solidFill>
              </a:rPr>
              <a:t>+SOCl</a:t>
            </a:r>
            <a:r>
              <a:rPr lang="en-US" sz="1100" baseline="-25000">
                <a:solidFill>
                  <a:srgbClr val="FFFF99"/>
                </a:solidFill>
              </a:rPr>
              <a:t>2</a:t>
            </a:r>
            <a:endParaRPr lang="el-GR" sz="1100">
              <a:solidFill>
                <a:srgbClr val="FFFF99"/>
              </a:solidFill>
            </a:endParaRPr>
          </a:p>
        </xdr:txBody>
      </xdr:sp>
      <xdr:cxnSp macro="">
        <xdr:nvCxnSpPr>
          <xdr:cNvPr id="615" name="Ευθύγραμμο βέλος σύνδεσης 614"/>
          <xdr:cNvCxnSpPr/>
        </xdr:nvCxnSpPr>
        <xdr:spPr>
          <a:xfrm>
            <a:off x="2149576" y="160008534"/>
            <a:ext cx="576000"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151173</xdr:colOff>
      <xdr:row>651</xdr:row>
      <xdr:rowOff>69243</xdr:rowOff>
    </xdr:from>
    <xdr:to>
      <xdr:col>6</xdr:col>
      <xdr:colOff>183131</xdr:colOff>
      <xdr:row>652</xdr:row>
      <xdr:rowOff>79485</xdr:rowOff>
    </xdr:to>
    <xdr:grpSp>
      <xdr:nvGrpSpPr>
        <xdr:cNvPr id="618" name="Ομάδα 617"/>
        <xdr:cNvGrpSpPr/>
      </xdr:nvGrpSpPr>
      <xdr:grpSpPr>
        <a:xfrm>
          <a:off x="3223754" y="160519404"/>
          <a:ext cx="646474" cy="256049"/>
          <a:chOff x="2098364" y="159762730"/>
          <a:chExt cx="646474" cy="256048"/>
        </a:xfrm>
      </xdr:grpSpPr>
      <xdr:sp macro="" textlink="">
        <xdr:nvSpPr>
          <xdr:cNvPr id="619" name="TextBox 618"/>
          <xdr:cNvSpPr txBox="1"/>
        </xdr:nvSpPr>
        <xdr:spPr>
          <a:xfrm>
            <a:off x="2098364" y="159762730"/>
            <a:ext cx="646474" cy="25604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FF99"/>
                </a:solidFill>
              </a:rPr>
              <a:t>+NaCN</a:t>
            </a:r>
            <a:endParaRPr lang="el-GR" sz="1100">
              <a:solidFill>
                <a:srgbClr val="FFFF99"/>
              </a:solidFill>
            </a:endParaRPr>
          </a:p>
        </xdr:txBody>
      </xdr:sp>
      <xdr:cxnSp macro="">
        <xdr:nvCxnSpPr>
          <xdr:cNvPr id="620" name="Ευθύγραμμο βέλος σύνδεσης 619"/>
          <xdr:cNvCxnSpPr/>
        </xdr:nvCxnSpPr>
        <xdr:spPr>
          <a:xfrm>
            <a:off x="2149576" y="160008534"/>
            <a:ext cx="576000"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129459</xdr:colOff>
      <xdr:row>653</xdr:row>
      <xdr:rowOff>221646</xdr:rowOff>
    </xdr:from>
    <xdr:to>
      <xdr:col>4</xdr:col>
      <xdr:colOff>161416</xdr:colOff>
      <xdr:row>654</xdr:row>
      <xdr:rowOff>231888</xdr:rowOff>
    </xdr:to>
    <xdr:grpSp>
      <xdr:nvGrpSpPr>
        <xdr:cNvPr id="621" name="Ομάδα 620"/>
        <xdr:cNvGrpSpPr/>
      </xdr:nvGrpSpPr>
      <xdr:grpSpPr>
        <a:xfrm>
          <a:off x="1973007" y="161163420"/>
          <a:ext cx="646474" cy="256049"/>
          <a:chOff x="2098364" y="159762730"/>
          <a:chExt cx="646474" cy="256048"/>
        </a:xfrm>
      </xdr:grpSpPr>
      <xdr:sp macro="" textlink="">
        <xdr:nvSpPr>
          <xdr:cNvPr id="622" name="TextBox 621"/>
          <xdr:cNvSpPr txBox="1"/>
        </xdr:nvSpPr>
        <xdr:spPr>
          <a:xfrm>
            <a:off x="2098364" y="159762730"/>
            <a:ext cx="646474" cy="25604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FF99"/>
                </a:solidFill>
              </a:rPr>
              <a:t>+NaOH</a:t>
            </a:r>
            <a:endParaRPr lang="el-GR" sz="1100">
              <a:solidFill>
                <a:srgbClr val="FFFF99"/>
              </a:solidFill>
            </a:endParaRPr>
          </a:p>
        </xdr:txBody>
      </xdr:sp>
      <xdr:cxnSp macro="">
        <xdr:nvCxnSpPr>
          <xdr:cNvPr id="623" name="Ευθύγραμμο βέλος σύνδεσης 622"/>
          <xdr:cNvCxnSpPr/>
        </xdr:nvCxnSpPr>
        <xdr:spPr>
          <a:xfrm>
            <a:off x="2149576" y="160008534"/>
            <a:ext cx="576000"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234336</xdr:colOff>
      <xdr:row>651</xdr:row>
      <xdr:rowOff>70473</xdr:rowOff>
    </xdr:from>
    <xdr:to>
      <xdr:col>8</xdr:col>
      <xdr:colOff>350064</xdr:colOff>
      <xdr:row>652</xdr:row>
      <xdr:rowOff>80715</xdr:rowOff>
    </xdr:to>
    <xdr:grpSp>
      <xdr:nvGrpSpPr>
        <xdr:cNvPr id="546" name="Ομάδα 545"/>
        <xdr:cNvGrpSpPr/>
      </xdr:nvGrpSpPr>
      <xdr:grpSpPr>
        <a:xfrm>
          <a:off x="4535949" y="160520634"/>
          <a:ext cx="730244" cy="256049"/>
          <a:chOff x="5048040" y="159967570"/>
          <a:chExt cx="730244" cy="256048"/>
        </a:xfrm>
      </xdr:grpSpPr>
      <xdr:sp macro="" textlink="">
        <xdr:nvSpPr>
          <xdr:cNvPr id="631" name="TextBox 630"/>
          <xdr:cNvSpPr txBox="1"/>
        </xdr:nvSpPr>
        <xdr:spPr>
          <a:xfrm>
            <a:off x="5048040" y="159967570"/>
            <a:ext cx="718170" cy="25604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FF99"/>
                </a:solidFill>
              </a:rPr>
              <a:t>+H</a:t>
            </a:r>
            <a:r>
              <a:rPr lang="en-US" sz="1100" baseline="-25000">
                <a:solidFill>
                  <a:srgbClr val="FFFF99"/>
                </a:solidFill>
              </a:rPr>
              <a:t>2</a:t>
            </a:r>
            <a:r>
              <a:rPr lang="en-US" sz="1100">
                <a:solidFill>
                  <a:srgbClr val="FFFF99"/>
                </a:solidFill>
              </a:rPr>
              <a:t>O/H</a:t>
            </a:r>
            <a:r>
              <a:rPr lang="en-US" sz="1100" baseline="30000">
                <a:solidFill>
                  <a:srgbClr val="FFFF99"/>
                </a:solidFill>
              </a:rPr>
              <a:t>+</a:t>
            </a:r>
            <a:endParaRPr lang="el-GR" sz="1100" baseline="30000">
              <a:solidFill>
                <a:srgbClr val="FFFF99"/>
              </a:solidFill>
            </a:endParaRPr>
          </a:p>
        </xdr:txBody>
      </xdr:sp>
      <xdr:cxnSp macro="">
        <xdr:nvCxnSpPr>
          <xdr:cNvPr id="632" name="Ευθύγραμμο βέλος σύνδεσης 631"/>
          <xdr:cNvCxnSpPr/>
        </xdr:nvCxnSpPr>
        <xdr:spPr>
          <a:xfrm>
            <a:off x="5058284" y="160213374"/>
            <a:ext cx="720000"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161411</xdr:colOff>
      <xdr:row>656</xdr:row>
      <xdr:rowOff>161422</xdr:rowOff>
    </xdr:from>
    <xdr:to>
      <xdr:col>4</xdr:col>
      <xdr:colOff>277138</xdr:colOff>
      <xdr:row>657</xdr:row>
      <xdr:rowOff>171663</xdr:rowOff>
    </xdr:to>
    <xdr:grpSp>
      <xdr:nvGrpSpPr>
        <xdr:cNvPr id="634" name="Ομάδα 633"/>
        <xdr:cNvGrpSpPr/>
      </xdr:nvGrpSpPr>
      <xdr:grpSpPr>
        <a:xfrm>
          <a:off x="2004959" y="161840616"/>
          <a:ext cx="730244" cy="256047"/>
          <a:chOff x="5048040" y="159967570"/>
          <a:chExt cx="730244" cy="256048"/>
        </a:xfrm>
      </xdr:grpSpPr>
      <xdr:sp macro="" textlink="">
        <xdr:nvSpPr>
          <xdr:cNvPr id="635" name="TextBox 634"/>
          <xdr:cNvSpPr txBox="1"/>
        </xdr:nvSpPr>
        <xdr:spPr>
          <a:xfrm>
            <a:off x="5048040" y="159967570"/>
            <a:ext cx="718170" cy="25604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FF99"/>
                </a:solidFill>
              </a:rPr>
              <a:t>+H</a:t>
            </a:r>
            <a:r>
              <a:rPr lang="en-US" sz="1100" baseline="-25000">
                <a:solidFill>
                  <a:srgbClr val="FFFF99"/>
                </a:solidFill>
              </a:rPr>
              <a:t>2</a:t>
            </a:r>
            <a:r>
              <a:rPr lang="en-US" sz="1100">
                <a:solidFill>
                  <a:srgbClr val="FFFF99"/>
                </a:solidFill>
              </a:rPr>
              <a:t>/Pd</a:t>
            </a:r>
            <a:endParaRPr lang="el-GR" sz="1100" baseline="30000">
              <a:solidFill>
                <a:srgbClr val="FFFF99"/>
              </a:solidFill>
            </a:endParaRPr>
          </a:p>
        </xdr:txBody>
      </xdr:sp>
      <xdr:cxnSp macro="">
        <xdr:nvCxnSpPr>
          <xdr:cNvPr id="636" name="Ευθύγραμμο βέλος σύνδεσης 635"/>
          <xdr:cNvCxnSpPr/>
        </xdr:nvCxnSpPr>
        <xdr:spPr>
          <a:xfrm>
            <a:off x="5058284" y="160213374"/>
            <a:ext cx="720000"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40968</xdr:colOff>
      <xdr:row>644</xdr:row>
      <xdr:rowOff>30724</xdr:rowOff>
    </xdr:from>
    <xdr:to>
      <xdr:col>5</xdr:col>
      <xdr:colOff>472771</xdr:colOff>
      <xdr:row>645</xdr:row>
      <xdr:rowOff>216822</xdr:rowOff>
    </xdr:to>
    <xdr:grpSp>
      <xdr:nvGrpSpPr>
        <xdr:cNvPr id="89" name="Ομάδα 88"/>
        <xdr:cNvGrpSpPr/>
      </xdr:nvGrpSpPr>
      <xdr:grpSpPr>
        <a:xfrm>
          <a:off x="3113549" y="158760240"/>
          <a:ext cx="431803" cy="431905"/>
          <a:chOff x="11112500" y="149696129"/>
          <a:chExt cx="431803" cy="431904"/>
        </a:xfrm>
      </xdr:grpSpPr>
      <xdr:sp macro="" textlink="">
        <xdr:nvSpPr>
          <xdr:cNvPr id="625"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26"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n-US" sz="1100" b="0" i="0" strike="noStrike">
                <a:solidFill>
                  <a:srgbClr val="FFFF99"/>
                </a:solidFill>
                <a:latin typeface="Arial"/>
                <a:cs typeface="Arial"/>
              </a:rPr>
              <a:t>A</a:t>
            </a:r>
          </a:p>
          <a:p>
            <a:pPr algn="ctr" rtl="1">
              <a:defRPr sz="1000"/>
            </a:pPr>
            <a:endParaRPr lang="en-US" sz="1100" b="0" i="0" strike="noStrike">
              <a:solidFill>
                <a:srgbClr val="FFFF99"/>
              </a:solidFill>
              <a:latin typeface="Arial"/>
              <a:cs typeface="Arial"/>
            </a:endParaRPr>
          </a:p>
        </xdr:txBody>
      </xdr:sp>
    </xdr:grpSp>
    <xdr:clientData/>
  </xdr:twoCellAnchor>
  <xdr:twoCellAnchor>
    <xdr:from>
      <xdr:col>6</xdr:col>
      <xdr:colOff>203611</xdr:colOff>
      <xdr:row>644</xdr:row>
      <xdr:rowOff>39742</xdr:rowOff>
    </xdr:from>
    <xdr:to>
      <xdr:col>7</xdr:col>
      <xdr:colOff>20898</xdr:colOff>
      <xdr:row>645</xdr:row>
      <xdr:rowOff>225840</xdr:rowOff>
    </xdr:to>
    <xdr:grpSp>
      <xdr:nvGrpSpPr>
        <xdr:cNvPr id="627" name="Ομάδα 626"/>
        <xdr:cNvGrpSpPr/>
      </xdr:nvGrpSpPr>
      <xdr:grpSpPr>
        <a:xfrm>
          <a:off x="3890708" y="158769258"/>
          <a:ext cx="431803" cy="431905"/>
          <a:chOff x="11112500" y="149696129"/>
          <a:chExt cx="431803" cy="431904"/>
        </a:xfrm>
      </xdr:grpSpPr>
      <xdr:sp macro="" textlink="">
        <xdr:nvSpPr>
          <xdr:cNvPr id="628"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29"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n-US" sz="1100" b="0" i="0" strike="noStrike">
                <a:solidFill>
                  <a:srgbClr val="FFFF99"/>
                </a:solidFill>
                <a:latin typeface="Arial"/>
                <a:cs typeface="Arial"/>
              </a:rPr>
              <a:t>B</a:t>
            </a:r>
          </a:p>
          <a:p>
            <a:pPr algn="ctr" rtl="1">
              <a:defRPr sz="1000"/>
            </a:pPr>
            <a:endParaRPr lang="en-US" sz="1100" b="0" i="0" strike="noStrike">
              <a:solidFill>
                <a:srgbClr val="FFFF99"/>
              </a:solidFill>
              <a:latin typeface="Arial"/>
              <a:cs typeface="Arial"/>
            </a:endParaRPr>
          </a:p>
        </xdr:txBody>
      </xdr:sp>
    </xdr:grpSp>
    <xdr:clientData/>
  </xdr:twoCellAnchor>
  <xdr:twoCellAnchor>
    <xdr:from>
      <xdr:col>4</xdr:col>
      <xdr:colOff>604274</xdr:colOff>
      <xdr:row>646</xdr:row>
      <xdr:rowOff>40968</xdr:rowOff>
    </xdr:from>
    <xdr:to>
      <xdr:col>5</xdr:col>
      <xdr:colOff>421561</xdr:colOff>
      <xdr:row>647</xdr:row>
      <xdr:rowOff>227066</xdr:rowOff>
    </xdr:to>
    <xdr:grpSp>
      <xdr:nvGrpSpPr>
        <xdr:cNvPr id="630" name="Ομάδα 629"/>
        <xdr:cNvGrpSpPr/>
      </xdr:nvGrpSpPr>
      <xdr:grpSpPr>
        <a:xfrm>
          <a:off x="3062339" y="159262097"/>
          <a:ext cx="431803" cy="431904"/>
          <a:chOff x="11112500" y="149696129"/>
          <a:chExt cx="431803" cy="431904"/>
        </a:xfrm>
      </xdr:grpSpPr>
      <xdr:sp macro="" textlink="">
        <xdr:nvSpPr>
          <xdr:cNvPr id="633"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37"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Γ</a:t>
            </a:r>
            <a:endParaRPr lang="en-US" sz="1100" b="0" i="0" strike="noStrike">
              <a:solidFill>
                <a:srgbClr val="FFFF99"/>
              </a:solidFill>
              <a:latin typeface="Arial"/>
              <a:cs typeface="Arial"/>
            </a:endParaRPr>
          </a:p>
          <a:p>
            <a:pPr algn="ctr" rtl="1">
              <a:defRPr sz="1000"/>
            </a:pPr>
            <a:endParaRPr lang="en-US" sz="1100" b="0" i="0" strike="noStrike">
              <a:solidFill>
                <a:srgbClr val="FFFF99"/>
              </a:solidFill>
              <a:latin typeface="Arial"/>
              <a:cs typeface="Arial"/>
            </a:endParaRPr>
          </a:p>
        </xdr:txBody>
      </xdr:sp>
    </xdr:grpSp>
    <xdr:clientData/>
  </xdr:twoCellAnchor>
  <xdr:twoCellAnchor>
    <xdr:from>
      <xdr:col>6</xdr:col>
      <xdr:colOff>560853</xdr:colOff>
      <xdr:row>646</xdr:row>
      <xdr:rowOff>48762</xdr:rowOff>
    </xdr:from>
    <xdr:to>
      <xdr:col>7</xdr:col>
      <xdr:colOff>378140</xdr:colOff>
      <xdr:row>647</xdr:row>
      <xdr:rowOff>234860</xdr:rowOff>
    </xdr:to>
    <xdr:grpSp>
      <xdr:nvGrpSpPr>
        <xdr:cNvPr id="638" name="Ομάδα 637"/>
        <xdr:cNvGrpSpPr/>
      </xdr:nvGrpSpPr>
      <xdr:grpSpPr>
        <a:xfrm>
          <a:off x="4247950" y="159269891"/>
          <a:ext cx="431803" cy="431904"/>
          <a:chOff x="11112500" y="149696129"/>
          <a:chExt cx="431803" cy="431904"/>
        </a:xfrm>
      </xdr:grpSpPr>
      <xdr:sp macro="" textlink="">
        <xdr:nvSpPr>
          <xdr:cNvPr id="639"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40"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Δ</a:t>
            </a:r>
            <a:endParaRPr lang="en-US" sz="1100" b="0" i="0" strike="noStrike">
              <a:solidFill>
                <a:srgbClr val="FFFF99"/>
              </a:solidFill>
              <a:latin typeface="Arial"/>
              <a:cs typeface="Arial"/>
            </a:endParaRPr>
          </a:p>
        </xdr:txBody>
      </xdr:sp>
    </xdr:grpSp>
    <xdr:clientData/>
  </xdr:twoCellAnchor>
  <xdr:twoCellAnchor>
    <xdr:from>
      <xdr:col>9</xdr:col>
      <xdr:colOff>119215</xdr:colOff>
      <xdr:row>646</xdr:row>
      <xdr:rowOff>57784</xdr:rowOff>
    </xdr:from>
    <xdr:to>
      <xdr:col>9</xdr:col>
      <xdr:colOff>551018</xdr:colOff>
      <xdr:row>647</xdr:row>
      <xdr:rowOff>243882</xdr:rowOff>
    </xdr:to>
    <xdr:grpSp>
      <xdr:nvGrpSpPr>
        <xdr:cNvPr id="641" name="Ομάδα 640"/>
        <xdr:cNvGrpSpPr/>
      </xdr:nvGrpSpPr>
      <xdr:grpSpPr>
        <a:xfrm>
          <a:off x="5649860" y="159278913"/>
          <a:ext cx="431803" cy="431904"/>
          <a:chOff x="11112500" y="149696129"/>
          <a:chExt cx="431803" cy="431904"/>
        </a:xfrm>
      </xdr:grpSpPr>
      <xdr:sp macro="" textlink="">
        <xdr:nvSpPr>
          <xdr:cNvPr id="642"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43"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Ε</a:t>
            </a:r>
            <a:endParaRPr lang="en-US" sz="1100" b="0" i="0" strike="noStrike">
              <a:solidFill>
                <a:srgbClr val="FFFF99"/>
              </a:solidFill>
              <a:latin typeface="Arial"/>
              <a:cs typeface="Arial"/>
            </a:endParaRPr>
          </a:p>
        </xdr:txBody>
      </xdr:sp>
    </xdr:grpSp>
    <xdr:clientData/>
  </xdr:twoCellAnchor>
  <xdr:twoCellAnchor>
    <xdr:from>
      <xdr:col>4</xdr:col>
      <xdr:colOff>92177</xdr:colOff>
      <xdr:row>645</xdr:row>
      <xdr:rowOff>10242</xdr:rowOff>
    </xdr:from>
    <xdr:to>
      <xdr:col>4</xdr:col>
      <xdr:colOff>501855</xdr:colOff>
      <xdr:row>645</xdr:row>
      <xdr:rowOff>10242</xdr:rowOff>
    </xdr:to>
    <xdr:cxnSp macro="">
      <xdr:nvCxnSpPr>
        <xdr:cNvPr id="548" name="Ευθύγραμμο βέλος σύνδεσης 547"/>
        <xdr:cNvCxnSpPr/>
      </xdr:nvCxnSpPr>
      <xdr:spPr>
        <a:xfrm>
          <a:off x="2550242" y="158555403"/>
          <a:ext cx="409678"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224093</xdr:colOff>
      <xdr:row>646</xdr:row>
      <xdr:rowOff>39739</xdr:rowOff>
    </xdr:from>
    <xdr:to>
      <xdr:col>3</xdr:col>
      <xdr:colOff>41380</xdr:colOff>
      <xdr:row>647</xdr:row>
      <xdr:rowOff>225837</xdr:rowOff>
    </xdr:to>
    <xdr:grpSp>
      <xdr:nvGrpSpPr>
        <xdr:cNvPr id="644" name="Ομάδα 643"/>
        <xdr:cNvGrpSpPr/>
      </xdr:nvGrpSpPr>
      <xdr:grpSpPr>
        <a:xfrm>
          <a:off x="1453125" y="159260868"/>
          <a:ext cx="431803" cy="431904"/>
          <a:chOff x="11112500" y="149696129"/>
          <a:chExt cx="431803" cy="431904"/>
        </a:xfrm>
      </xdr:grpSpPr>
      <xdr:sp macro="" textlink="">
        <xdr:nvSpPr>
          <xdr:cNvPr id="645"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46"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n-US" sz="1100" b="0" i="0" strike="noStrike">
                <a:solidFill>
                  <a:srgbClr val="FFFF99"/>
                </a:solidFill>
                <a:latin typeface="Arial"/>
                <a:cs typeface="Arial"/>
              </a:rPr>
              <a:t>A</a:t>
            </a:r>
          </a:p>
          <a:p>
            <a:pPr algn="ctr" rtl="1">
              <a:defRPr sz="1000"/>
            </a:pPr>
            <a:endParaRPr lang="en-US" sz="1100" b="0" i="0" strike="noStrike">
              <a:solidFill>
                <a:srgbClr val="FFFF99"/>
              </a:solidFill>
              <a:latin typeface="Arial"/>
              <a:cs typeface="Arial"/>
            </a:endParaRPr>
          </a:p>
        </xdr:txBody>
      </xdr:sp>
    </xdr:grpSp>
    <xdr:clientData/>
  </xdr:twoCellAnchor>
  <xdr:twoCellAnchor>
    <xdr:from>
      <xdr:col>5</xdr:col>
      <xdr:colOff>496941</xdr:colOff>
      <xdr:row>659</xdr:row>
      <xdr:rowOff>15588</xdr:rowOff>
    </xdr:from>
    <xdr:to>
      <xdr:col>6</xdr:col>
      <xdr:colOff>314228</xdr:colOff>
      <xdr:row>660</xdr:row>
      <xdr:rowOff>201686</xdr:rowOff>
    </xdr:to>
    <xdr:grpSp>
      <xdr:nvGrpSpPr>
        <xdr:cNvPr id="647" name="Ομάδα 646"/>
        <xdr:cNvGrpSpPr/>
      </xdr:nvGrpSpPr>
      <xdr:grpSpPr>
        <a:xfrm>
          <a:off x="3569522" y="162432201"/>
          <a:ext cx="431803" cy="431904"/>
          <a:chOff x="11112500" y="149696129"/>
          <a:chExt cx="431803" cy="431904"/>
        </a:xfrm>
      </xdr:grpSpPr>
      <xdr:sp macro="" textlink="">
        <xdr:nvSpPr>
          <xdr:cNvPr id="648"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49"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Μ</a:t>
            </a:r>
            <a:endParaRPr lang="en-US" sz="1100" b="0" i="0" strike="noStrike">
              <a:solidFill>
                <a:srgbClr val="FFFF99"/>
              </a:solidFill>
              <a:latin typeface="Arial"/>
              <a:cs typeface="Arial"/>
            </a:endParaRPr>
          </a:p>
        </xdr:txBody>
      </xdr:sp>
    </xdr:grpSp>
    <xdr:clientData/>
  </xdr:twoCellAnchor>
  <xdr:twoCellAnchor>
    <xdr:from>
      <xdr:col>2</xdr:col>
      <xdr:colOff>219177</xdr:colOff>
      <xdr:row>648</xdr:row>
      <xdr:rowOff>198715</xdr:rowOff>
    </xdr:from>
    <xdr:to>
      <xdr:col>3</xdr:col>
      <xdr:colOff>36464</xdr:colOff>
      <xdr:row>650</xdr:row>
      <xdr:rowOff>139006</xdr:rowOff>
    </xdr:to>
    <xdr:grpSp>
      <xdr:nvGrpSpPr>
        <xdr:cNvPr id="650" name="Ομάδα 649"/>
        <xdr:cNvGrpSpPr/>
      </xdr:nvGrpSpPr>
      <xdr:grpSpPr>
        <a:xfrm>
          <a:off x="1448209" y="159911457"/>
          <a:ext cx="431803" cy="431904"/>
          <a:chOff x="11112500" y="149696129"/>
          <a:chExt cx="431803" cy="431904"/>
        </a:xfrm>
      </xdr:grpSpPr>
      <xdr:sp macro="" textlink="">
        <xdr:nvSpPr>
          <xdr:cNvPr id="651"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52"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Ε</a:t>
            </a:r>
            <a:endParaRPr lang="en-US" sz="1100" b="0" i="0" strike="noStrike">
              <a:solidFill>
                <a:srgbClr val="FFFF99"/>
              </a:solidFill>
              <a:latin typeface="Arial"/>
              <a:cs typeface="Arial"/>
            </a:endParaRPr>
          </a:p>
        </xdr:txBody>
      </xdr:sp>
    </xdr:grpSp>
    <xdr:clientData/>
  </xdr:twoCellAnchor>
  <xdr:twoCellAnchor>
    <xdr:from>
      <xdr:col>8</xdr:col>
      <xdr:colOff>54076</xdr:colOff>
      <xdr:row>648</xdr:row>
      <xdr:rowOff>197485</xdr:rowOff>
    </xdr:from>
    <xdr:to>
      <xdr:col>8</xdr:col>
      <xdr:colOff>485879</xdr:colOff>
      <xdr:row>650</xdr:row>
      <xdr:rowOff>137776</xdr:rowOff>
    </xdr:to>
    <xdr:grpSp>
      <xdr:nvGrpSpPr>
        <xdr:cNvPr id="653" name="Ομάδα 652"/>
        <xdr:cNvGrpSpPr/>
      </xdr:nvGrpSpPr>
      <xdr:grpSpPr>
        <a:xfrm>
          <a:off x="4970205" y="159910227"/>
          <a:ext cx="431803" cy="431904"/>
          <a:chOff x="11112500" y="149696129"/>
          <a:chExt cx="431803" cy="431904"/>
        </a:xfrm>
      </xdr:grpSpPr>
      <xdr:sp macro="" textlink="">
        <xdr:nvSpPr>
          <xdr:cNvPr id="654"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55"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Η</a:t>
            </a:r>
            <a:endParaRPr lang="en-US" sz="1100" b="0" i="0" strike="noStrike">
              <a:solidFill>
                <a:srgbClr val="FFFF99"/>
              </a:solidFill>
              <a:latin typeface="Arial"/>
              <a:cs typeface="Arial"/>
            </a:endParaRPr>
          </a:p>
        </xdr:txBody>
      </xdr:sp>
    </xdr:grpSp>
    <xdr:clientData/>
  </xdr:twoCellAnchor>
  <xdr:twoCellAnchor>
    <xdr:from>
      <xdr:col>5</xdr:col>
      <xdr:colOff>278172</xdr:colOff>
      <xdr:row>648</xdr:row>
      <xdr:rowOff>196261</xdr:rowOff>
    </xdr:from>
    <xdr:to>
      <xdr:col>6</xdr:col>
      <xdr:colOff>95459</xdr:colOff>
      <xdr:row>650</xdr:row>
      <xdr:rowOff>136552</xdr:rowOff>
    </xdr:to>
    <xdr:grpSp>
      <xdr:nvGrpSpPr>
        <xdr:cNvPr id="656" name="Ομάδα 655"/>
        <xdr:cNvGrpSpPr/>
      </xdr:nvGrpSpPr>
      <xdr:grpSpPr>
        <a:xfrm>
          <a:off x="3350753" y="159909003"/>
          <a:ext cx="431803" cy="431904"/>
          <a:chOff x="11112500" y="149696129"/>
          <a:chExt cx="431803" cy="431904"/>
        </a:xfrm>
      </xdr:grpSpPr>
      <xdr:sp macro="" textlink="">
        <xdr:nvSpPr>
          <xdr:cNvPr id="657"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58"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Ζ</a:t>
            </a:r>
            <a:endParaRPr lang="en-US" sz="1100" b="0" i="0" strike="noStrike">
              <a:solidFill>
                <a:srgbClr val="FFFF99"/>
              </a:solidFill>
              <a:latin typeface="Arial"/>
              <a:cs typeface="Arial"/>
            </a:endParaRPr>
          </a:p>
        </xdr:txBody>
      </xdr:sp>
    </xdr:grpSp>
    <xdr:clientData/>
  </xdr:twoCellAnchor>
  <xdr:twoCellAnchor>
    <xdr:from>
      <xdr:col>2</xdr:col>
      <xdr:colOff>222863</xdr:colOff>
      <xdr:row>651</xdr:row>
      <xdr:rowOff>99968</xdr:rowOff>
    </xdr:from>
    <xdr:to>
      <xdr:col>3</xdr:col>
      <xdr:colOff>40150</xdr:colOff>
      <xdr:row>653</xdr:row>
      <xdr:rowOff>40259</xdr:rowOff>
    </xdr:to>
    <xdr:grpSp>
      <xdr:nvGrpSpPr>
        <xdr:cNvPr id="659" name="Ομάδα 658"/>
        <xdr:cNvGrpSpPr/>
      </xdr:nvGrpSpPr>
      <xdr:grpSpPr>
        <a:xfrm>
          <a:off x="1451895" y="160550129"/>
          <a:ext cx="431803" cy="431904"/>
          <a:chOff x="11112500" y="149696129"/>
          <a:chExt cx="431803" cy="431904"/>
        </a:xfrm>
      </xdr:grpSpPr>
      <xdr:sp macro="" textlink="">
        <xdr:nvSpPr>
          <xdr:cNvPr id="660"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61"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n-US" sz="1100" b="0" i="0" strike="noStrike">
                <a:solidFill>
                  <a:srgbClr val="FFFF99"/>
                </a:solidFill>
                <a:latin typeface="Arial"/>
                <a:cs typeface="Arial"/>
              </a:rPr>
              <a:t>A</a:t>
            </a:r>
          </a:p>
          <a:p>
            <a:pPr algn="ctr" rtl="1">
              <a:defRPr sz="1000"/>
            </a:pPr>
            <a:endParaRPr lang="en-US" sz="1100" b="0" i="0" strike="noStrike">
              <a:solidFill>
                <a:srgbClr val="FFFF99"/>
              </a:solidFill>
              <a:latin typeface="Arial"/>
              <a:cs typeface="Arial"/>
            </a:endParaRPr>
          </a:p>
        </xdr:txBody>
      </xdr:sp>
    </xdr:grpSp>
    <xdr:clientData/>
  </xdr:twoCellAnchor>
  <xdr:twoCellAnchor>
    <xdr:from>
      <xdr:col>8</xdr:col>
      <xdr:colOff>475230</xdr:colOff>
      <xdr:row>651</xdr:row>
      <xdr:rowOff>96294</xdr:rowOff>
    </xdr:from>
    <xdr:to>
      <xdr:col>9</xdr:col>
      <xdr:colOff>292517</xdr:colOff>
      <xdr:row>653</xdr:row>
      <xdr:rowOff>36585</xdr:rowOff>
    </xdr:to>
    <xdr:grpSp>
      <xdr:nvGrpSpPr>
        <xdr:cNvPr id="662" name="Ομάδα 661"/>
        <xdr:cNvGrpSpPr/>
      </xdr:nvGrpSpPr>
      <xdr:grpSpPr>
        <a:xfrm>
          <a:off x="5391359" y="160546455"/>
          <a:ext cx="431803" cy="431904"/>
          <a:chOff x="11112500" y="149696129"/>
          <a:chExt cx="431803" cy="431904"/>
        </a:xfrm>
      </xdr:grpSpPr>
      <xdr:sp macro="" textlink="">
        <xdr:nvSpPr>
          <xdr:cNvPr id="663"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64"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Κ</a:t>
            </a:r>
            <a:endParaRPr lang="en-US" sz="1100" b="0" i="0" strike="noStrike">
              <a:solidFill>
                <a:srgbClr val="FFFF99"/>
              </a:solidFill>
              <a:latin typeface="Arial"/>
              <a:cs typeface="Arial"/>
            </a:endParaRPr>
          </a:p>
        </xdr:txBody>
      </xdr:sp>
    </xdr:grpSp>
    <xdr:clientData/>
  </xdr:twoCellAnchor>
  <xdr:twoCellAnchor>
    <xdr:from>
      <xdr:col>6</xdr:col>
      <xdr:colOff>289641</xdr:colOff>
      <xdr:row>651</xdr:row>
      <xdr:rowOff>95066</xdr:rowOff>
    </xdr:from>
    <xdr:to>
      <xdr:col>7</xdr:col>
      <xdr:colOff>106928</xdr:colOff>
      <xdr:row>653</xdr:row>
      <xdr:rowOff>35357</xdr:rowOff>
    </xdr:to>
    <xdr:grpSp>
      <xdr:nvGrpSpPr>
        <xdr:cNvPr id="665" name="Ομάδα 664"/>
        <xdr:cNvGrpSpPr/>
      </xdr:nvGrpSpPr>
      <xdr:grpSpPr>
        <a:xfrm>
          <a:off x="3976738" y="160545227"/>
          <a:ext cx="431803" cy="431904"/>
          <a:chOff x="11112500" y="149696129"/>
          <a:chExt cx="431803" cy="431904"/>
        </a:xfrm>
      </xdr:grpSpPr>
      <xdr:sp macro="" textlink="">
        <xdr:nvSpPr>
          <xdr:cNvPr id="666"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67"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Ι</a:t>
            </a:r>
            <a:endParaRPr lang="en-US" sz="1100" b="0" i="0" strike="noStrike">
              <a:solidFill>
                <a:srgbClr val="FFFF99"/>
              </a:solidFill>
              <a:latin typeface="Arial"/>
              <a:cs typeface="Arial"/>
            </a:endParaRPr>
          </a:p>
        </xdr:txBody>
      </xdr:sp>
    </xdr:grpSp>
    <xdr:clientData/>
  </xdr:twoCellAnchor>
  <xdr:twoCellAnchor>
    <xdr:from>
      <xdr:col>4</xdr:col>
      <xdr:colOff>257690</xdr:colOff>
      <xdr:row>651</xdr:row>
      <xdr:rowOff>93836</xdr:rowOff>
    </xdr:from>
    <xdr:to>
      <xdr:col>5</xdr:col>
      <xdr:colOff>74977</xdr:colOff>
      <xdr:row>653</xdr:row>
      <xdr:rowOff>34127</xdr:rowOff>
    </xdr:to>
    <xdr:grpSp>
      <xdr:nvGrpSpPr>
        <xdr:cNvPr id="668" name="Ομάδα 667"/>
        <xdr:cNvGrpSpPr/>
      </xdr:nvGrpSpPr>
      <xdr:grpSpPr>
        <a:xfrm>
          <a:off x="2715755" y="160543997"/>
          <a:ext cx="431803" cy="431904"/>
          <a:chOff x="11112500" y="149696129"/>
          <a:chExt cx="431803" cy="431904"/>
        </a:xfrm>
      </xdr:grpSpPr>
      <xdr:sp macro="" textlink="">
        <xdr:nvSpPr>
          <xdr:cNvPr id="669"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70"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Θ</a:t>
            </a:r>
            <a:endParaRPr lang="en-US" sz="1100" b="0" i="0" strike="noStrike">
              <a:solidFill>
                <a:srgbClr val="FFFF99"/>
              </a:solidFill>
              <a:latin typeface="Arial"/>
              <a:cs typeface="Arial"/>
            </a:endParaRPr>
          </a:p>
        </xdr:txBody>
      </xdr:sp>
    </xdr:grpSp>
    <xdr:clientData/>
  </xdr:twoCellAnchor>
  <xdr:twoCellAnchor>
    <xdr:from>
      <xdr:col>2</xdr:col>
      <xdr:colOff>228195</xdr:colOff>
      <xdr:row>654</xdr:row>
      <xdr:rowOff>2889</xdr:rowOff>
    </xdr:from>
    <xdr:to>
      <xdr:col>3</xdr:col>
      <xdr:colOff>45482</xdr:colOff>
      <xdr:row>655</xdr:row>
      <xdr:rowOff>188986</xdr:rowOff>
    </xdr:to>
    <xdr:grpSp>
      <xdr:nvGrpSpPr>
        <xdr:cNvPr id="671" name="Ομάδα 670"/>
        <xdr:cNvGrpSpPr/>
      </xdr:nvGrpSpPr>
      <xdr:grpSpPr>
        <a:xfrm>
          <a:off x="1457227" y="161190470"/>
          <a:ext cx="431803" cy="431903"/>
          <a:chOff x="11112500" y="149696129"/>
          <a:chExt cx="431803" cy="431904"/>
        </a:xfrm>
      </xdr:grpSpPr>
      <xdr:sp macro="" textlink="">
        <xdr:nvSpPr>
          <xdr:cNvPr id="672"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73"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Κ</a:t>
            </a:r>
            <a:endParaRPr lang="en-US" sz="1100" b="0" i="0" strike="noStrike">
              <a:solidFill>
                <a:srgbClr val="FFFF99"/>
              </a:solidFill>
              <a:latin typeface="Arial"/>
              <a:cs typeface="Arial"/>
            </a:endParaRPr>
          </a:p>
        </xdr:txBody>
      </xdr:sp>
    </xdr:grpSp>
    <xdr:clientData/>
  </xdr:twoCellAnchor>
  <xdr:twoCellAnchor>
    <xdr:from>
      <xdr:col>4</xdr:col>
      <xdr:colOff>274077</xdr:colOff>
      <xdr:row>654</xdr:row>
      <xdr:rowOff>7788</xdr:rowOff>
    </xdr:from>
    <xdr:to>
      <xdr:col>5</xdr:col>
      <xdr:colOff>91364</xdr:colOff>
      <xdr:row>655</xdr:row>
      <xdr:rowOff>193885</xdr:rowOff>
    </xdr:to>
    <xdr:grpSp>
      <xdr:nvGrpSpPr>
        <xdr:cNvPr id="674" name="Ομάδα 673"/>
        <xdr:cNvGrpSpPr/>
      </xdr:nvGrpSpPr>
      <xdr:grpSpPr>
        <a:xfrm>
          <a:off x="2732142" y="161195369"/>
          <a:ext cx="431803" cy="431903"/>
          <a:chOff x="11112500" y="149696129"/>
          <a:chExt cx="431803" cy="431904"/>
        </a:xfrm>
      </xdr:grpSpPr>
      <xdr:sp macro="" textlink="">
        <xdr:nvSpPr>
          <xdr:cNvPr id="675"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76"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n-US" sz="1100" b="0" i="0" strike="noStrike">
                <a:solidFill>
                  <a:srgbClr val="FFFF99"/>
                </a:solidFill>
                <a:latin typeface="Arial"/>
                <a:cs typeface="Arial"/>
              </a:rPr>
              <a:t>B</a:t>
            </a:r>
          </a:p>
          <a:p>
            <a:pPr algn="ctr" rtl="1">
              <a:defRPr sz="1000"/>
            </a:pPr>
            <a:endParaRPr lang="en-US" sz="1100" b="0" i="0" strike="noStrike">
              <a:solidFill>
                <a:srgbClr val="FFFF99"/>
              </a:solidFill>
              <a:latin typeface="Arial"/>
              <a:cs typeface="Arial"/>
            </a:endParaRPr>
          </a:p>
        </xdr:txBody>
      </xdr:sp>
    </xdr:grpSp>
    <xdr:clientData/>
  </xdr:twoCellAnchor>
  <xdr:twoCellAnchor>
    <xdr:from>
      <xdr:col>2</xdr:col>
      <xdr:colOff>226962</xdr:colOff>
      <xdr:row>656</xdr:row>
      <xdr:rowOff>186022</xdr:rowOff>
    </xdr:from>
    <xdr:to>
      <xdr:col>3</xdr:col>
      <xdr:colOff>44249</xdr:colOff>
      <xdr:row>658</xdr:row>
      <xdr:rowOff>126313</xdr:rowOff>
    </xdr:to>
    <xdr:grpSp>
      <xdr:nvGrpSpPr>
        <xdr:cNvPr id="677" name="Ομάδα 676"/>
        <xdr:cNvGrpSpPr/>
      </xdr:nvGrpSpPr>
      <xdr:grpSpPr>
        <a:xfrm>
          <a:off x="1455994" y="161865216"/>
          <a:ext cx="431803" cy="431903"/>
          <a:chOff x="11112500" y="149696129"/>
          <a:chExt cx="431803" cy="431904"/>
        </a:xfrm>
      </xdr:grpSpPr>
      <xdr:sp macro="" textlink="">
        <xdr:nvSpPr>
          <xdr:cNvPr id="678"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79"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Ι</a:t>
            </a:r>
            <a:endParaRPr lang="en-US" sz="1100" b="0" i="0" strike="noStrike">
              <a:solidFill>
                <a:srgbClr val="FFFF99"/>
              </a:solidFill>
              <a:latin typeface="Arial"/>
              <a:cs typeface="Arial"/>
            </a:endParaRPr>
          </a:p>
        </xdr:txBody>
      </xdr:sp>
    </xdr:grpSp>
    <xdr:clientData/>
  </xdr:twoCellAnchor>
  <xdr:twoCellAnchor>
    <xdr:from>
      <xdr:col>4</xdr:col>
      <xdr:colOff>402307</xdr:colOff>
      <xdr:row>656</xdr:row>
      <xdr:rowOff>187248</xdr:rowOff>
    </xdr:from>
    <xdr:to>
      <xdr:col>5</xdr:col>
      <xdr:colOff>219594</xdr:colOff>
      <xdr:row>658</xdr:row>
      <xdr:rowOff>127539</xdr:rowOff>
    </xdr:to>
    <xdr:grpSp>
      <xdr:nvGrpSpPr>
        <xdr:cNvPr id="680" name="Ομάδα 679"/>
        <xdr:cNvGrpSpPr/>
      </xdr:nvGrpSpPr>
      <xdr:grpSpPr>
        <a:xfrm>
          <a:off x="2860372" y="161866442"/>
          <a:ext cx="431803" cy="431903"/>
          <a:chOff x="11112500" y="149696129"/>
          <a:chExt cx="431803" cy="431904"/>
        </a:xfrm>
      </xdr:grpSpPr>
      <xdr:sp macro="" textlink="">
        <xdr:nvSpPr>
          <xdr:cNvPr id="681"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82"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Λ</a:t>
            </a:r>
            <a:endParaRPr lang="en-US" sz="1100" b="0" i="0" strike="noStrike">
              <a:solidFill>
                <a:srgbClr val="FFFF99"/>
              </a:solidFill>
              <a:latin typeface="Arial"/>
              <a:cs typeface="Arial"/>
            </a:endParaRPr>
          </a:p>
        </xdr:txBody>
      </xdr:sp>
    </xdr:grpSp>
    <xdr:clientData/>
  </xdr:twoCellAnchor>
  <xdr:twoCellAnchor>
    <xdr:from>
      <xdr:col>2</xdr:col>
      <xdr:colOff>226965</xdr:colOff>
      <xdr:row>659</xdr:row>
      <xdr:rowOff>22149</xdr:rowOff>
    </xdr:from>
    <xdr:to>
      <xdr:col>3</xdr:col>
      <xdr:colOff>44252</xdr:colOff>
      <xdr:row>660</xdr:row>
      <xdr:rowOff>208247</xdr:rowOff>
    </xdr:to>
    <xdr:grpSp>
      <xdr:nvGrpSpPr>
        <xdr:cNvPr id="683" name="Ομάδα 682"/>
        <xdr:cNvGrpSpPr/>
      </xdr:nvGrpSpPr>
      <xdr:grpSpPr>
        <a:xfrm>
          <a:off x="1455997" y="162438762"/>
          <a:ext cx="431803" cy="431904"/>
          <a:chOff x="11112500" y="149696129"/>
          <a:chExt cx="431803" cy="431904"/>
        </a:xfrm>
      </xdr:grpSpPr>
      <xdr:sp macro="" textlink="">
        <xdr:nvSpPr>
          <xdr:cNvPr id="684"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85"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Κ</a:t>
            </a:r>
            <a:endParaRPr lang="en-US" sz="1100" b="0" i="0" strike="noStrike">
              <a:solidFill>
                <a:srgbClr val="FFFF99"/>
              </a:solidFill>
              <a:latin typeface="Arial"/>
              <a:cs typeface="Arial"/>
            </a:endParaRPr>
          </a:p>
        </xdr:txBody>
      </xdr:sp>
    </xdr:grpSp>
    <xdr:clientData/>
  </xdr:twoCellAnchor>
  <xdr:twoCellAnchor>
    <xdr:from>
      <xdr:col>3</xdr:col>
      <xdr:colOff>575191</xdr:colOff>
      <xdr:row>659</xdr:row>
      <xdr:rowOff>22150</xdr:rowOff>
    </xdr:from>
    <xdr:to>
      <xdr:col>4</xdr:col>
      <xdr:colOff>392477</xdr:colOff>
      <xdr:row>660</xdr:row>
      <xdr:rowOff>208248</xdr:rowOff>
    </xdr:to>
    <xdr:grpSp>
      <xdr:nvGrpSpPr>
        <xdr:cNvPr id="686" name="Ομάδα 685"/>
        <xdr:cNvGrpSpPr/>
      </xdr:nvGrpSpPr>
      <xdr:grpSpPr>
        <a:xfrm>
          <a:off x="2418739" y="162438763"/>
          <a:ext cx="431803" cy="431904"/>
          <a:chOff x="11112500" y="149696129"/>
          <a:chExt cx="431803" cy="431904"/>
        </a:xfrm>
      </xdr:grpSpPr>
      <xdr:sp macro="" textlink="">
        <xdr:nvSpPr>
          <xdr:cNvPr id="687"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688"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Λ</a:t>
            </a:r>
            <a:endParaRPr lang="en-US" sz="1100" b="0" i="0" strike="noStrike">
              <a:solidFill>
                <a:srgbClr val="FFFF99"/>
              </a:solidFill>
              <a:latin typeface="Arial"/>
              <a:cs typeface="Arial"/>
            </a:endParaRPr>
          </a:p>
        </xdr:txBody>
      </xdr:sp>
    </xdr:grpSp>
    <xdr:clientData/>
  </xdr:twoCellAnchor>
  <xdr:twoCellAnchor>
    <xdr:from>
      <xdr:col>4</xdr:col>
      <xdr:colOff>531355</xdr:colOff>
      <xdr:row>659</xdr:row>
      <xdr:rowOff>244577</xdr:rowOff>
    </xdr:from>
    <xdr:to>
      <xdr:col>5</xdr:col>
      <xdr:colOff>326517</xdr:colOff>
      <xdr:row>659</xdr:row>
      <xdr:rowOff>244577</xdr:rowOff>
    </xdr:to>
    <xdr:cxnSp macro="">
      <xdr:nvCxnSpPr>
        <xdr:cNvPr id="689" name="Ευθύγραμμο βέλος σύνδεσης 688"/>
        <xdr:cNvCxnSpPr/>
      </xdr:nvCxnSpPr>
      <xdr:spPr>
        <a:xfrm>
          <a:off x="2989420" y="162231029"/>
          <a:ext cx="409678"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163871</xdr:colOff>
      <xdr:row>76</xdr:row>
      <xdr:rowOff>92174</xdr:rowOff>
    </xdr:from>
    <xdr:to>
      <xdr:col>59</xdr:col>
      <xdr:colOff>446042</xdr:colOff>
      <xdr:row>78</xdr:row>
      <xdr:rowOff>48338</xdr:rowOff>
    </xdr:to>
    <xdr:grpSp>
      <xdr:nvGrpSpPr>
        <xdr:cNvPr id="211" name="Ομάδα 210"/>
        <xdr:cNvGrpSpPr/>
      </xdr:nvGrpSpPr>
      <xdr:grpSpPr>
        <a:xfrm>
          <a:off x="32784436" y="18968061"/>
          <a:ext cx="3969267" cy="447777"/>
          <a:chOff x="32784436" y="18773464"/>
          <a:chExt cx="3969267" cy="447777"/>
        </a:xfrm>
      </xdr:grpSpPr>
      <xdr:sp macro="" textlink="">
        <xdr:nvSpPr>
          <xdr:cNvPr id="177" name="TextBox 176"/>
          <xdr:cNvSpPr txBox="1"/>
        </xdr:nvSpPr>
        <xdr:spPr>
          <a:xfrm>
            <a:off x="32784436" y="18855403"/>
            <a:ext cx="235565" cy="23556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800000"/>
                </a:solidFill>
                <a:latin typeface="Arial" panose="020B0604020202020204" pitchFamily="34" charset="0"/>
                <a:cs typeface="Arial" panose="020B0604020202020204" pitchFamily="34" charset="0"/>
              </a:rPr>
              <a:t>v</a:t>
            </a:r>
            <a:endParaRPr lang="el-GR" sz="1100">
              <a:solidFill>
                <a:srgbClr val="800000"/>
              </a:solidFill>
              <a:latin typeface="Arial" panose="020B0604020202020204" pitchFamily="34" charset="0"/>
              <a:cs typeface="Arial" panose="020B0604020202020204" pitchFamily="34" charset="0"/>
            </a:endParaRPr>
          </a:p>
        </xdr:txBody>
      </xdr:sp>
      <xdr:grpSp>
        <xdr:nvGrpSpPr>
          <xdr:cNvPr id="690" name="Group 851"/>
          <xdr:cNvGrpSpPr>
            <a:grpSpLocks/>
          </xdr:cNvGrpSpPr>
        </xdr:nvGrpSpPr>
        <xdr:grpSpPr bwMode="auto">
          <a:xfrm>
            <a:off x="35067471" y="18773464"/>
            <a:ext cx="1686232" cy="447777"/>
            <a:chOff x="328" y="1750"/>
            <a:chExt cx="176" cy="44"/>
          </a:xfrm>
        </xdr:grpSpPr>
        <xdr:grpSp>
          <xdr:nvGrpSpPr>
            <xdr:cNvPr id="691" name="Group 848"/>
            <xdr:cNvGrpSpPr>
              <a:grpSpLocks/>
            </xdr:cNvGrpSpPr>
          </xdr:nvGrpSpPr>
          <xdr:grpSpPr bwMode="auto">
            <a:xfrm>
              <a:off x="328" y="1750"/>
              <a:ext cx="169" cy="43"/>
              <a:chOff x="323" y="1754"/>
              <a:chExt cx="169" cy="43"/>
            </a:xfrm>
          </xdr:grpSpPr>
          <xdr:grpSp>
            <xdr:nvGrpSpPr>
              <xdr:cNvPr id="693" name="Group 847"/>
              <xdr:cNvGrpSpPr>
                <a:grpSpLocks/>
              </xdr:cNvGrpSpPr>
            </xdr:nvGrpSpPr>
            <xdr:grpSpPr bwMode="auto">
              <a:xfrm>
                <a:off x="323" y="1765"/>
                <a:ext cx="169" cy="27"/>
                <a:chOff x="323" y="1765"/>
                <a:chExt cx="169" cy="27"/>
              </a:xfrm>
            </xdr:grpSpPr>
            <xdr:sp macro="" textlink="">
              <xdr:nvSpPr>
                <xdr:cNvPr id="696" name="Text Box 821"/>
                <xdr:cNvSpPr txBox="1">
                  <a:spLocks noChangeArrowheads="1"/>
                </xdr:cNvSpPr>
              </xdr:nvSpPr>
              <xdr:spPr bwMode="auto">
                <a:xfrm>
                  <a:off x="333" y="1765"/>
                  <a:ext cx="36" cy="27"/>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697" name="Text Box 822"/>
                <xdr:cNvSpPr txBox="1">
                  <a:spLocks noChangeArrowheads="1"/>
                </xdr:cNvSpPr>
              </xdr:nvSpPr>
              <xdr:spPr bwMode="auto">
                <a:xfrm>
                  <a:off x="375" y="1765"/>
                  <a:ext cx="31"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p>
              </xdr:txBody>
            </xdr:sp>
            <xdr:sp macro="" textlink="">
              <xdr:nvSpPr>
                <xdr:cNvPr id="698" name="Text Box 823"/>
                <xdr:cNvSpPr txBox="1">
                  <a:spLocks noChangeArrowheads="1"/>
                </xdr:cNvSpPr>
              </xdr:nvSpPr>
              <xdr:spPr bwMode="auto">
                <a:xfrm>
                  <a:off x="448" y="1765"/>
                  <a:ext cx="36"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699" name="Text Box 824"/>
                <xdr:cNvSpPr txBox="1">
                  <a:spLocks noChangeArrowheads="1"/>
                </xdr:cNvSpPr>
              </xdr:nvSpPr>
              <xdr:spPr bwMode="auto">
                <a:xfrm>
                  <a:off x="411" y="1765"/>
                  <a:ext cx="32"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p>
              </xdr:txBody>
            </xdr:sp>
            <xdr:sp macro="" textlink="">
              <xdr:nvSpPr>
                <xdr:cNvPr id="700" name="Line 825"/>
                <xdr:cNvSpPr>
                  <a:spLocks noChangeShapeType="1"/>
                </xdr:cNvSpPr>
              </xdr:nvSpPr>
              <xdr:spPr bwMode="auto">
                <a:xfrm>
                  <a:off x="365" y="1775"/>
                  <a:ext cx="12" cy="0"/>
                </a:xfrm>
                <a:prstGeom prst="line">
                  <a:avLst/>
                </a:prstGeom>
                <a:noFill/>
                <a:ln w="9525">
                  <a:solidFill>
                    <a:srgbClr val="FFFF99"/>
                  </a:solidFill>
                  <a:round/>
                  <a:headEnd/>
                  <a:tailEnd/>
                </a:ln>
              </xdr:spPr>
            </xdr:sp>
            <xdr:sp macro="" textlink="">
              <xdr:nvSpPr>
                <xdr:cNvPr id="701" name="Line 836"/>
                <xdr:cNvSpPr>
                  <a:spLocks noChangeShapeType="1"/>
                </xdr:cNvSpPr>
              </xdr:nvSpPr>
              <xdr:spPr bwMode="auto">
                <a:xfrm>
                  <a:off x="437" y="1775"/>
                  <a:ext cx="12" cy="0"/>
                </a:xfrm>
                <a:prstGeom prst="line">
                  <a:avLst/>
                </a:prstGeom>
                <a:noFill/>
                <a:ln w="9525">
                  <a:solidFill>
                    <a:srgbClr val="FFFF99"/>
                  </a:solidFill>
                  <a:round/>
                  <a:headEnd/>
                  <a:tailEnd/>
                </a:ln>
              </xdr:spPr>
            </xdr:sp>
            <xdr:grpSp>
              <xdr:nvGrpSpPr>
                <xdr:cNvPr id="702" name="Group 843"/>
                <xdr:cNvGrpSpPr>
                  <a:grpSpLocks/>
                </xdr:cNvGrpSpPr>
              </xdr:nvGrpSpPr>
              <xdr:grpSpPr bwMode="auto">
                <a:xfrm>
                  <a:off x="401" y="1773"/>
                  <a:ext cx="12" cy="4"/>
                  <a:chOff x="413" y="1819"/>
                  <a:chExt cx="12" cy="4"/>
                </a:xfrm>
              </xdr:grpSpPr>
              <xdr:sp macro="" textlink="">
                <xdr:nvSpPr>
                  <xdr:cNvPr id="705" name="Line 841"/>
                  <xdr:cNvSpPr>
                    <a:spLocks noChangeShapeType="1"/>
                  </xdr:cNvSpPr>
                </xdr:nvSpPr>
                <xdr:spPr bwMode="auto">
                  <a:xfrm>
                    <a:off x="413" y="1823"/>
                    <a:ext cx="12" cy="0"/>
                  </a:xfrm>
                  <a:prstGeom prst="line">
                    <a:avLst/>
                  </a:prstGeom>
                  <a:noFill/>
                  <a:ln w="9525">
                    <a:solidFill>
                      <a:srgbClr val="FFFF99"/>
                    </a:solidFill>
                    <a:round/>
                    <a:headEnd/>
                    <a:tailEnd/>
                  </a:ln>
                </xdr:spPr>
              </xdr:sp>
              <xdr:sp macro="" textlink="">
                <xdr:nvSpPr>
                  <xdr:cNvPr id="706" name="Line 842"/>
                  <xdr:cNvSpPr>
                    <a:spLocks noChangeShapeType="1"/>
                  </xdr:cNvSpPr>
                </xdr:nvSpPr>
                <xdr:spPr bwMode="auto">
                  <a:xfrm>
                    <a:off x="413" y="1819"/>
                    <a:ext cx="12" cy="0"/>
                  </a:xfrm>
                  <a:prstGeom prst="line">
                    <a:avLst/>
                  </a:prstGeom>
                  <a:noFill/>
                  <a:ln w="9525">
                    <a:solidFill>
                      <a:srgbClr val="FF6600"/>
                    </a:solidFill>
                    <a:round/>
                    <a:headEnd/>
                    <a:tailEnd/>
                  </a:ln>
                </xdr:spPr>
              </xdr:sp>
            </xdr:grpSp>
            <xdr:sp macro="" textlink="">
              <xdr:nvSpPr>
                <xdr:cNvPr id="703" name="Line 844"/>
                <xdr:cNvSpPr>
                  <a:spLocks noChangeShapeType="1"/>
                </xdr:cNvSpPr>
              </xdr:nvSpPr>
              <xdr:spPr bwMode="auto">
                <a:xfrm>
                  <a:off x="480" y="1775"/>
                  <a:ext cx="12" cy="0"/>
                </a:xfrm>
                <a:prstGeom prst="line">
                  <a:avLst/>
                </a:prstGeom>
                <a:noFill/>
                <a:ln w="9525">
                  <a:solidFill>
                    <a:srgbClr val="FF6600"/>
                  </a:solidFill>
                  <a:round/>
                  <a:headEnd/>
                  <a:tailEnd/>
                </a:ln>
              </xdr:spPr>
            </xdr:sp>
            <xdr:sp macro="" textlink="">
              <xdr:nvSpPr>
                <xdr:cNvPr id="704" name="Line 845"/>
                <xdr:cNvSpPr>
                  <a:spLocks noChangeShapeType="1"/>
                </xdr:cNvSpPr>
              </xdr:nvSpPr>
              <xdr:spPr bwMode="auto">
                <a:xfrm>
                  <a:off x="323" y="1775"/>
                  <a:ext cx="12" cy="0"/>
                </a:xfrm>
                <a:prstGeom prst="line">
                  <a:avLst/>
                </a:prstGeom>
                <a:noFill/>
                <a:ln w="9525">
                  <a:solidFill>
                    <a:srgbClr val="FF6600"/>
                  </a:solidFill>
                  <a:round/>
                  <a:headEnd/>
                  <a:tailEnd/>
                </a:ln>
              </xdr:spPr>
            </xdr:sp>
          </xdr:grpSp>
          <xdr:sp macro="" textlink="">
            <xdr:nvSpPr>
              <xdr:cNvPr id="694" name="AutoShape 846"/>
              <xdr:cNvSpPr>
                <a:spLocks/>
              </xdr:cNvSpPr>
            </xdr:nvSpPr>
            <xdr:spPr bwMode="auto">
              <a:xfrm>
                <a:off x="331" y="1754"/>
                <a:ext cx="5" cy="43"/>
              </a:xfrm>
              <a:prstGeom prst="leftBracket">
                <a:avLst>
                  <a:gd name="adj" fmla="val 71667"/>
                </a:avLst>
              </a:prstGeom>
              <a:noFill/>
              <a:ln w="9525">
                <a:solidFill>
                  <a:srgbClr val="800000"/>
                </a:solidFill>
                <a:round/>
                <a:headEnd/>
                <a:tailEnd/>
              </a:ln>
            </xdr:spPr>
          </xdr:sp>
          <xdr:sp macro="" textlink="">
            <xdr:nvSpPr>
              <xdr:cNvPr id="695" name="AutoShape 834"/>
              <xdr:cNvSpPr>
                <a:spLocks/>
              </xdr:cNvSpPr>
            </xdr:nvSpPr>
            <xdr:spPr bwMode="auto">
              <a:xfrm flipH="1">
                <a:off x="480" y="1754"/>
                <a:ext cx="5" cy="43"/>
              </a:xfrm>
              <a:prstGeom prst="leftBracket">
                <a:avLst>
                  <a:gd name="adj" fmla="val 71667"/>
                </a:avLst>
              </a:prstGeom>
              <a:noFill/>
              <a:ln w="9525">
                <a:solidFill>
                  <a:srgbClr val="800000"/>
                </a:solidFill>
                <a:round/>
                <a:headEnd/>
                <a:tailEnd/>
              </a:ln>
            </xdr:spPr>
          </xdr:sp>
        </xdr:grpSp>
        <xdr:sp macro="" textlink="">
          <xdr:nvSpPr>
            <xdr:cNvPr id="692" name="Text Box 849"/>
            <xdr:cNvSpPr txBox="1">
              <a:spLocks noChangeArrowheads="1"/>
            </xdr:cNvSpPr>
          </xdr:nvSpPr>
          <xdr:spPr bwMode="auto">
            <a:xfrm>
              <a:off x="491" y="1774"/>
              <a:ext cx="13"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100" b="0" i="0" strike="noStrike">
                  <a:solidFill>
                    <a:srgbClr val="800000"/>
                  </a:solidFill>
                  <a:latin typeface="Arial"/>
                  <a:cs typeface="Arial"/>
                </a:rPr>
                <a:t>ν</a:t>
              </a:r>
            </a:p>
          </xdr:txBody>
        </xdr:sp>
      </xdr:grpSp>
      <xdr:grpSp>
        <xdr:nvGrpSpPr>
          <xdr:cNvPr id="707" name="Group 945"/>
          <xdr:cNvGrpSpPr>
            <a:grpSpLocks/>
          </xdr:cNvGrpSpPr>
        </xdr:nvGrpSpPr>
        <xdr:grpSpPr bwMode="auto">
          <a:xfrm>
            <a:off x="32958551" y="18864587"/>
            <a:ext cx="1410008" cy="261989"/>
            <a:chOff x="141" y="1753"/>
            <a:chExt cx="147" cy="26"/>
          </a:xfrm>
        </xdr:grpSpPr>
        <xdr:sp macro="" textlink="">
          <xdr:nvSpPr>
            <xdr:cNvPr id="708" name="Text Box 809"/>
            <xdr:cNvSpPr txBox="1">
              <a:spLocks noChangeArrowheads="1"/>
            </xdr:cNvSpPr>
          </xdr:nvSpPr>
          <xdr:spPr bwMode="auto">
            <a:xfrm>
              <a:off x="141" y="1753"/>
              <a:ext cx="33"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709" name="Text Box 810"/>
            <xdr:cNvSpPr txBox="1">
              <a:spLocks noChangeArrowheads="1"/>
            </xdr:cNvSpPr>
          </xdr:nvSpPr>
          <xdr:spPr bwMode="auto">
            <a:xfrm>
              <a:off x="183" y="1753"/>
              <a:ext cx="26"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p>
          </xdr:txBody>
        </xdr:sp>
        <xdr:sp macro="" textlink="">
          <xdr:nvSpPr>
            <xdr:cNvPr id="710" name="Text Box 811"/>
            <xdr:cNvSpPr txBox="1">
              <a:spLocks noChangeArrowheads="1"/>
            </xdr:cNvSpPr>
          </xdr:nvSpPr>
          <xdr:spPr bwMode="auto">
            <a:xfrm>
              <a:off x="256" y="1753"/>
              <a:ext cx="32" cy="2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711" name="Text Box 812"/>
            <xdr:cNvSpPr txBox="1">
              <a:spLocks noChangeArrowheads="1"/>
            </xdr:cNvSpPr>
          </xdr:nvSpPr>
          <xdr:spPr bwMode="auto">
            <a:xfrm>
              <a:off x="219" y="1753"/>
              <a:ext cx="28"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p>
          </xdr:txBody>
        </xdr:sp>
        <xdr:sp macro="" textlink="">
          <xdr:nvSpPr>
            <xdr:cNvPr id="712" name="Line 838"/>
            <xdr:cNvSpPr>
              <a:spLocks noChangeShapeType="1"/>
            </xdr:cNvSpPr>
          </xdr:nvSpPr>
          <xdr:spPr bwMode="auto">
            <a:xfrm>
              <a:off x="209" y="1763"/>
              <a:ext cx="12" cy="0"/>
            </a:xfrm>
            <a:prstGeom prst="line">
              <a:avLst/>
            </a:prstGeom>
            <a:noFill/>
            <a:ln w="9525">
              <a:solidFill>
                <a:srgbClr val="FFFF99"/>
              </a:solidFill>
              <a:round/>
              <a:headEnd/>
              <a:tailEnd/>
            </a:ln>
          </xdr:spPr>
        </xdr:sp>
        <xdr:grpSp>
          <xdr:nvGrpSpPr>
            <xdr:cNvPr id="713" name="Group 941"/>
            <xdr:cNvGrpSpPr>
              <a:grpSpLocks/>
            </xdr:cNvGrpSpPr>
          </xdr:nvGrpSpPr>
          <xdr:grpSpPr bwMode="auto">
            <a:xfrm>
              <a:off x="173" y="1761"/>
              <a:ext cx="12" cy="3"/>
              <a:chOff x="821" y="1838"/>
              <a:chExt cx="12" cy="3"/>
            </a:xfrm>
          </xdr:grpSpPr>
          <xdr:sp macro="" textlink="">
            <xdr:nvSpPr>
              <xdr:cNvPr id="717" name="Line 937"/>
              <xdr:cNvSpPr>
                <a:spLocks noChangeShapeType="1"/>
              </xdr:cNvSpPr>
            </xdr:nvSpPr>
            <xdr:spPr bwMode="auto">
              <a:xfrm>
                <a:off x="821" y="1838"/>
                <a:ext cx="12" cy="0"/>
              </a:xfrm>
              <a:prstGeom prst="line">
                <a:avLst/>
              </a:prstGeom>
              <a:noFill/>
              <a:ln w="9525">
                <a:solidFill>
                  <a:srgbClr val="FF6600"/>
                </a:solidFill>
                <a:round/>
                <a:headEnd/>
                <a:tailEnd/>
              </a:ln>
            </xdr:spPr>
          </xdr:sp>
          <xdr:sp macro="" textlink="">
            <xdr:nvSpPr>
              <xdr:cNvPr id="718" name="Line 938"/>
              <xdr:cNvSpPr>
                <a:spLocks noChangeShapeType="1"/>
              </xdr:cNvSpPr>
            </xdr:nvSpPr>
            <xdr:spPr bwMode="auto">
              <a:xfrm>
                <a:off x="821" y="1841"/>
                <a:ext cx="12" cy="0"/>
              </a:xfrm>
              <a:prstGeom prst="line">
                <a:avLst/>
              </a:prstGeom>
              <a:noFill/>
              <a:ln w="9525">
                <a:solidFill>
                  <a:srgbClr val="FFFF99"/>
                </a:solidFill>
                <a:round/>
                <a:headEnd/>
                <a:tailEnd/>
              </a:ln>
            </xdr:spPr>
          </xdr:sp>
        </xdr:grpSp>
        <xdr:grpSp>
          <xdr:nvGrpSpPr>
            <xdr:cNvPr id="714" name="Group 942"/>
            <xdr:cNvGrpSpPr>
              <a:grpSpLocks/>
            </xdr:cNvGrpSpPr>
          </xdr:nvGrpSpPr>
          <xdr:grpSpPr bwMode="auto">
            <a:xfrm>
              <a:off x="245" y="1761"/>
              <a:ext cx="12" cy="3"/>
              <a:chOff x="821" y="1838"/>
              <a:chExt cx="12" cy="3"/>
            </a:xfrm>
          </xdr:grpSpPr>
          <xdr:sp macro="" textlink="">
            <xdr:nvSpPr>
              <xdr:cNvPr id="715" name="Line 943"/>
              <xdr:cNvSpPr>
                <a:spLocks noChangeShapeType="1"/>
              </xdr:cNvSpPr>
            </xdr:nvSpPr>
            <xdr:spPr bwMode="auto">
              <a:xfrm>
                <a:off x="821" y="1838"/>
                <a:ext cx="12" cy="0"/>
              </a:xfrm>
              <a:prstGeom prst="line">
                <a:avLst/>
              </a:prstGeom>
              <a:noFill/>
              <a:ln w="9525">
                <a:solidFill>
                  <a:srgbClr val="FF6600"/>
                </a:solidFill>
                <a:round/>
                <a:headEnd/>
                <a:tailEnd/>
              </a:ln>
            </xdr:spPr>
          </xdr:sp>
          <xdr:sp macro="" textlink="">
            <xdr:nvSpPr>
              <xdr:cNvPr id="716" name="Line 944"/>
              <xdr:cNvSpPr>
                <a:spLocks noChangeShapeType="1"/>
              </xdr:cNvSpPr>
            </xdr:nvSpPr>
            <xdr:spPr bwMode="auto">
              <a:xfrm>
                <a:off x="821" y="1841"/>
                <a:ext cx="12" cy="0"/>
              </a:xfrm>
              <a:prstGeom prst="line">
                <a:avLst/>
              </a:prstGeom>
              <a:noFill/>
              <a:ln w="9525">
                <a:solidFill>
                  <a:srgbClr val="FFFF99"/>
                </a:solidFill>
                <a:round/>
                <a:headEnd/>
                <a:tailEnd/>
              </a:ln>
            </xdr:spPr>
          </xdr:sp>
        </xdr:grpSp>
      </xdr:grpSp>
      <xdr:cxnSp macro="">
        <xdr:nvCxnSpPr>
          <xdr:cNvPr id="163" name="Ευθύγραμμο βέλος σύνδεσης 162"/>
          <xdr:cNvCxnSpPr/>
        </xdr:nvCxnSpPr>
        <xdr:spPr>
          <a:xfrm>
            <a:off x="34515323" y="18998790"/>
            <a:ext cx="419919"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204839</xdr:colOff>
      <xdr:row>80</xdr:row>
      <xdr:rowOff>133141</xdr:rowOff>
    </xdr:from>
    <xdr:to>
      <xdr:col>57</xdr:col>
      <xdr:colOff>375782</xdr:colOff>
      <xdr:row>83</xdr:row>
      <xdr:rowOff>46187</xdr:rowOff>
    </xdr:to>
    <xdr:grpSp>
      <xdr:nvGrpSpPr>
        <xdr:cNvPr id="239" name="Ομάδα 238"/>
        <xdr:cNvGrpSpPr/>
      </xdr:nvGrpSpPr>
      <xdr:grpSpPr>
        <a:xfrm>
          <a:off x="32825404" y="19992254"/>
          <a:ext cx="2629007" cy="650465"/>
          <a:chOff x="32825404" y="19797657"/>
          <a:chExt cx="2629007" cy="650465"/>
        </a:xfrm>
      </xdr:grpSpPr>
      <xdr:sp macro="" textlink="">
        <xdr:nvSpPr>
          <xdr:cNvPr id="741" name="TextBox 740"/>
          <xdr:cNvSpPr txBox="1"/>
        </xdr:nvSpPr>
        <xdr:spPr>
          <a:xfrm>
            <a:off x="32825404" y="19879600"/>
            <a:ext cx="235565" cy="23556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800000"/>
                </a:solidFill>
                <a:latin typeface="Arial" panose="020B0604020202020204" pitchFamily="34" charset="0"/>
                <a:cs typeface="Arial" panose="020B0604020202020204" pitchFamily="34" charset="0"/>
              </a:rPr>
              <a:t>v</a:t>
            </a:r>
            <a:endParaRPr lang="el-GR" sz="1100">
              <a:solidFill>
                <a:srgbClr val="800000"/>
              </a:solidFill>
              <a:latin typeface="Arial" panose="020B0604020202020204" pitchFamily="34" charset="0"/>
              <a:cs typeface="Arial" panose="020B0604020202020204" pitchFamily="34" charset="0"/>
            </a:endParaRPr>
          </a:p>
        </xdr:txBody>
      </xdr:sp>
      <xdr:grpSp>
        <xdr:nvGrpSpPr>
          <xdr:cNvPr id="719" name="Group 1237"/>
          <xdr:cNvGrpSpPr>
            <a:grpSpLocks/>
          </xdr:cNvGrpSpPr>
        </xdr:nvGrpSpPr>
        <xdr:grpSpPr bwMode="auto">
          <a:xfrm>
            <a:off x="32989275" y="19889840"/>
            <a:ext cx="805017" cy="493968"/>
            <a:chOff x="213" y="5675"/>
            <a:chExt cx="84" cy="51"/>
          </a:xfrm>
        </xdr:grpSpPr>
        <xdr:sp macro="" textlink="">
          <xdr:nvSpPr>
            <xdr:cNvPr id="720" name="Text Box 1221"/>
            <xdr:cNvSpPr txBox="1">
              <a:spLocks noChangeArrowheads="1"/>
            </xdr:cNvSpPr>
          </xdr:nvSpPr>
          <xdr:spPr bwMode="auto">
            <a:xfrm>
              <a:off x="261" y="5706"/>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CN</a:t>
              </a:r>
            </a:p>
          </xdr:txBody>
        </xdr:sp>
        <xdr:sp macro="" textlink="">
          <xdr:nvSpPr>
            <xdr:cNvPr id="721" name="Text Box 1222"/>
            <xdr:cNvSpPr txBox="1">
              <a:spLocks noChangeArrowheads="1"/>
            </xdr:cNvSpPr>
          </xdr:nvSpPr>
          <xdr:spPr bwMode="auto">
            <a:xfrm>
              <a:off x="213" y="5675"/>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722" name="Text Box 1223"/>
            <xdr:cNvSpPr txBox="1">
              <a:spLocks noChangeArrowheads="1"/>
            </xdr:cNvSpPr>
          </xdr:nvSpPr>
          <xdr:spPr bwMode="auto">
            <a:xfrm>
              <a:off x="261" y="5675"/>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grpSp>
          <xdr:nvGrpSpPr>
            <xdr:cNvPr id="723" name="Group 1224"/>
            <xdr:cNvGrpSpPr>
              <a:grpSpLocks/>
            </xdr:cNvGrpSpPr>
          </xdr:nvGrpSpPr>
          <xdr:grpSpPr bwMode="auto">
            <a:xfrm flipV="1">
              <a:off x="249" y="5683"/>
              <a:ext cx="14" cy="4"/>
              <a:chOff x="698" y="1451"/>
              <a:chExt cx="14" cy="4"/>
            </a:xfrm>
          </xdr:grpSpPr>
          <xdr:sp macro="" textlink="">
            <xdr:nvSpPr>
              <xdr:cNvPr id="725" name="Line 1225"/>
              <xdr:cNvSpPr>
                <a:spLocks noChangeShapeType="1"/>
              </xdr:cNvSpPr>
            </xdr:nvSpPr>
            <xdr:spPr bwMode="auto">
              <a:xfrm>
                <a:off x="698" y="1455"/>
                <a:ext cx="14" cy="0"/>
              </a:xfrm>
              <a:prstGeom prst="line">
                <a:avLst/>
              </a:prstGeom>
              <a:noFill/>
              <a:ln w="9525">
                <a:solidFill>
                  <a:srgbClr val="FF6600"/>
                </a:solidFill>
                <a:round/>
                <a:headEnd/>
                <a:tailEnd/>
              </a:ln>
            </xdr:spPr>
          </xdr:sp>
          <xdr:sp macro="" textlink="">
            <xdr:nvSpPr>
              <xdr:cNvPr id="726" name="Line 1226"/>
              <xdr:cNvSpPr>
                <a:spLocks noChangeShapeType="1"/>
              </xdr:cNvSpPr>
            </xdr:nvSpPr>
            <xdr:spPr bwMode="auto">
              <a:xfrm>
                <a:off x="698" y="1451"/>
                <a:ext cx="14" cy="0"/>
              </a:xfrm>
              <a:prstGeom prst="line">
                <a:avLst/>
              </a:prstGeom>
              <a:noFill/>
              <a:ln w="9525">
                <a:solidFill>
                  <a:srgbClr val="FFFF99"/>
                </a:solidFill>
                <a:round/>
                <a:headEnd/>
                <a:tailEnd/>
              </a:ln>
            </xdr:spPr>
          </xdr:sp>
        </xdr:grpSp>
        <xdr:sp macro="" textlink="">
          <xdr:nvSpPr>
            <xdr:cNvPr id="724" name="Line 1227"/>
            <xdr:cNvSpPr>
              <a:spLocks noChangeShapeType="1"/>
            </xdr:cNvSpPr>
          </xdr:nvSpPr>
          <xdr:spPr bwMode="auto">
            <a:xfrm rot="5400000">
              <a:off x="264" y="5701"/>
              <a:ext cx="14" cy="0"/>
            </a:xfrm>
            <a:prstGeom prst="line">
              <a:avLst/>
            </a:prstGeom>
            <a:noFill/>
            <a:ln w="9525">
              <a:solidFill>
                <a:srgbClr val="FFFF99"/>
              </a:solidFill>
              <a:round/>
              <a:headEnd/>
              <a:tailEnd/>
            </a:ln>
          </xdr:spPr>
        </xdr:sp>
      </xdr:grpSp>
      <xdr:grpSp>
        <xdr:nvGrpSpPr>
          <xdr:cNvPr id="727" name="Group 1506"/>
          <xdr:cNvGrpSpPr>
            <a:grpSpLocks/>
          </xdr:cNvGrpSpPr>
        </xdr:nvGrpSpPr>
        <xdr:grpSpPr bwMode="auto">
          <a:xfrm>
            <a:off x="34439845" y="19797657"/>
            <a:ext cx="1014566" cy="650465"/>
            <a:chOff x="332" y="5651"/>
            <a:chExt cx="106" cy="67"/>
          </a:xfrm>
        </xdr:grpSpPr>
        <xdr:grpSp>
          <xdr:nvGrpSpPr>
            <xdr:cNvPr id="728" name="Group 1228"/>
            <xdr:cNvGrpSpPr>
              <a:grpSpLocks/>
            </xdr:cNvGrpSpPr>
          </xdr:nvGrpSpPr>
          <xdr:grpSpPr bwMode="auto">
            <a:xfrm>
              <a:off x="332" y="5661"/>
              <a:ext cx="101" cy="57"/>
              <a:chOff x="332" y="5606"/>
              <a:chExt cx="101" cy="57"/>
            </a:xfrm>
          </xdr:grpSpPr>
          <xdr:sp macro="" textlink="">
            <xdr:nvSpPr>
              <xdr:cNvPr id="733" name="Text Box 1229"/>
              <xdr:cNvSpPr txBox="1">
                <a:spLocks noChangeArrowheads="1"/>
              </xdr:cNvSpPr>
            </xdr:nvSpPr>
            <xdr:spPr bwMode="auto">
              <a:xfrm>
                <a:off x="390" y="5637"/>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CN</a:t>
                </a:r>
              </a:p>
            </xdr:txBody>
          </xdr:sp>
          <xdr:sp macro="" textlink="">
            <xdr:nvSpPr>
              <xdr:cNvPr id="734" name="Text Box 1230"/>
              <xdr:cNvSpPr txBox="1">
                <a:spLocks noChangeArrowheads="1"/>
              </xdr:cNvSpPr>
            </xdr:nvSpPr>
            <xdr:spPr bwMode="auto">
              <a:xfrm>
                <a:off x="344" y="5606"/>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735" name="Text Box 1231"/>
              <xdr:cNvSpPr txBox="1">
                <a:spLocks noChangeArrowheads="1"/>
              </xdr:cNvSpPr>
            </xdr:nvSpPr>
            <xdr:spPr bwMode="auto">
              <a:xfrm>
                <a:off x="390" y="5606"/>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736" name="Line 1232"/>
              <xdr:cNvSpPr>
                <a:spLocks noChangeShapeType="1"/>
              </xdr:cNvSpPr>
            </xdr:nvSpPr>
            <xdr:spPr bwMode="auto">
              <a:xfrm flipV="1">
                <a:off x="378" y="5616"/>
                <a:ext cx="14" cy="0"/>
              </a:xfrm>
              <a:prstGeom prst="line">
                <a:avLst/>
              </a:prstGeom>
              <a:noFill/>
              <a:ln w="9525">
                <a:solidFill>
                  <a:srgbClr val="FFFF99"/>
                </a:solidFill>
                <a:round/>
                <a:headEnd/>
                <a:tailEnd/>
              </a:ln>
            </xdr:spPr>
          </xdr:sp>
          <xdr:sp macro="" textlink="">
            <xdr:nvSpPr>
              <xdr:cNvPr id="737" name="Line 1233"/>
              <xdr:cNvSpPr>
                <a:spLocks noChangeShapeType="1"/>
              </xdr:cNvSpPr>
            </xdr:nvSpPr>
            <xdr:spPr bwMode="auto">
              <a:xfrm flipV="1">
                <a:off x="332" y="5616"/>
                <a:ext cx="14" cy="0"/>
              </a:xfrm>
              <a:prstGeom prst="line">
                <a:avLst/>
              </a:prstGeom>
              <a:noFill/>
              <a:ln w="9525">
                <a:solidFill>
                  <a:srgbClr val="FF6600"/>
                </a:solidFill>
                <a:round/>
                <a:headEnd/>
                <a:tailEnd/>
              </a:ln>
            </xdr:spPr>
          </xdr:sp>
          <xdr:sp macro="" textlink="">
            <xdr:nvSpPr>
              <xdr:cNvPr id="738" name="Line 1234"/>
              <xdr:cNvSpPr>
                <a:spLocks noChangeShapeType="1"/>
              </xdr:cNvSpPr>
            </xdr:nvSpPr>
            <xdr:spPr bwMode="auto">
              <a:xfrm flipV="1">
                <a:off x="419" y="5616"/>
                <a:ext cx="14" cy="0"/>
              </a:xfrm>
              <a:prstGeom prst="line">
                <a:avLst/>
              </a:prstGeom>
              <a:noFill/>
              <a:ln w="9525">
                <a:solidFill>
                  <a:srgbClr val="FF6600"/>
                </a:solidFill>
                <a:round/>
                <a:headEnd/>
                <a:tailEnd/>
              </a:ln>
            </xdr:spPr>
          </xdr:sp>
          <xdr:sp macro="" textlink="">
            <xdr:nvSpPr>
              <xdr:cNvPr id="739" name="Line 1235"/>
              <xdr:cNvSpPr>
                <a:spLocks noChangeShapeType="1"/>
              </xdr:cNvSpPr>
            </xdr:nvSpPr>
            <xdr:spPr bwMode="auto">
              <a:xfrm rot="5400000">
                <a:off x="393" y="5632"/>
                <a:ext cx="14" cy="0"/>
              </a:xfrm>
              <a:prstGeom prst="line">
                <a:avLst/>
              </a:prstGeom>
              <a:noFill/>
              <a:ln w="9525">
                <a:solidFill>
                  <a:srgbClr val="FFFF99"/>
                </a:solidFill>
                <a:round/>
                <a:headEnd/>
                <a:tailEnd/>
              </a:ln>
            </xdr:spPr>
          </xdr:sp>
        </xdr:grpSp>
        <xdr:grpSp>
          <xdr:nvGrpSpPr>
            <xdr:cNvPr id="729" name="Group 1495"/>
            <xdr:cNvGrpSpPr>
              <a:grpSpLocks/>
            </xdr:cNvGrpSpPr>
          </xdr:nvGrpSpPr>
          <xdr:grpSpPr bwMode="auto">
            <a:xfrm>
              <a:off x="342" y="5651"/>
              <a:ext cx="96" cy="40"/>
              <a:chOff x="343" y="5436"/>
              <a:chExt cx="96" cy="40"/>
            </a:xfrm>
          </xdr:grpSpPr>
          <xdr:sp macro="" textlink="">
            <xdr:nvSpPr>
              <xdr:cNvPr id="730" name="Text Box 1496"/>
              <xdr:cNvSpPr txBox="1">
                <a:spLocks noChangeArrowheads="1"/>
              </xdr:cNvSpPr>
            </xdr:nvSpPr>
            <xdr:spPr bwMode="auto">
              <a:xfrm>
                <a:off x="426" y="5459"/>
                <a:ext cx="13" cy="17"/>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FFFF99"/>
                    </a:solidFill>
                    <a:latin typeface="Arial"/>
                    <a:cs typeface="Arial"/>
                  </a:rPr>
                  <a:t>ν</a:t>
                </a:r>
              </a:p>
            </xdr:txBody>
          </xdr:sp>
          <xdr:sp macro="" textlink="">
            <xdr:nvSpPr>
              <xdr:cNvPr id="731" name="AutoShape 1497"/>
              <xdr:cNvSpPr>
                <a:spLocks/>
              </xdr:cNvSpPr>
            </xdr:nvSpPr>
            <xdr:spPr bwMode="auto">
              <a:xfrm>
                <a:off x="343" y="5436"/>
                <a:ext cx="4" cy="38"/>
              </a:xfrm>
              <a:prstGeom prst="leftBracket">
                <a:avLst>
                  <a:gd name="adj" fmla="val 79167"/>
                </a:avLst>
              </a:prstGeom>
              <a:noFill/>
              <a:ln w="9525">
                <a:solidFill>
                  <a:srgbClr val="800000"/>
                </a:solidFill>
                <a:round/>
                <a:headEnd/>
                <a:tailEnd/>
              </a:ln>
            </xdr:spPr>
          </xdr:sp>
          <xdr:sp macro="" textlink="">
            <xdr:nvSpPr>
              <xdr:cNvPr id="732" name="AutoShape 1498"/>
              <xdr:cNvSpPr>
                <a:spLocks/>
              </xdr:cNvSpPr>
            </xdr:nvSpPr>
            <xdr:spPr bwMode="auto">
              <a:xfrm flipH="1">
                <a:off x="421" y="5436"/>
                <a:ext cx="4" cy="38"/>
              </a:xfrm>
              <a:prstGeom prst="leftBracket">
                <a:avLst>
                  <a:gd name="adj" fmla="val 79167"/>
                </a:avLst>
              </a:prstGeom>
              <a:noFill/>
              <a:ln w="9525">
                <a:solidFill>
                  <a:srgbClr val="800000"/>
                </a:solidFill>
                <a:round/>
                <a:headEnd/>
                <a:tailEnd/>
              </a:ln>
            </xdr:spPr>
          </xdr:sp>
        </xdr:grpSp>
      </xdr:grpSp>
      <xdr:cxnSp macro="">
        <xdr:nvCxnSpPr>
          <xdr:cNvPr id="740" name="Ευθύγραμμο βέλος σύνδεσης 739"/>
          <xdr:cNvCxnSpPr/>
        </xdr:nvCxnSpPr>
        <xdr:spPr>
          <a:xfrm>
            <a:off x="33870088" y="20002503"/>
            <a:ext cx="419919"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153625</xdr:colOff>
      <xdr:row>688</xdr:row>
      <xdr:rowOff>98737</xdr:rowOff>
    </xdr:from>
    <xdr:to>
      <xdr:col>11</xdr:col>
      <xdr:colOff>133154</xdr:colOff>
      <xdr:row>695</xdr:row>
      <xdr:rowOff>121918</xdr:rowOff>
    </xdr:to>
    <xdr:grpSp>
      <xdr:nvGrpSpPr>
        <xdr:cNvPr id="376" name="Ομάδα 375"/>
        <xdr:cNvGrpSpPr/>
      </xdr:nvGrpSpPr>
      <xdr:grpSpPr>
        <a:xfrm>
          <a:off x="1382657" y="169643737"/>
          <a:ext cx="5561384" cy="1743826"/>
          <a:chOff x="1034429" y="169213576"/>
          <a:chExt cx="5561384" cy="1743826"/>
        </a:xfrm>
      </xdr:grpSpPr>
      <xdr:sp macro="" textlink="">
        <xdr:nvSpPr>
          <xdr:cNvPr id="768" name="TextBox 767"/>
          <xdr:cNvSpPr txBox="1"/>
        </xdr:nvSpPr>
        <xdr:spPr>
          <a:xfrm>
            <a:off x="5699854" y="169826858"/>
            <a:ext cx="895959" cy="25604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l-GR" sz="1100">
                <a:solidFill>
                  <a:srgbClr val="FFFF99"/>
                </a:solidFill>
              </a:rPr>
              <a:t>αφυδάτωση</a:t>
            </a:r>
          </a:p>
        </xdr:txBody>
      </xdr:sp>
      <xdr:grpSp>
        <xdr:nvGrpSpPr>
          <xdr:cNvPr id="742" name="Ομάδα 741"/>
          <xdr:cNvGrpSpPr/>
        </xdr:nvGrpSpPr>
        <xdr:grpSpPr>
          <a:xfrm>
            <a:off x="1318751" y="169225042"/>
            <a:ext cx="431803" cy="431904"/>
            <a:chOff x="11112500" y="149696129"/>
            <a:chExt cx="431803" cy="431904"/>
          </a:xfrm>
        </xdr:grpSpPr>
        <xdr:sp macro="" textlink="">
          <xdr:nvSpPr>
            <xdr:cNvPr id="743"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744"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n-US" sz="1100" b="0" i="0" strike="noStrike">
                  <a:solidFill>
                    <a:srgbClr val="FFFF99"/>
                  </a:solidFill>
                  <a:latin typeface="Arial"/>
                  <a:cs typeface="Arial"/>
                </a:rPr>
                <a:t>A</a:t>
              </a:r>
            </a:p>
            <a:p>
              <a:pPr algn="ctr" rtl="1">
                <a:defRPr sz="1000"/>
              </a:pPr>
              <a:endParaRPr lang="en-US" sz="1100" b="0" i="0" strike="noStrike">
                <a:solidFill>
                  <a:srgbClr val="FFFF99"/>
                </a:solidFill>
                <a:latin typeface="Arial"/>
                <a:cs typeface="Arial"/>
              </a:endParaRPr>
            </a:p>
          </xdr:txBody>
        </xdr:sp>
      </xdr:grpSp>
      <xdr:grpSp>
        <xdr:nvGrpSpPr>
          <xdr:cNvPr id="745" name="Ομάδα 744"/>
          <xdr:cNvGrpSpPr/>
        </xdr:nvGrpSpPr>
        <xdr:grpSpPr>
          <a:xfrm>
            <a:off x="2680935" y="169235283"/>
            <a:ext cx="431803" cy="431904"/>
            <a:chOff x="11112500" y="149696129"/>
            <a:chExt cx="431803" cy="431904"/>
          </a:xfrm>
        </xdr:grpSpPr>
        <xdr:sp macro="" textlink="">
          <xdr:nvSpPr>
            <xdr:cNvPr id="746"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747"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n-US" sz="1100" b="0" i="0" strike="noStrike">
                  <a:solidFill>
                    <a:srgbClr val="FFFF99"/>
                  </a:solidFill>
                  <a:latin typeface="Arial"/>
                  <a:cs typeface="Arial"/>
                </a:rPr>
                <a:t>B</a:t>
              </a:r>
            </a:p>
            <a:p>
              <a:pPr algn="ctr" rtl="1">
                <a:defRPr sz="1000"/>
              </a:pPr>
              <a:endParaRPr lang="en-US" sz="1100" b="0" i="0" strike="noStrike">
                <a:solidFill>
                  <a:srgbClr val="FFFF99"/>
                </a:solidFill>
                <a:latin typeface="Arial"/>
                <a:cs typeface="Arial"/>
              </a:endParaRPr>
            </a:p>
          </xdr:txBody>
        </xdr:sp>
      </xdr:grpSp>
      <xdr:grpSp>
        <xdr:nvGrpSpPr>
          <xdr:cNvPr id="748" name="Ομάδα 747"/>
          <xdr:cNvGrpSpPr/>
        </xdr:nvGrpSpPr>
        <xdr:grpSpPr>
          <a:xfrm>
            <a:off x="4249176" y="169226265"/>
            <a:ext cx="431803" cy="431904"/>
            <a:chOff x="11112500" y="149696129"/>
            <a:chExt cx="431803" cy="431904"/>
          </a:xfrm>
        </xdr:grpSpPr>
        <xdr:sp macro="" textlink="">
          <xdr:nvSpPr>
            <xdr:cNvPr id="749"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750"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Γ</a:t>
              </a:r>
              <a:endParaRPr lang="en-US" sz="1100" b="0" i="0" strike="noStrike">
                <a:solidFill>
                  <a:srgbClr val="FFFF99"/>
                </a:solidFill>
                <a:latin typeface="Arial"/>
                <a:cs typeface="Arial"/>
              </a:endParaRPr>
            </a:p>
            <a:p>
              <a:pPr algn="ctr" rtl="1">
                <a:defRPr sz="1000"/>
              </a:pPr>
              <a:endParaRPr lang="en-US" sz="1100" b="0" i="0" strike="noStrike">
                <a:solidFill>
                  <a:srgbClr val="FFFF99"/>
                </a:solidFill>
                <a:latin typeface="Arial"/>
                <a:cs typeface="Arial"/>
              </a:endParaRPr>
            </a:p>
          </xdr:txBody>
        </xdr:sp>
      </xdr:grpSp>
      <xdr:grpSp>
        <xdr:nvGrpSpPr>
          <xdr:cNvPr id="751" name="Ομάδα 750"/>
          <xdr:cNvGrpSpPr/>
        </xdr:nvGrpSpPr>
        <xdr:grpSpPr>
          <a:xfrm>
            <a:off x="5516729" y="169223822"/>
            <a:ext cx="431803" cy="431904"/>
            <a:chOff x="11112500" y="149696129"/>
            <a:chExt cx="431803" cy="431904"/>
          </a:xfrm>
        </xdr:grpSpPr>
        <xdr:sp macro="" textlink="">
          <xdr:nvSpPr>
            <xdr:cNvPr id="752"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753"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Δ</a:t>
              </a:r>
              <a:endParaRPr lang="en-US" sz="1100" b="0" i="0" strike="noStrike">
                <a:solidFill>
                  <a:srgbClr val="FFFF99"/>
                </a:solidFill>
                <a:latin typeface="Arial"/>
                <a:cs typeface="Arial"/>
              </a:endParaRPr>
            </a:p>
          </xdr:txBody>
        </xdr:sp>
      </xdr:grpSp>
      <xdr:grpSp>
        <xdr:nvGrpSpPr>
          <xdr:cNvPr id="754" name="Ομάδα 753"/>
          <xdr:cNvGrpSpPr/>
        </xdr:nvGrpSpPr>
        <xdr:grpSpPr>
          <a:xfrm>
            <a:off x="3764114" y="170246798"/>
            <a:ext cx="431803" cy="431904"/>
            <a:chOff x="11112500" y="149696129"/>
            <a:chExt cx="431803" cy="431904"/>
          </a:xfrm>
        </xdr:grpSpPr>
        <xdr:sp macro="" textlink="">
          <xdr:nvSpPr>
            <xdr:cNvPr id="755" name="AutoShape 3"/>
            <xdr:cNvSpPr>
              <a:spLocks noChangeArrowheads="1"/>
            </xdr:cNvSpPr>
          </xdr:nvSpPr>
          <xdr:spPr bwMode="auto">
            <a:xfrm>
              <a:off x="11112500" y="149696129"/>
              <a:ext cx="431803" cy="431904"/>
            </a:xfrm>
            <a:prstGeom prst="flowChartConnector">
              <a:avLst/>
            </a:prstGeom>
            <a:solidFill>
              <a:schemeClr val="tx1"/>
            </a:solidFill>
            <a:ln w="9525">
              <a:solidFill>
                <a:srgbClr val="C00000"/>
              </a:solidFill>
              <a:round/>
              <a:headEnd/>
              <a:tailEnd/>
            </a:ln>
          </xdr:spPr>
        </xdr:sp>
        <xdr:sp macro="" textlink="">
          <xdr:nvSpPr>
            <xdr:cNvPr id="756" name="Text Box 4"/>
            <xdr:cNvSpPr txBox="1">
              <a:spLocks noChangeArrowheads="1"/>
            </xdr:cNvSpPr>
          </xdr:nvSpPr>
          <xdr:spPr bwMode="auto">
            <a:xfrm>
              <a:off x="11232944" y="149780632"/>
              <a:ext cx="174899" cy="282459"/>
            </a:xfrm>
            <a:prstGeom prst="rect">
              <a:avLst/>
            </a:prstGeom>
            <a:solidFill>
              <a:schemeClr val="tx1"/>
            </a:solidFill>
            <a:ln w="9525">
              <a:noFill/>
              <a:miter lim="800000"/>
              <a:headEnd/>
              <a:tailEnd/>
            </a:ln>
          </xdr:spPr>
          <xdr:txBody>
            <a:bodyPr vertOverflow="clip" wrap="square" lIns="91440" tIns="45720" rIns="91440" bIns="45720" anchor="t" upright="1"/>
            <a:lstStyle/>
            <a:p>
              <a:pPr algn="ctr" rtl="1">
                <a:defRPr sz="1000"/>
              </a:pPr>
              <a:r>
                <a:rPr lang="el-GR" sz="1100" b="0" i="0" strike="noStrike">
                  <a:solidFill>
                    <a:srgbClr val="FFFF99"/>
                  </a:solidFill>
                  <a:latin typeface="Arial"/>
                  <a:cs typeface="Arial"/>
                </a:rPr>
                <a:t>Ε</a:t>
              </a:r>
              <a:endParaRPr lang="en-US" sz="1100" b="0" i="0" strike="noStrike">
                <a:solidFill>
                  <a:srgbClr val="FFFF99"/>
                </a:solidFill>
                <a:latin typeface="Arial"/>
                <a:cs typeface="Arial"/>
              </a:endParaRPr>
            </a:p>
          </xdr:txBody>
        </xdr:sp>
      </xdr:grpSp>
      <xdr:grpSp>
        <xdr:nvGrpSpPr>
          <xdr:cNvPr id="757" name="Ομάδα 756"/>
          <xdr:cNvGrpSpPr/>
        </xdr:nvGrpSpPr>
        <xdr:grpSpPr>
          <a:xfrm>
            <a:off x="1841091" y="169214809"/>
            <a:ext cx="730244" cy="256048"/>
            <a:chOff x="5048040" y="159967570"/>
            <a:chExt cx="730244" cy="256048"/>
          </a:xfrm>
        </xdr:grpSpPr>
        <xdr:sp macro="" textlink="">
          <xdr:nvSpPr>
            <xdr:cNvPr id="758" name="TextBox 757"/>
            <xdr:cNvSpPr txBox="1"/>
          </xdr:nvSpPr>
          <xdr:spPr>
            <a:xfrm>
              <a:off x="5048040" y="159967570"/>
              <a:ext cx="718170" cy="25604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FF99"/>
                  </a:solidFill>
                </a:rPr>
                <a:t>H</a:t>
              </a:r>
              <a:r>
                <a:rPr lang="en-US" sz="1100" baseline="-25000">
                  <a:solidFill>
                    <a:srgbClr val="FFFF99"/>
                  </a:solidFill>
                </a:rPr>
                <a:t>2</a:t>
              </a:r>
              <a:r>
                <a:rPr lang="en-US" sz="1100">
                  <a:solidFill>
                    <a:srgbClr val="FFFF99"/>
                  </a:solidFill>
                </a:rPr>
                <a:t>O/H</a:t>
              </a:r>
              <a:r>
                <a:rPr lang="en-US" sz="1100" baseline="30000">
                  <a:solidFill>
                    <a:srgbClr val="FFFF99"/>
                  </a:solidFill>
                </a:rPr>
                <a:t>+</a:t>
              </a:r>
              <a:endParaRPr lang="el-GR" sz="1100" baseline="30000">
                <a:solidFill>
                  <a:srgbClr val="FFFF99"/>
                </a:solidFill>
              </a:endParaRPr>
            </a:p>
          </xdr:txBody>
        </xdr:sp>
        <xdr:cxnSp macro="">
          <xdr:nvCxnSpPr>
            <xdr:cNvPr id="759" name="Ευθύγραμμο βέλος σύνδεσης 758"/>
            <xdr:cNvCxnSpPr/>
          </xdr:nvCxnSpPr>
          <xdr:spPr>
            <a:xfrm>
              <a:off x="5058284" y="160213374"/>
              <a:ext cx="720000"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49" name="Ομάδα 148"/>
          <xdr:cNvGrpSpPr/>
        </xdr:nvGrpSpPr>
        <xdr:grpSpPr>
          <a:xfrm>
            <a:off x="3236455" y="169217257"/>
            <a:ext cx="900003" cy="256048"/>
            <a:chOff x="3297907" y="169217257"/>
            <a:chExt cx="900003" cy="256048"/>
          </a:xfrm>
        </xdr:grpSpPr>
        <xdr:sp macro="" textlink="">
          <xdr:nvSpPr>
            <xdr:cNvPr id="761" name="TextBox 760"/>
            <xdr:cNvSpPr txBox="1"/>
          </xdr:nvSpPr>
          <xdr:spPr>
            <a:xfrm>
              <a:off x="3297907" y="169217257"/>
              <a:ext cx="870561" cy="25604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FF99"/>
                  </a:solidFill>
                </a:rPr>
                <a:t>KMnO</a:t>
              </a:r>
              <a:r>
                <a:rPr lang="en-US" sz="1100" baseline="-25000">
                  <a:solidFill>
                    <a:srgbClr val="FFFF99"/>
                  </a:solidFill>
                </a:rPr>
                <a:t>4</a:t>
              </a:r>
              <a:r>
                <a:rPr lang="en-US" sz="1100">
                  <a:solidFill>
                    <a:srgbClr val="FFFF99"/>
                  </a:solidFill>
                </a:rPr>
                <a:t>/H</a:t>
              </a:r>
              <a:r>
                <a:rPr lang="en-US" sz="1100" baseline="30000">
                  <a:solidFill>
                    <a:srgbClr val="FFFF99"/>
                  </a:solidFill>
                </a:rPr>
                <a:t>+</a:t>
              </a:r>
              <a:endParaRPr lang="el-GR" sz="1100" baseline="30000">
                <a:solidFill>
                  <a:srgbClr val="FFFF99"/>
                </a:solidFill>
              </a:endParaRPr>
            </a:p>
          </xdr:txBody>
        </xdr:sp>
        <xdr:cxnSp macro="">
          <xdr:nvCxnSpPr>
            <xdr:cNvPr id="762" name="Ευθύγραμμο βέλος σύνδεσης 761"/>
            <xdr:cNvCxnSpPr/>
          </xdr:nvCxnSpPr>
          <xdr:spPr>
            <a:xfrm>
              <a:off x="3297910" y="169463061"/>
              <a:ext cx="900000"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763" name="Ομάδα 762"/>
          <xdr:cNvGrpSpPr/>
        </xdr:nvGrpSpPr>
        <xdr:grpSpPr>
          <a:xfrm>
            <a:off x="4789545" y="169213576"/>
            <a:ext cx="646474" cy="256048"/>
            <a:chOff x="2098364" y="159762730"/>
            <a:chExt cx="646474" cy="256048"/>
          </a:xfrm>
        </xdr:grpSpPr>
        <xdr:sp macro="" textlink="">
          <xdr:nvSpPr>
            <xdr:cNvPr id="764" name="TextBox 763"/>
            <xdr:cNvSpPr txBox="1"/>
          </xdr:nvSpPr>
          <xdr:spPr>
            <a:xfrm>
              <a:off x="2098364" y="159762730"/>
              <a:ext cx="646474" cy="25604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FF99"/>
                  </a:solidFill>
                </a:rPr>
                <a:t>HCN</a:t>
              </a:r>
              <a:endParaRPr lang="el-GR" sz="1100">
                <a:solidFill>
                  <a:srgbClr val="FFFF99"/>
                </a:solidFill>
              </a:endParaRPr>
            </a:p>
          </xdr:txBody>
        </xdr:sp>
        <xdr:cxnSp macro="">
          <xdr:nvCxnSpPr>
            <xdr:cNvPr id="765" name="Ευθύγραμμο βέλος σύνδεσης 764"/>
            <xdr:cNvCxnSpPr/>
          </xdr:nvCxnSpPr>
          <xdr:spPr>
            <a:xfrm>
              <a:off x="2149576" y="160008534"/>
              <a:ext cx="576000"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cxnSp macro="">
        <xdr:nvCxnSpPr>
          <xdr:cNvPr id="766" name="AutoShape 44"/>
          <xdr:cNvCxnSpPr>
            <a:cxnSpLocks noChangeShapeType="1"/>
          </xdr:cNvCxnSpPr>
        </xdr:nvCxnSpPr>
        <xdr:spPr bwMode="auto">
          <a:xfrm>
            <a:off x="5735485" y="169770324"/>
            <a:ext cx="0" cy="460073"/>
          </a:xfrm>
          <a:prstGeom prst="straightConnector1">
            <a:avLst/>
          </a:prstGeom>
          <a:noFill/>
          <a:ln w="15875">
            <a:solidFill>
              <a:srgbClr val="800000"/>
            </a:solidFill>
            <a:round/>
            <a:headEnd/>
            <a:tailEnd type="triangle" w="med" len="med"/>
          </a:ln>
        </xdr:spPr>
      </xdr:cxnSp>
      <xdr:grpSp>
        <xdr:nvGrpSpPr>
          <xdr:cNvPr id="312" name="Ομάδα 311"/>
          <xdr:cNvGrpSpPr/>
        </xdr:nvGrpSpPr>
        <xdr:grpSpPr>
          <a:xfrm>
            <a:off x="5040719" y="170258810"/>
            <a:ext cx="1373293" cy="648611"/>
            <a:chOff x="5235317" y="170668490"/>
            <a:chExt cx="1373293" cy="648611"/>
          </a:xfrm>
        </xdr:grpSpPr>
        <xdr:sp macro="" textlink="">
          <xdr:nvSpPr>
            <xdr:cNvPr id="771" name="374 - TextBox"/>
            <xdr:cNvSpPr txBox="1"/>
          </xdr:nvSpPr>
          <xdr:spPr>
            <a:xfrm>
              <a:off x="5686679" y="170668516"/>
              <a:ext cx="288103"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a:t>
              </a:r>
              <a:endParaRPr lang="el-GR" sz="1100" baseline="-25000">
                <a:solidFill>
                  <a:srgbClr val="FFFF99"/>
                </a:solidFill>
                <a:latin typeface="Arial" pitchFamily="34" charset="0"/>
                <a:cs typeface="Arial" pitchFamily="34" charset="0"/>
              </a:endParaRPr>
            </a:p>
          </xdr:txBody>
        </xdr:sp>
        <xdr:grpSp>
          <xdr:nvGrpSpPr>
            <xdr:cNvPr id="294" name="Ομάδα 293"/>
            <xdr:cNvGrpSpPr/>
          </xdr:nvGrpSpPr>
          <xdr:grpSpPr>
            <a:xfrm>
              <a:off x="5235317" y="170668490"/>
              <a:ext cx="1373293" cy="648611"/>
              <a:chOff x="5235317" y="170668490"/>
              <a:chExt cx="1373293" cy="648611"/>
            </a:xfrm>
          </xdr:grpSpPr>
          <xdr:sp macro="" textlink="">
            <xdr:nvSpPr>
              <xdr:cNvPr id="773" name="368 - TextBox"/>
              <xdr:cNvSpPr txBox="1"/>
            </xdr:nvSpPr>
            <xdr:spPr>
              <a:xfrm>
                <a:off x="5235317" y="170668490"/>
                <a:ext cx="470568"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2</a:t>
                </a:r>
                <a:endParaRPr lang="el-GR" sz="1100" baseline="-25000">
                  <a:solidFill>
                    <a:srgbClr val="FFFF99"/>
                  </a:solidFill>
                  <a:latin typeface="Arial" pitchFamily="34" charset="0"/>
                  <a:cs typeface="Arial" pitchFamily="34" charset="0"/>
                </a:endParaRPr>
              </a:p>
            </xdr:txBody>
          </xdr:sp>
          <xdr:sp macro="" textlink="">
            <xdr:nvSpPr>
              <xdr:cNvPr id="777" name="373 - TextBox"/>
              <xdr:cNvSpPr txBox="1"/>
            </xdr:nvSpPr>
            <xdr:spPr>
              <a:xfrm>
                <a:off x="5965178" y="170668490"/>
                <a:ext cx="643432"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COOH</a:t>
                </a:r>
                <a:endParaRPr lang="el-GR" sz="1100" baseline="-25000">
                  <a:solidFill>
                    <a:srgbClr val="FFFF99"/>
                  </a:solidFill>
                  <a:latin typeface="Arial" pitchFamily="34" charset="0"/>
                  <a:cs typeface="Arial" pitchFamily="34" charset="0"/>
                </a:endParaRPr>
              </a:p>
            </xdr:txBody>
          </xdr:sp>
          <xdr:cxnSp macro="">
            <xdr:nvCxnSpPr>
              <xdr:cNvPr id="779" name="377 - Ευθεία γραμμή σύνδεσης"/>
              <xdr:cNvCxnSpPr/>
            </xdr:nvCxnSpPr>
            <xdr:spPr>
              <a:xfrm>
                <a:off x="5897954" y="170796890"/>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sp macro="" textlink="">
            <xdr:nvSpPr>
              <xdr:cNvPr id="780" name="379 - TextBox"/>
              <xdr:cNvSpPr txBox="1"/>
            </xdr:nvSpPr>
            <xdr:spPr>
              <a:xfrm>
                <a:off x="5677075" y="171007880"/>
                <a:ext cx="460966"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cxnSp macro="">
            <xdr:nvCxnSpPr>
              <xdr:cNvPr id="781" name="380 - Ευθεία γραμμή σύνδεσης"/>
              <xdr:cNvCxnSpPr/>
            </xdr:nvCxnSpPr>
            <xdr:spPr>
              <a:xfrm rot="5400000">
                <a:off x="5740034" y="170962224"/>
                <a:ext cx="171789" cy="1601"/>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nvGrpSpPr>
              <xdr:cNvPr id="270" name="Ομάδα 269"/>
              <xdr:cNvGrpSpPr/>
            </xdr:nvGrpSpPr>
            <xdr:grpSpPr>
              <a:xfrm>
                <a:off x="5609851" y="170760668"/>
                <a:ext cx="148472" cy="48369"/>
                <a:chOff x="5609851" y="170432924"/>
                <a:chExt cx="148472" cy="48369"/>
              </a:xfrm>
            </xdr:grpSpPr>
            <xdr:cxnSp macro="">
              <xdr:nvCxnSpPr>
                <xdr:cNvPr id="778" name="376 - Ευθεία γραμμή σύνδεσης"/>
                <xdr:cNvCxnSpPr/>
              </xdr:nvCxnSpPr>
              <xdr:spPr>
                <a:xfrm>
                  <a:off x="5609851" y="170479384"/>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784" name="376 - Ευθεία γραμμή σύνδεσης"/>
                <xdr:cNvCxnSpPr/>
              </xdr:nvCxnSpPr>
              <xdr:spPr>
                <a:xfrm>
                  <a:off x="5614271" y="170432924"/>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grpSp>
      </xdr:grpSp>
      <xdr:grpSp>
        <xdr:nvGrpSpPr>
          <xdr:cNvPr id="317" name="Ομάδα 316"/>
          <xdr:cNvGrpSpPr/>
        </xdr:nvGrpSpPr>
        <xdr:grpSpPr>
          <a:xfrm>
            <a:off x="4306947" y="170227526"/>
            <a:ext cx="739875" cy="256048"/>
            <a:chOff x="4788318" y="171313172"/>
            <a:chExt cx="739875" cy="256048"/>
          </a:xfrm>
        </xdr:grpSpPr>
        <xdr:sp macro="" textlink="">
          <xdr:nvSpPr>
            <xdr:cNvPr id="789" name="TextBox 788"/>
            <xdr:cNvSpPr txBox="1"/>
          </xdr:nvSpPr>
          <xdr:spPr>
            <a:xfrm>
              <a:off x="4810023" y="171313172"/>
              <a:ext cx="718170" cy="25604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rgbClr val="FFFF99"/>
                  </a:solidFill>
                </a:rPr>
                <a:t>CH</a:t>
              </a:r>
              <a:r>
                <a:rPr lang="en-US" sz="1100" baseline="-25000">
                  <a:solidFill>
                    <a:srgbClr val="FFFF99"/>
                  </a:solidFill>
                </a:rPr>
                <a:t>3</a:t>
              </a:r>
              <a:r>
                <a:rPr lang="en-US" sz="1100">
                  <a:solidFill>
                    <a:srgbClr val="FFFF99"/>
                  </a:solidFill>
                </a:rPr>
                <a:t>OH</a:t>
              </a:r>
              <a:endParaRPr lang="el-GR" sz="1100" baseline="30000">
                <a:solidFill>
                  <a:srgbClr val="FFFF99"/>
                </a:solidFill>
              </a:endParaRPr>
            </a:p>
          </xdr:txBody>
        </xdr:sp>
        <xdr:cxnSp macro="">
          <xdr:nvCxnSpPr>
            <xdr:cNvPr id="769" name="Ευθύγραμμο βέλος σύνδεσης 768"/>
            <xdr:cNvCxnSpPr/>
          </xdr:nvCxnSpPr>
          <xdr:spPr>
            <a:xfrm flipH="1">
              <a:off x="4788318" y="171557747"/>
              <a:ext cx="720000"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330" name="Ομάδα 329"/>
          <xdr:cNvGrpSpPr/>
        </xdr:nvGrpSpPr>
        <xdr:grpSpPr>
          <a:xfrm>
            <a:off x="2423649" y="170066110"/>
            <a:ext cx="1233434" cy="407225"/>
            <a:chOff x="3673170" y="171274658"/>
            <a:chExt cx="1242959" cy="407225"/>
          </a:xfrm>
        </xdr:grpSpPr>
        <xdr:sp macro="" textlink="">
          <xdr:nvSpPr>
            <xdr:cNvPr id="792" name="370 - TextBox"/>
            <xdr:cNvSpPr txBox="1"/>
          </xdr:nvSpPr>
          <xdr:spPr>
            <a:xfrm>
              <a:off x="3696108" y="171274658"/>
              <a:ext cx="1220021" cy="40066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100">
                  <a:solidFill>
                    <a:srgbClr val="FFFF99"/>
                  </a:solidFill>
                  <a:latin typeface="Arial" pitchFamily="34" charset="0"/>
                  <a:cs typeface="Arial" pitchFamily="34" charset="0"/>
                </a:rPr>
                <a:t>ειδικές συνθήκες πολυμερισμού</a:t>
              </a:r>
              <a:endParaRPr lang="el-GR" sz="1100" baseline="-25000">
                <a:solidFill>
                  <a:srgbClr val="FFFF99"/>
                </a:solidFill>
                <a:latin typeface="Arial" pitchFamily="34" charset="0"/>
                <a:cs typeface="Arial" pitchFamily="34" charset="0"/>
              </a:endParaRPr>
            </a:p>
          </xdr:txBody>
        </xdr:sp>
        <xdr:cxnSp macro="">
          <xdr:nvCxnSpPr>
            <xdr:cNvPr id="790" name="Ευθύγραμμο βέλος σύνδεσης 789"/>
            <xdr:cNvCxnSpPr/>
          </xdr:nvCxnSpPr>
          <xdr:spPr>
            <a:xfrm flipH="1">
              <a:off x="3673170" y="171681883"/>
              <a:ext cx="1224000" cy="0"/>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370" name="Ομάδα 369"/>
          <xdr:cNvGrpSpPr/>
        </xdr:nvGrpSpPr>
        <xdr:grpSpPr>
          <a:xfrm>
            <a:off x="1034429" y="169991289"/>
            <a:ext cx="1332169" cy="966113"/>
            <a:chOff x="2632177" y="171394434"/>
            <a:chExt cx="1341694" cy="966113"/>
          </a:xfrm>
        </xdr:grpSpPr>
        <xdr:grpSp>
          <xdr:nvGrpSpPr>
            <xdr:cNvPr id="368" name="Ομάδα 367"/>
            <xdr:cNvGrpSpPr/>
          </xdr:nvGrpSpPr>
          <xdr:grpSpPr>
            <a:xfrm>
              <a:off x="2673603" y="171394434"/>
              <a:ext cx="1300268" cy="966113"/>
              <a:chOff x="2673603" y="171394434"/>
              <a:chExt cx="1300268" cy="966113"/>
            </a:xfrm>
          </xdr:grpSpPr>
          <xdr:sp macro="" textlink="">
            <xdr:nvSpPr>
              <xdr:cNvPr id="795" name="374 - TextBox"/>
              <xdr:cNvSpPr txBox="1"/>
            </xdr:nvSpPr>
            <xdr:spPr>
              <a:xfrm>
                <a:off x="3196659" y="171732446"/>
                <a:ext cx="288103"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a:t>
                </a:r>
                <a:endParaRPr lang="el-GR" sz="1100" baseline="-25000">
                  <a:solidFill>
                    <a:srgbClr val="FFFF99"/>
                  </a:solidFill>
                  <a:latin typeface="Arial" pitchFamily="34" charset="0"/>
                  <a:cs typeface="Arial" pitchFamily="34" charset="0"/>
                </a:endParaRPr>
              </a:p>
            </xdr:txBody>
          </xdr:sp>
          <xdr:sp macro="" textlink="">
            <xdr:nvSpPr>
              <xdr:cNvPr id="797" name="368 - TextBox"/>
              <xdr:cNvSpPr txBox="1"/>
            </xdr:nvSpPr>
            <xdr:spPr>
              <a:xfrm>
                <a:off x="2745297" y="171732420"/>
                <a:ext cx="470568"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2</a:t>
                </a:r>
                <a:endParaRPr lang="el-GR" sz="1100" baseline="-25000">
                  <a:solidFill>
                    <a:srgbClr val="FFFF99"/>
                  </a:solidFill>
                  <a:latin typeface="Arial" pitchFamily="34" charset="0"/>
                  <a:cs typeface="Arial" pitchFamily="34" charset="0"/>
                </a:endParaRPr>
              </a:p>
            </xdr:txBody>
          </xdr:sp>
          <xdr:sp macro="" textlink="">
            <xdr:nvSpPr>
              <xdr:cNvPr id="798" name="373 - TextBox"/>
              <xdr:cNvSpPr txBox="1"/>
            </xdr:nvSpPr>
            <xdr:spPr>
              <a:xfrm>
                <a:off x="3208866" y="171394434"/>
                <a:ext cx="765005" cy="270647"/>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COOCH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cxnSp macro="">
            <xdr:nvCxnSpPr>
              <xdr:cNvPr id="799" name="377 - Ευθεία γραμμή σύνδεσης"/>
              <xdr:cNvCxnSpPr/>
            </xdr:nvCxnSpPr>
            <xdr:spPr>
              <a:xfrm>
                <a:off x="3407934" y="171860820"/>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sp macro="" textlink="">
            <xdr:nvSpPr>
              <xdr:cNvPr id="800" name="379 - TextBox"/>
              <xdr:cNvSpPr txBox="1"/>
            </xdr:nvSpPr>
            <xdr:spPr>
              <a:xfrm>
                <a:off x="3187055" y="172051326"/>
                <a:ext cx="460966"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cxnSp macro="">
            <xdr:nvCxnSpPr>
              <xdr:cNvPr id="801" name="380 - Ευθεία γραμμή σύνδεσης"/>
              <xdr:cNvCxnSpPr/>
            </xdr:nvCxnSpPr>
            <xdr:spPr>
              <a:xfrm rot="5400000">
                <a:off x="3263908" y="172012260"/>
                <a:ext cx="144000" cy="1601"/>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803" name="376 - Ευθεία γραμμή σύνδεσης"/>
              <xdr:cNvCxnSpPr/>
            </xdr:nvCxnSpPr>
            <xdr:spPr>
              <a:xfrm>
                <a:off x="3119831" y="171860816"/>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804" name="376 - Ευθεία γραμμή σύνδεσης"/>
              <xdr:cNvCxnSpPr/>
            </xdr:nvCxnSpPr>
            <xdr:spPr>
              <a:xfrm>
                <a:off x="2673603" y="171855324"/>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805" name="376 - Ευθεία γραμμή σύνδεσης"/>
              <xdr:cNvCxnSpPr/>
            </xdr:nvCxnSpPr>
            <xdr:spPr>
              <a:xfrm rot="5400000">
                <a:off x="3276651" y="171679980"/>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41" name="Αριστερή αγκύλη 340"/>
            <xdr:cNvSpPr/>
          </xdr:nvSpPr>
          <xdr:spPr>
            <a:xfrm>
              <a:off x="2632177" y="171419274"/>
              <a:ext cx="71694" cy="809113"/>
            </a:xfrm>
            <a:prstGeom prst="leftBracket">
              <a:avLst/>
            </a:prstGeom>
            <a:ln>
              <a:solidFill>
                <a:srgbClr val="8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l-GR" sz="1100"/>
            </a:p>
          </xdr:txBody>
        </xdr:sp>
        <xdr:sp macro="" textlink="">
          <xdr:nvSpPr>
            <xdr:cNvPr id="807" name="Αριστερή αγκύλη 806"/>
            <xdr:cNvSpPr/>
          </xdr:nvSpPr>
          <xdr:spPr>
            <a:xfrm flipH="1">
              <a:off x="3870226" y="171418044"/>
              <a:ext cx="71694" cy="809113"/>
            </a:xfrm>
            <a:prstGeom prst="leftBracket">
              <a:avLst/>
            </a:prstGeom>
            <a:ln>
              <a:solidFill>
                <a:srgbClr val="8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l-GR" sz="1100"/>
            </a:p>
          </xdr:txBody>
        </xdr:sp>
      </xdr:grpSp>
    </xdr:grpSp>
    <xdr:clientData/>
  </xdr:twoCellAnchor>
  <xdr:twoCellAnchor>
    <xdr:from>
      <xdr:col>53</xdr:col>
      <xdr:colOff>164334</xdr:colOff>
      <xdr:row>119</xdr:row>
      <xdr:rowOff>50537</xdr:rowOff>
    </xdr:from>
    <xdr:to>
      <xdr:col>55</xdr:col>
      <xdr:colOff>245807</xdr:colOff>
      <xdr:row>120</xdr:row>
      <xdr:rowOff>113978</xdr:rowOff>
    </xdr:to>
    <xdr:grpSp>
      <xdr:nvGrpSpPr>
        <xdr:cNvPr id="863" name="Ομάδα 862"/>
        <xdr:cNvGrpSpPr/>
      </xdr:nvGrpSpPr>
      <xdr:grpSpPr>
        <a:xfrm>
          <a:off x="32784899" y="29496102"/>
          <a:ext cx="1310505" cy="309247"/>
          <a:chOff x="5235317" y="170668490"/>
          <a:chExt cx="1310505" cy="309247"/>
        </a:xfrm>
      </xdr:grpSpPr>
      <xdr:sp macro="" textlink="">
        <xdr:nvSpPr>
          <xdr:cNvPr id="864" name="374 - TextBox"/>
          <xdr:cNvSpPr txBox="1"/>
        </xdr:nvSpPr>
        <xdr:spPr>
          <a:xfrm>
            <a:off x="5686679" y="170668516"/>
            <a:ext cx="408497"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endParaRPr lang="el-GR" sz="1100" baseline="-25000">
              <a:solidFill>
                <a:srgbClr val="FFFF99"/>
              </a:solidFill>
              <a:latin typeface="Arial" pitchFamily="34" charset="0"/>
              <a:cs typeface="Arial" pitchFamily="34" charset="0"/>
            </a:endParaRPr>
          </a:p>
        </xdr:txBody>
      </xdr:sp>
      <xdr:grpSp>
        <xdr:nvGrpSpPr>
          <xdr:cNvPr id="865" name="Ομάδα 864"/>
          <xdr:cNvGrpSpPr/>
        </xdr:nvGrpSpPr>
        <xdr:grpSpPr>
          <a:xfrm>
            <a:off x="5235317" y="170668490"/>
            <a:ext cx="1310505" cy="309221"/>
            <a:chOff x="5235317" y="170668490"/>
            <a:chExt cx="1310505" cy="309221"/>
          </a:xfrm>
        </xdr:grpSpPr>
        <xdr:sp macro="" textlink="">
          <xdr:nvSpPr>
            <xdr:cNvPr id="866" name="368 - TextBox"/>
            <xdr:cNvSpPr txBox="1"/>
          </xdr:nvSpPr>
          <xdr:spPr>
            <a:xfrm>
              <a:off x="5235317" y="170668490"/>
              <a:ext cx="470568"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2</a:t>
              </a:r>
              <a:endParaRPr lang="el-GR" sz="1100" baseline="-25000">
                <a:solidFill>
                  <a:srgbClr val="FFFF99"/>
                </a:solidFill>
                <a:latin typeface="Arial" pitchFamily="34" charset="0"/>
                <a:cs typeface="Arial" pitchFamily="34" charset="0"/>
              </a:endParaRPr>
            </a:p>
          </xdr:txBody>
        </xdr:sp>
        <xdr:sp macro="" textlink="">
          <xdr:nvSpPr>
            <xdr:cNvPr id="867" name="373 - TextBox"/>
            <xdr:cNvSpPr txBox="1"/>
          </xdr:nvSpPr>
          <xdr:spPr>
            <a:xfrm>
              <a:off x="6067598" y="170668491"/>
              <a:ext cx="478224" cy="26696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cxnSp macro="">
          <xdr:nvCxnSpPr>
            <xdr:cNvPr id="868" name="377 - Ευθεία γραμμή σύνδεσης"/>
            <xdr:cNvCxnSpPr/>
          </xdr:nvCxnSpPr>
          <xdr:spPr>
            <a:xfrm>
              <a:off x="6000374" y="170796890"/>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nvGrpSpPr>
            <xdr:cNvPr id="871" name="Ομάδα 870"/>
            <xdr:cNvGrpSpPr/>
          </xdr:nvGrpSpPr>
          <xdr:grpSpPr>
            <a:xfrm>
              <a:off x="5609851" y="170760668"/>
              <a:ext cx="148472" cy="48369"/>
              <a:chOff x="5609851" y="170432924"/>
              <a:chExt cx="148472" cy="48369"/>
            </a:xfrm>
          </xdr:grpSpPr>
          <xdr:cxnSp macro="">
            <xdr:nvCxnSpPr>
              <xdr:cNvPr id="872" name="376 - Ευθεία γραμμή σύνδεσης"/>
              <xdr:cNvCxnSpPr/>
            </xdr:nvCxnSpPr>
            <xdr:spPr>
              <a:xfrm>
                <a:off x="5609851" y="170479384"/>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873" name="376 - Ευθεία γραμμή σύνδεσης"/>
              <xdr:cNvCxnSpPr/>
            </xdr:nvCxnSpPr>
            <xdr:spPr>
              <a:xfrm>
                <a:off x="5614271" y="170432924"/>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56</xdr:col>
      <xdr:colOff>173351</xdr:colOff>
      <xdr:row>119</xdr:row>
      <xdr:rowOff>49307</xdr:rowOff>
    </xdr:from>
    <xdr:to>
      <xdr:col>58</xdr:col>
      <xdr:colOff>244582</xdr:colOff>
      <xdr:row>121</xdr:row>
      <xdr:rowOff>143386</xdr:rowOff>
    </xdr:to>
    <xdr:grpSp>
      <xdr:nvGrpSpPr>
        <xdr:cNvPr id="379" name="Ομάδα 378"/>
        <xdr:cNvGrpSpPr/>
      </xdr:nvGrpSpPr>
      <xdr:grpSpPr>
        <a:xfrm>
          <a:off x="34637464" y="29494872"/>
          <a:ext cx="1300263" cy="585691"/>
          <a:chOff x="34637464" y="29300275"/>
          <a:chExt cx="1300263" cy="585692"/>
        </a:xfrm>
      </xdr:grpSpPr>
      <xdr:sp macro="" textlink="">
        <xdr:nvSpPr>
          <xdr:cNvPr id="884" name="373 - TextBox"/>
          <xdr:cNvSpPr txBox="1"/>
        </xdr:nvSpPr>
        <xdr:spPr>
          <a:xfrm>
            <a:off x="35048367" y="29619007"/>
            <a:ext cx="478224" cy="26696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OH</a:t>
            </a:r>
            <a:endParaRPr lang="el-GR" sz="1100" baseline="-25000">
              <a:solidFill>
                <a:srgbClr val="FFFF99"/>
              </a:solidFill>
              <a:latin typeface="Arial" pitchFamily="34" charset="0"/>
              <a:cs typeface="Arial" pitchFamily="34" charset="0"/>
            </a:endParaRPr>
          </a:p>
        </xdr:txBody>
      </xdr:sp>
      <xdr:grpSp>
        <xdr:nvGrpSpPr>
          <xdr:cNvPr id="874" name="Ομάδα 873"/>
          <xdr:cNvGrpSpPr/>
        </xdr:nvGrpSpPr>
        <xdr:grpSpPr>
          <a:xfrm>
            <a:off x="34637464" y="29300275"/>
            <a:ext cx="1300263" cy="309221"/>
            <a:chOff x="5235317" y="170668490"/>
            <a:chExt cx="1300263" cy="309221"/>
          </a:xfrm>
        </xdr:grpSpPr>
        <xdr:sp macro="" textlink="">
          <xdr:nvSpPr>
            <xdr:cNvPr id="875" name="374 - TextBox"/>
            <xdr:cNvSpPr txBox="1"/>
          </xdr:nvSpPr>
          <xdr:spPr>
            <a:xfrm>
              <a:off x="5676437" y="170668516"/>
              <a:ext cx="409722" cy="29889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endParaRPr lang="el-GR" sz="1100" baseline="-25000">
                <a:solidFill>
                  <a:srgbClr val="FFFF99"/>
                </a:solidFill>
                <a:latin typeface="Arial" pitchFamily="34" charset="0"/>
                <a:cs typeface="Arial" pitchFamily="34" charset="0"/>
              </a:endParaRPr>
            </a:p>
          </xdr:txBody>
        </xdr:sp>
        <xdr:grpSp>
          <xdr:nvGrpSpPr>
            <xdr:cNvPr id="876" name="Ομάδα 875"/>
            <xdr:cNvGrpSpPr/>
          </xdr:nvGrpSpPr>
          <xdr:grpSpPr>
            <a:xfrm>
              <a:off x="5235317" y="170668490"/>
              <a:ext cx="1300263" cy="309221"/>
              <a:chOff x="5235317" y="170668490"/>
              <a:chExt cx="1300263" cy="309221"/>
            </a:xfrm>
          </xdr:grpSpPr>
          <xdr:sp macro="" textlink="">
            <xdr:nvSpPr>
              <xdr:cNvPr id="877" name="368 - TextBox"/>
              <xdr:cNvSpPr txBox="1"/>
            </xdr:nvSpPr>
            <xdr:spPr>
              <a:xfrm>
                <a:off x="5235317" y="170668490"/>
                <a:ext cx="470568"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sp macro="" textlink="">
            <xdr:nvSpPr>
              <xdr:cNvPr id="878" name="373 - TextBox"/>
              <xdr:cNvSpPr txBox="1"/>
            </xdr:nvSpPr>
            <xdr:spPr>
              <a:xfrm>
                <a:off x="6057356" y="170668491"/>
                <a:ext cx="478224" cy="26696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cxnSp macro="">
            <xdr:nvCxnSpPr>
              <xdr:cNvPr id="879" name="377 - Ευθεία γραμμή σύνδεσης"/>
              <xdr:cNvCxnSpPr/>
            </xdr:nvCxnSpPr>
            <xdr:spPr>
              <a:xfrm>
                <a:off x="5990132" y="170796890"/>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881" name="376 - Ευθεία γραμμή σύνδεσης"/>
              <xdr:cNvCxnSpPr/>
            </xdr:nvCxnSpPr>
            <xdr:spPr>
              <a:xfrm>
                <a:off x="5609851" y="170807128"/>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883" name="377 - Ευθεία γραμμή σύνδεσης"/>
          <xdr:cNvCxnSpPr/>
        </xdr:nvCxnSpPr>
        <xdr:spPr>
          <a:xfrm rot="5400000">
            <a:off x="35150784" y="29578039"/>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59</xdr:col>
      <xdr:colOff>161880</xdr:colOff>
      <xdr:row>119</xdr:row>
      <xdr:rowOff>48077</xdr:rowOff>
    </xdr:from>
    <xdr:to>
      <xdr:col>61</xdr:col>
      <xdr:colOff>130690</xdr:colOff>
      <xdr:row>121</xdr:row>
      <xdr:rowOff>112661</xdr:rowOff>
    </xdr:to>
    <xdr:grpSp>
      <xdr:nvGrpSpPr>
        <xdr:cNvPr id="383" name="Ομάδα 382"/>
        <xdr:cNvGrpSpPr/>
      </xdr:nvGrpSpPr>
      <xdr:grpSpPr>
        <a:xfrm>
          <a:off x="36469541" y="29493642"/>
          <a:ext cx="1197843" cy="556196"/>
          <a:chOff x="36469541" y="29299045"/>
          <a:chExt cx="1197843" cy="556197"/>
        </a:xfrm>
      </xdr:grpSpPr>
      <xdr:grpSp>
        <xdr:nvGrpSpPr>
          <xdr:cNvPr id="885" name="Ομάδα 884"/>
          <xdr:cNvGrpSpPr/>
        </xdr:nvGrpSpPr>
        <xdr:grpSpPr>
          <a:xfrm>
            <a:off x="36469541" y="29299045"/>
            <a:ext cx="1197843" cy="556197"/>
            <a:chOff x="34637464" y="29300275"/>
            <a:chExt cx="1197843" cy="556197"/>
          </a:xfrm>
        </xdr:grpSpPr>
        <xdr:sp macro="" textlink="">
          <xdr:nvSpPr>
            <xdr:cNvPr id="886" name="373 - TextBox"/>
            <xdr:cNvSpPr txBox="1"/>
          </xdr:nvSpPr>
          <xdr:spPr>
            <a:xfrm>
              <a:off x="35120061" y="29619007"/>
              <a:ext cx="215846" cy="23746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O</a:t>
              </a:r>
              <a:endParaRPr lang="el-GR" sz="1100" baseline="-25000">
                <a:solidFill>
                  <a:srgbClr val="FFFF99"/>
                </a:solidFill>
                <a:latin typeface="Arial" pitchFamily="34" charset="0"/>
                <a:cs typeface="Arial" pitchFamily="34" charset="0"/>
              </a:endParaRPr>
            </a:p>
          </xdr:txBody>
        </xdr:sp>
        <xdr:grpSp>
          <xdr:nvGrpSpPr>
            <xdr:cNvPr id="887" name="Ομάδα 886"/>
            <xdr:cNvGrpSpPr/>
          </xdr:nvGrpSpPr>
          <xdr:grpSpPr>
            <a:xfrm>
              <a:off x="34637464" y="29300275"/>
              <a:ext cx="1197843" cy="309221"/>
              <a:chOff x="5235317" y="170668490"/>
              <a:chExt cx="1197843" cy="309221"/>
            </a:xfrm>
          </xdr:grpSpPr>
          <xdr:sp macro="" textlink="">
            <xdr:nvSpPr>
              <xdr:cNvPr id="889" name="374 - TextBox"/>
              <xdr:cNvSpPr txBox="1"/>
            </xdr:nvSpPr>
            <xdr:spPr>
              <a:xfrm>
                <a:off x="5686679" y="170668516"/>
                <a:ext cx="277807" cy="22842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a:t>
                </a:r>
                <a:endParaRPr lang="el-GR" sz="1100" baseline="-25000">
                  <a:solidFill>
                    <a:srgbClr val="FFFF99"/>
                  </a:solidFill>
                  <a:latin typeface="Arial" pitchFamily="34" charset="0"/>
                  <a:cs typeface="Arial" pitchFamily="34" charset="0"/>
                </a:endParaRPr>
              </a:p>
            </xdr:txBody>
          </xdr:sp>
          <xdr:grpSp>
            <xdr:nvGrpSpPr>
              <xdr:cNvPr id="890" name="Ομάδα 889"/>
              <xdr:cNvGrpSpPr/>
            </xdr:nvGrpSpPr>
            <xdr:grpSpPr>
              <a:xfrm>
                <a:off x="5235317" y="170668490"/>
                <a:ext cx="1197843" cy="309221"/>
                <a:chOff x="5235317" y="170668490"/>
                <a:chExt cx="1197843" cy="309221"/>
              </a:xfrm>
            </xdr:grpSpPr>
            <xdr:sp macro="" textlink="">
              <xdr:nvSpPr>
                <xdr:cNvPr id="891" name="368 - TextBox"/>
                <xdr:cNvSpPr txBox="1"/>
              </xdr:nvSpPr>
              <xdr:spPr>
                <a:xfrm>
                  <a:off x="5235317" y="170668490"/>
                  <a:ext cx="470568"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sp macro="" textlink="">
              <xdr:nvSpPr>
                <xdr:cNvPr id="892" name="373 - TextBox"/>
                <xdr:cNvSpPr txBox="1"/>
              </xdr:nvSpPr>
              <xdr:spPr>
                <a:xfrm>
                  <a:off x="5954936" y="170668491"/>
                  <a:ext cx="478224" cy="26696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cxnSp macro="">
              <xdr:nvCxnSpPr>
                <xdr:cNvPr id="893" name="377 - Ευθεία γραμμή σύνδεσης"/>
                <xdr:cNvCxnSpPr/>
              </xdr:nvCxnSpPr>
              <xdr:spPr>
                <a:xfrm>
                  <a:off x="5877470" y="170796890"/>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894" name="376 - Ευθεία γραμμή σύνδεσης"/>
                <xdr:cNvCxnSpPr/>
              </xdr:nvCxnSpPr>
              <xdr:spPr>
                <a:xfrm>
                  <a:off x="5609851" y="170807128"/>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888" name="377 - Ευθεία γραμμή σύνδεσης"/>
            <xdr:cNvCxnSpPr/>
          </xdr:nvCxnSpPr>
          <xdr:spPr>
            <a:xfrm rot="5400000">
              <a:off x="35130300" y="29578039"/>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cxnSp macro="">
        <xdr:nvCxnSpPr>
          <xdr:cNvPr id="895" name="377 - Ευθεία γραμμή σύνδεσης"/>
          <xdr:cNvCxnSpPr/>
        </xdr:nvCxnSpPr>
        <xdr:spPr>
          <a:xfrm rot="10800000">
            <a:off x="37073196" y="29504508"/>
            <a:ext cx="1909" cy="144052"/>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172122</xdr:colOff>
      <xdr:row>121</xdr:row>
      <xdr:rowOff>200485</xdr:rowOff>
    </xdr:from>
    <xdr:to>
      <xdr:col>55</xdr:col>
      <xdr:colOff>399435</xdr:colOff>
      <xdr:row>125</xdr:row>
      <xdr:rowOff>131921</xdr:rowOff>
    </xdr:to>
    <xdr:grpSp>
      <xdr:nvGrpSpPr>
        <xdr:cNvPr id="388" name="Ομάδα 387"/>
        <xdr:cNvGrpSpPr/>
      </xdr:nvGrpSpPr>
      <xdr:grpSpPr>
        <a:xfrm>
          <a:off x="32792687" y="30137662"/>
          <a:ext cx="1456345" cy="914662"/>
          <a:chOff x="32792687" y="29943066"/>
          <a:chExt cx="1456345" cy="914661"/>
        </a:xfrm>
      </xdr:grpSpPr>
      <xdr:sp macro="" textlink="">
        <xdr:nvSpPr>
          <xdr:cNvPr id="907" name="368 - TextBox"/>
          <xdr:cNvSpPr txBox="1"/>
        </xdr:nvSpPr>
        <xdr:spPr>
          <a:xfrm>
            <a:off x="33221621" y="29943066"/>
            <a:ext cx="470568"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grpSp>
        <xdr:nvGrpSpPr>
          <xdr:cNvPr id="896" name="Ομάδα 895"/>
          <xdr:cNvGrpSpPr/>
        </xdr:nvGrpSpPr>
        <xdr:grpSpPr>
          <a:xfrm>
            <a:off x="32792687" y="30272035"/>
            <a:ext cx="1456345" cy="585692"/>
            <a:chOff x="34637464" y="29300275"/>
            <a:chExt cx="1456345" cy="585692"/>
          </a:xfrm>
        </xdr:grpSpPr>
        <xdr:sp macro="" textlink="">
          <xdr:nvSpPr>
            <xdr:cNvPr id="897" name="373 - TextBox"/>
            <xdr:cNvSpPr txBox="1"/>
          </xdr:nvSpPr>
          <xdr:spPr>
            <a:xfrm>
              <a:off x="35048367" y="29619007"/>
              <a:ext cx="478224" cy="26696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OH</a:t>
              </a:r>
              <a:endParaRPr lang="el-GR" sz="1100" baseline="-25000">
                <a:solidFill>
                  <a:srgbClr val="FFFF99"/>
                </a:solidFill>
                <a:latin typeface="Arial" pitchFamily="34" charset="0"/>
                <a:cs typeface="Arial" pitchFamily="34" charset="0"/>
              </a:endParaRPr>
            </a:p>
          </xdr:txBody>
        </xdr:sp>
        <xdr:grpSp>
          <xdr:nvGrpSpPr>
            <xdr:cNvPr id="898" name="Ομάδα 897"/>
            <xdr:cNvGrpSpPr/>
          </xdr:nvGrpSpPr>
          <xdr:grpSpPr>
            <a:xfrm>
              <a:off x="34637464" y="29300275"/>
              <a:ext cx="1456345" cy="309221"/>
              <a:chOff x="5235317" y="170668490"/>
              <a:chExt cx="1456345" cy="309221"/>
            </a:xfrm>
          </xdr:grpSpPr>
          <xdr:sp macro="" textlink="">
            <xdr:nvSpPr>
              <xdr:cNvPr id="900" name="374 - TextBox"/>
              <xdr:cNvSpPr txBox="1"/>
            </xdr:nvSpPr>
            <xdr:spPr>
              <a:xfrm>
                <a:off x="5676437" y="170668516"/>
                <a:ext cx="409722" cy="29889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endParaRPr lang="el-GR" sz="1100" baseline="-25000">
                  <a:solidFill>
                    <a:srgbClr val="FFFF99"/>
                  </a:solidFill>
                  <a:latin typeface="Arial" pitchFamily="34" charset="0"/>
                  <a:cs typeface="Arial" pitchFamily="34" charset="0"/>
                </a:endParaRPr>
              </a:p>
            </xdr:txBody>
          </xdr:sp>
          <xdr:grpSp>
            <xdr:nvGrpSpPr>
              <xdr:cNvPr id="901" name="Ομάδα 900"/>
              <xdr:cNvGrpSpPr/>
            </xdr:nvGrpSpPr>
            <xdr:grpSpPr>
              <a:xfrm>
                <a:off x="5235317" y="170668490"/>
                <a:ext cx="1456345" cy="309221"/>
                <a:chOff x="5235317" y="170668490"/>
                <a:chExt cx="1456345" cy="309221"/>
              </a:xfrm>
            </xdr:grpSpPr>
            <xdr:sp macro="" textlink="">
              <xdr:nvSpPr>
                <xdr:cNvPr id="902" name="368 - TextBox"/>
                <xdr:cNvSpPr txBox="1"/>
              </xdr:nvSpPr>
              <xdr:spPr>
                <a:xfrm>
                  <a:off x="5235317" y="170668490"/>
                  <a:ext cx="470568"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sp macro="" textlink="">
              <xdr:nvSpPr>
                <xdr:cNvPr id="903" name="373 - TextBox"/>
                <xdr:cNvSpPr txBox="1"/>
              </xdr:nvSpPr>
              <xdr:spPr>
                <a:xfrm>
                  <a:off x="6057356" y="170668491"/>
                  <a:ext cx="634306" cy="26696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     N</a:t>
                  </a:r>
                  <a:endParaRPr lang="el-GR" sz="1100" baseline="-25000">
                    <a:solidFill>
                      <a:srgbClr val="FFFF99"/>
                    </a:solidFill>
                    <a:latin typeface="Arial" pitchFamily="34" charset="0"/>
                    <a:cs typeface="Arial" pitchFamily="34" charset="0"/>
                  </a:endParaRPr>
                </a:p>
              </xdr:txBody>
            </xdr:sp>
            <xdr:cxnSp macro="">
              <xdr:nvCxnSpPr>
                <xdr:cNvPr id="904" name="377 - Ευθεία γραμμή σύνδεσης"/>
                <xdr:cNvCxnSpPr/>
              </xdr:nvCxnSpPr>
              <xdr:spPr>
                <a:xfrm>
                  <a:off x="5990132" y="170796890"/>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905" name="376 - Ευθεία γραμμή σύνδεσης"/>
                <xdr:cNvCxnSpPr/>
              </xdr:nvCxnSpPr>
              <xdr:spPr>
                <a:xfrm>
                  <a:off x="5609851" y="170807128"/>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899" name="377 - Ευθεία γραμμή σύνδεσης"/>
            <xdr:cNvCxnSpPr/>
          </xdr:nvCxnSpPr>
          <xdr:spPr>
            <a:xfrm rot="5400000">
              <a:off x="35150784" y="29578039"/>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06" name="377 - Ευθεία γραμμή σύνδεσης"/>
          <xdr:cNvCxnSpPr/>
        </xdr:nvCxnSpPr>
        <xdr:spPr>
          <a:xfrm rot="10800000">
            <a:off x="33375858" y="30149754"/>
            <a:ext cx="1909" cy="144052"/>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nvGrpSpPr>
          <xdr:cNvPr id="387" name="Ομάδα 386"/>
          <xdr:cNvGrpSpPr/>
        </xdr:nvGrpSpPr>
        <xdr:grpSpPr>
          <a:xfrm>
            <a:off x="33845153" y="30364213"/>
            <a:ext cx="146512" cy="71143"/>
            <a:chOff x="33097487" y="31142605"/>
            <a:chExt cx="146512" cy="71143"/>
          </a:xfrm>
        </xdr:grpSpPr>
        <xdr:grpSp>
          <xdr:nvGrpSpPr>
            <xdr:cNvPr id="386" name="Ομάδα 385"/>
            <xdr:cNvGrpSpPr/>
          </xdr:nvGrpSpPr>
          <xdr:grpSpPr>
            <a:xfrm>
              <a:off x="33098717" y="31142605"/>
              <a:ext cx="145282" cy="31405"/>
              <a:chOff x="33098717" y="31142605"/>
              <a:chExt cx="145282" cy="31405"/>
            </a:xfrm>
          </xdr:grpSpPr>
          <xdr:cxnSp macro="">
            <xdr:nvCxnSpPr>
              <xdr:cNvPr id="909" name="377 - Ευθεία γραμμή σύνδεσης"/>
              <xdr:cNvCxnSpPr/>
            </xdr:nvCxnSpPr>
            <xdr:spPr>
              <a:xfrm>
                <a:off x="33099947" y="31142605"/>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910" name="377 - Ευθεία γραμμή σύνδεσης"/>
              <xdr:cNvCxnSpPr/>
            </xdr:nvCxnSpPr>
            <xdr:spPr>
              <a:xfrm>
                <a:off x="33098717" y="31172101"/>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cxnSp macro="">
          <xdr:nvCxnSpPr>
            <xdr:cNvPr id="911" name="377 - Ευθεία γραμμή σύνδεσης"/>
            <xdr:cNvCxnSpPr/>
          </xdr:nvCxnSpPr>
          <xdr:spPr>
            <a:xfrm>
              <a:off x="33097487" y="31211839"/>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56</xdr:col>
      <xdr:colOff>183587</xdr:colOff>
      <xdr:row>123</xdr:row>
      <xdr:rowOff>49309</xdr:rowOff>
    </xdr:from>
    <xdr:to>
      <xdr:col>58</xdr:col>
      <xdr:colOff>460887</xdr:colOff>
      <xdr:row>125</xdr:row>
      <xdr:rowOff>171723</xdr:rowOff>
    </xdr:to>
    <xdr:grpSp>
      <xdr:nvGrpSpPr>
        <xdr:cNvPr id="389" name="Ομάδα 388"/>
        <xdr:cNvGrpSpPr/>
      </xdr:nvGrpSpPr>
      <xdr:grpSpPr>
        <a:xfrm>
          <a:off x="34647700" y="30478099"/>
          <a:ext cx="1506332" cy="614027"/>
          <a:chOff x="34647700" y="30283503"/>
          <a:chExt cx="1506332" cy="614026"/>
        </a:xfrm>
      </xdr:grpSpPr>
      <xdr:sp macro="" textlink="">
        <xdr:nvSpPr>
          <xdr:cNvPr id="922" name="368 - TextBox"/>
          <xdr:cNvSpPr txBox="1"/>
        </xdr:nvSpPr>
        <xdr:spPr>
          <a:xfrm>
            <a:off x="35076639" y="30588308"/>
            <a:ext cx="470568"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grpSp>
        <xdr:nvGrpSpPr>
          <xdr:cNvPr id="912" name="Ομάδα 911"/>
          <xdr:cNvGrpSpPr/>
        </xdr:nvGrpSpPr>
        <xdr:grpSpPr>
          <a:xfrm>
            <a:off x="34647700" y="30283503"/>
            <a:ext cx="1506332" cy="309247"/>
            <a:chOff x="5235317" y="170668490"/>
            <a:chExt cx="1506332" cy="309247"/>
          </a:xfrm>
        </xdr:grpSpPr>
        <xdr:sp macro="" textlink="">
          <xdr:nvSpPr>
            <xdr:cNvPr id="913" name="374 - TextBox"/>
            <xdr:cNvSpPr txBox="1"/>
          </xdr:nvSpPr>
          <xdr:spPr>
            <a:xfrm>
              <a:off x="5686679" y="170668516"/>
              <a:ext cx="288103"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a:t>
              </a:r>
              <a:endParaRPr lang="el-GR" sz="1100" baseline="-25000">
                <a:solidFill>
                  <a:srgbClr val="FFFF99"/>
                </a:solidFill>
                <a:latin typeface="Arial" pitchFamily="34" charset="0"/>
                <a:cs typeface="Arial" pitchFamily="34" charset="0"/>
              </a:endParaRPr>
            </a:p>
          </xdr:txBody>
        </xdr:sp>
        <xdr:grpSp>
          <xdr:nvGrpSpPr>
            <xdr:cNvPr id="914" name="Ομάδα 913"/>
            <xdr:cNvGrpSpPr/>
          </xdr:nvGrpSpPr>
          <xdr:grpSpPr>
            <a:xfrm>
              <a:off x="5235317" y="170668490"/>
              <a:ext cx="1506332" cy="309221"/>
              <a:chOff x="5235317" y="170668490"/>
              <a:chExt cx="1506332" cy="309221"/>
            </a:xfrm>
          </xdr:grpSpPr>
          <xdr:sp macro="" textlink="">
            <xdr:nvSpPr>
              <xdr:cNvPr id="915" name="368 - TextBox"/>
              <xdr:cNvSpPr txBox="1"/>
            </xdr:nvSpPr>
            <xdr:spPr>
              <a:xfrm>
                <a:off x="5235317" y="170668490"/>
                <a:ext cx="470568"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2</a:t>
                </a:r>
                <a:endParaRPr lang="el-GR" sz="1100" baseline="-25000">
                  <a:solidFill>
                    <a:srgbClr val="FFFF99"/>
                  </a:solidFill>
                  <a:latin typeface="Arial" pitchFamily="34" charset="0"/>
                  <a:cs typeface="Arial" pitchFamily="34" charset="0"/>
                </a:endParaRPr>
              </a:p>
            </xdr:txBody>
          </xdr:sp>
          <xdr:sp macro="" textlink="">
            <xdr:nvSpPr>
              <xdr:cNvPr id="916" name="373 - TextBox"/>
              <xdr:cNvSpPr txBox="1"/>
            </xdr:nvSpPr>
            <xdr:spPr>
              <a:xfrm>
                <a:off x="5985662" y="170668491"/>
                <a:ext cx="755987" cy="26696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COOCH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cxnSp macro="">
            <xdr:nvCxnSpPr>
              <xdr:cNvPr id="917" name="377 - Ευθεία γραμμή σύνδεσης"/>
              <xdr:cNvCxnSpPr/>
            </xdr:nvCxnSpPr>
            <xdr:spPr>
              <a:xfrm>
                <a:off x="5897954" y="170796890"/>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nvGrpSpPr>
              <xdr:cNvPr id="918" name="Ομάδα 917"/>
              <xdr:cNvGrpSpPr/>
            </xdr:nvGrpSpPr>
            <xdr:grpSpPr>
              <a:xfrm>
                <a:off x="5604029" y="170760668"/>
                <a:ext cx="149874" cy="48369"/>
                <a:chOff x="5604029" y="170432924"/>
                <a:chExt cx="149874" cy="48369"/>
              </a:xfrm>
            </xdr:grpSpPr>
            <xdr:cxnSp macro="">
              <xdr:nvCxnSpPr>
                <xdr:cNvPr id="919" name="376 - Ευθεία γραμμή σύνδεσης"/>
                <xdr:cNvCxnSpPr/>
              </xdr:nvCxnSpPr>
              <xdr:spPr>
                <a:xfrm>
                  <a:off x="5609851" y="170479384"/>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920" name="376 - Ευθεία γραμμή σύνδεσης"/>
                <xdr:cNvCxnSpPr/>
              </xdr:nvCxnSpPr>
              <xdr:spPr>
                <a:xfrm>
                  <a:off x="5604029" y="170432924"/>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grpSp>
      </xdr:grpSp>
      <xdr:cxnSp macro="">
        <xdr:nvCxnSpPr>
          <xdr:cNvPr id="921" name="377 - Ευθεία γραμμή σύνδεσης"/>
          <xdr:cNvCxnSpPr/>
        </xdr:nvCxnSpPr>
        <xdr:spPr>
          <a:xfrm rot="10800000">
            <a:off x="35229645" y="30476269"/>
            <a:ext cx="1909" cy="144052"/>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56</xdr:col>
      <xdr:colOff>378184</xdr:colOff>
      <xdr:row>131</xdr:row>
      <xdr:rowOff>130015</xdr:rowOff>
    </xdr:from>
    <xdr:to>
      <xdr:col>58</xdr:col>
      <xdr:colOff>550612</xdr:colOff>
      <xdr:row>133</xdr:row>
      <xdr:rowOff>224094</xdr:rowOff>
    </xdr:to>
    <xdr:grpSp>
      <xdr:nvGrpSpPr>
        <xdr:cNvPr id="932" name="Ομάδα 931"/>
        <xdr:cNvGrpSpPr/>
      </xdr:nvGrpSpPr>
      <xdr:grpSpPr>
        <a:xfrm>
          <a:off x="34842297" y="32525257"/>
          <a:ext cx="1401460" cy="585692"/>
          <a:chOff x="34597719" y="29300275"/>
          <a:chExt cx="1401460" cy="585692"/>
        </a:xfrm>
      </xdr:grpSpPr>
      <xdr:sp macro="" textlink="">
        <xdr:nvSpPr>
          <xdr:cNvPr id="933" name="373 - TextBox"/>
          <xdr:cNvSpPr txBox="1"/>
        </xdr:nvSpPr>
        <xdr:spPr>
          <a:xfrm>
            <a:off x="34597719" y="29619007"/>
            <a:ext cx="478224" cy="26696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OH</a:t>
            </a:r>
            <a:endParaRPr lang="el-GR" sz="1100" baseline="-25000">
              <a:solidFill>
                <a:srgbClr val="FFFF99"/>
              </a:solidFill>
              <a:latin typeface="Arial" pitchFamily="34" charset="0"/>
              <a:cs typeface="Arial" pitchFamily="34" charset="0"/>
            </a:endParaRPr>
          </a:p>
        </xdr:txBody>
      </xdr:sp>
      <xdr:grpSp>
        <xdr:nvGrpSpPr>
          <xdr:cNvPr id="934" name="Ομάδα 933"/>
          <xdr:cNvGrpSpPr/>
        </xdr:nvGrpSpPr>
        <xdr:grpSpPr>
          <a:xfrm>
            <a:off x="34637464" y="29300275"/>
            <a:ext cx="1361715" cy="309221"/>
            <a:chOff x="5235317" y="170668490"/>
            <a:chExt cx="1361715" cy="309221"/>
          </a:xfrm>
        </xdr:grpSpPr>
        <xdr:sp macro="" textlink="">
          <xdr:nvSpPr>
            <xdr:cNvPr id="936" name="374 - TextBox"/>
            <xdr:cNvSpPr txBox="1"/>
          </xdr:nvSpPr>
          <xdr:spPr>
            <a:xfrm>
              <a:off x="5676437" y="170668516"/>
              <a:ext cx="472402" cy="29889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2</a:t>
              </a:r>
              <a:endParaRPr lang="el-GR" sz="1100" baseline="-25000">
                <a:solidFill>
                  <a:srgbClr val="FFFF99"/>
                </a:solidFill>
                <a:latin typeface="Arial" pitchFamily="34" charset="0"/>
                <a:cs typeface="Arial" pitchFamily="34" charset="0"/>
              </a:endParaRPr>
            </a:p>
          </xdr:txBody>
        </xdr:sp>
        <xdr:grpSp>
          <xdr:nvGrpSpPr>
            <xdr:cNvPr id="937" name="Ομάδα 936"/>
            <xdr:cNvGrpSpPr/>
          </xdr:nvGrpSpPr>
          <xdr:grpSpPr>
            <a:xfrm>
              <a:off x="5235317" y="170668490"/>
              <a:ext cx="1361715" cy="309221"/>
              <a:chOff x="5235317" y="170668490"/>
              <a:chExt cx="1361715" cy="309221"/>
            </a:xfrm>
          </xdr:grpSpPr>
          <xdr:sp macro="" textlink="">
            <xdr:nvSpPr>
              <xdr:cNvPr id="938" name="368 - TextBox"/>
              <xdr:cNvSpPr txBox="1"/>
            </xdr:nvSpPr>
            <xdr:spPr>
              <a:xfrm>
                <a:off x="5235317" y="170668490"/>
                <a:ext cx="470568"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2</a:t>
                </a:r>
                <a:endParaRPr lang="el-GR" sz="1100" baseline="-25000">
                  <a:solidFill>
                    <a:srgbClr val="FFFF99"/>
                  </a:solidFill>
                  <a:latin typeface="Arial" pitchFamily="34" charset="0"/>
                  <a:cs typeface="Arial" pitchFamily="34" charset="0"/>
                </a:endParaRPr>
              </a:p>
            </xdr:txBody>
          </xdr:sp>
          <xdr:sp macro="" textlink="">
            <xdr:nvSpPr>
              <xdr:cNvPr id="939" name="373 - TextBox"/>
              <xdr:cNvSpPr txBox="1"/>
            </xdr:nvSpPr>
            <xdr:spPr>
              <a:xfrm>
                <a:off x="6118808" y="170668491"/>
                <a:ext cx="478224" cy="26696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cxnSp macro="">
            <xdr:nvCxnSpPr>
              <xdr:cNvPr id="940" name="377 - Ευθεία γραμμή σύνδεσης"/>
              <xdr:cNvCxnSpPr/>
            </xdr:nvCxnSpPr>
            <xdr:spPr>
              <a:xfrm>
                <a:off x="6051584" y="170796890"/>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941" name="376 - Ευθεία γραμμή σύνδεσης"/>
              <xdr:cNvCxnSpPr/>
            </xdr:nvCxnSpPr>
            <xdr:spPr>
              <a:xfrm>
                <a:off x="5609851" y="170807128"/>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935" name="377 - Ευθεία γραμμή σύνδεσης"/>
          <xdr:cNvCxnSpPr/>
        </xdr:nvCxnSpPr>
        <xdr:spPr>
          <a:xfrm rot="5400000">
            <a:off x="34710378" y="29578039"/>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19719</xdr:colOff>
      <xdr:row>134</xdr:row>
      <xdr:rowOff>121002</xdr:rowOff>
    </xdr:from>
    <xdr:to>
      <xdr:col>55</xdr:col>
      <xdr:colOff>101192</xdr:colOff>
      <xdr:row>135</xdr:row>
      <xdr:rowOff>184442</xdr:rowOff>
    </xdr:to>
    <xdr:grpSp>
      <xdr:nvGrpSpPr>
        <xdr:cNvPr id="942" name="Ομάδα 941"/>
        <xdr:cNvGrpSpPr/>
      </xdr:nvGrpSpPr>
      <xdr:grpSpPr>
        <a:xfrm>
          <a:off x="32640284" y="33253663"/>
          <a:ext cx="1310505" cy="309247"/>
          <a:chOff x="5235317" y="170668490"/>
          <a:chExt cx="1310505" cy="309247"/>
        </a:xfrm>
      </xdr:grpSpPr>
      <xdr:sp macro="" textlink="">
        <xdr:nvSpPr>
          <xdr:cNvPr id="943" name="374 - TextBox"/>
          <xdr:cNvSpPr txBox="1"/>
        </xdr:nvSpPr>
        <xdr:spPr>
          <a:xfrm>
            <a:off x="5686679" y="170668516"/>
            <a:ext cx="408497"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endParaRPr lang="el-GR" sz="1100" baseline="-25000">
              <a:solidFill>
                <a:srgbClr val="FFFF99"/>
              </a:solidFill>
              <a:latin typeface="Arial" pitchFamily="34" charset="0"/>
              <a:cs typeface="Arial" pitchFamily="34" charset="0"/>
            </a:endParaRPr>
          </a:p>
        </xdr:txBody>
      </xdr:sp>
      <xdr:grpSp>
        <xdr:nvGrpSpPr>
          <xdr:cNvPr id="944" name="Ομάδα 943"/>
          <xdr:cNvGrpSpPr/>
        </xdr:nvGrpSpPr>
        <xdr:grpSpPr>
          <a:xfrm>
            <a:off x="5235317" y="170668490"/>
            <a:ext cx="1310505" cy="309221"/>
            <a:chOff x="5235317" y="170668490"/>
            <a:chExt cx="1310505" cy="309221"/>
          </a:xfrm>
        </xdr:grpSpPr>
        <xdr:sp macro="" textlink="">
          <xdr:nvSpPr>
            <xdr:cNvPr id="945" name="368 - TextBox"/>
            <xdr:cNvSpPr txBox="1"/>
          </xdr:nvSpPr>
          <xdr:spPr>
            <a:xfrm>
              <a:off x="5235317" y="170668490"/>
              <a:ext cx="470568"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2</a:t>
              </a:r>
              <a:endParaRPr lang="el-GR" sz="1100" baseline="-25000">
                <a:solidFill>
                  <a:srgbClr val="FFFF99"/>
                </a:solidFill>
                <a:latin typeface="Arial" pitchFamily="34" charset="0"/>
                <a:cs typeface="Arial" pitchFamily="34" charset="0"/>
              </a:endParaRPr>
            </a:p>
          </xdr:txBody>
        </xdr:sp>
        <xdr:sp macro="" textlink="">
          <xdr:nvSpPr>
            <xdr:cNvPr id="946" name="373 - TextBox"/>
            <xdr:cNvSpPr txBox="1"/>
          </xdr:nvSpPr>
          <xdr:spPr>
            <a:xfrm>
              <a:off x="6067598" y="170668491"/>
              <a:ext cx="478224" cy="26696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cxnSp macro="">
          <xdr:nvCxnSpPr>
            <xdr:cNvPr id="947" name="377 - Ευθεία γραμμή σύνδεσης"/>
            <xdr:cNvCxnSpPr/>
          </xdr:nvCxnSpPr>
          <xdr:spPr>
            <a:xfrm>
              <a:off x="6000374" y="170796890"/>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nvGrpSpPr>
            <xdr:cNvPr id="948" name="Ομάδα 947"/>
            <xdr:cNvGrpSpPr/>
          </xdr:nvGrpSpPr>
          <xdr:grpSpPr>
            <a:xfrm>
              <a:off x="5609851" y="170760668"/>
              <a:ext cx="148472" cy="48369"/>
              <a:chOff x="5609851" y="170432924"/>
              <a:chExt cx="148472" cy="48369"/>
            </a:xfrm>
          </xdr:grpSpPr>
          <xdr:cxnSp macro="">
            <xdr:nvCxnSpPr>
              <xdr:cNvPr id="949" name="376 - Ευθεία γραμμή σύνδεσης"/>
              <xdr:cNvCxnSpPr/>
            </xdr:nvCxnSpPr>
            <xdr:spPr>
              <a:xfrm>
                <a:off x="5609851" y="170479384"/>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950" name="376 - Ευθεία γραμμή σύνδεσης"/>
              <xdr:cNvCxnSpPr/>
            </xdr:nvCxnSpPr>
            <xdr:spPr>
              <a:xfrm>
                <a:off x="5614271" y="170432924"/>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56</xdr:col>
      <xdr:colOff>417929</xdr:colOff>
      <xdr:row>134</xdr:row>
      <xdr:rowOff>130015</xdr:rowOff>
    </xdr:from>
    <xdr:to>
      <xdr:col>58</xdr:col>
      <xdr:colOff>550612</xdr:colOff>
      <xdr:row>136</xdr:row>
      <xdr:rowOff>224094</xdr:rowOff>
    </xdr:to>
    <xdr:grpSp>
      <xdr:nvGrpSpPr>
        <xdr:cNvPr id="951" name="Ομάδα 950"/>
        <xdr:cNvGrpSpPr/>
      </xdr:nvGrpSpPr>
      <xdr:grpSpPr>
        <a:xfrm>
          <a:off x="34882042" y="33262676"/>
          <a:ext cx="1361715" cy="585692"/>
          <a:chOff x="34637464" y="29300275"/>
          <a:chExt cx="1361715" cy="585692"/>
        </a:xfrm>
      </xdr:grpSpPr>
      <xdr:sp macro="" textlink="">
        <xdr:nvSpPr>
          <xdr:cNvPr id="952" name="373 - TextBox"/>
          <xdr:cNvSpPr txBox="1"/>
        </xdr:nvSpPr>
        <xdr:spPr>
          <a:xfrm>
            <a:off x="35079093" y="29619007"/>
            <a:ext cx="478224" cy="26696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OH</a:t>
            </a:r>
            <a:endParaRPr lang="el-GR" sz="1100" baseline="-25000">
              <a:solidFill>
                <a:srgbClr val="FFFF99"/>
              </a:solidFill>
              <a:latin typeface="Arial" pitchFamily="34" charset="0"/>
              <a:cs typeface="Arial" pitchFamily="34" charset="0"/>
            </a:endParaRPr>
          </a:p>
        </xdr:txBody>
      </xdr:sp>
      <xdr:grpSp>
        <xdr:nvGrpSpPr>
          <xdr:cNvPr id="953" name="Ομάδα 952"/>
          <xdr:cNvGrpSpPr/>
        </xdr:nvGrpSpPr>
        <xdr:grpSpPr>
          <a:xfrm>
            <a:off x="34637464" y="29300275"/>
            <a:ext cx="1361715" cy="309221"/>
            <a:chOff x="5235317" y="170668490"/>
            <a:chExt cx="1361715" cy="309221"/>
          </a:xfrm>
        </xdr:grpSpPr>
        <xdr:sp macro="" textlink="">
          <xdr:nvSpPr>
            <xdr:cNvPr id="955" name="374 - TextBox"/>
            <xdr:cNvSpPr txBox="1"/>
          </xdr:nvSpPr>
          <xdr:spPr>
            <a:xfrm>
              <a:off x="5676437" y="170668516"/>
              <a:ext cx="472402" cy="29889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endParaRPr lang="el-GR" sz="1100" baseline="-25000">
                <a:solidFill>
                  <a:srgbClr val="FFFF99"/>
                </a:solidFill>
                <a:latin typeface="Arial" pitchFamily="34" charset="0"/>
                <a:cs typeface="Arial" pitchFamily="34" charset="0"/>
              </a:endParaRPr>
            </a:p>
          </xdr:txBody>
        </xdr:sp>
        <xdr:grpSp>
          <xdr:nvGrpSpPr>
            <xdr:cNvPr id="956" name="Ομάδα 955"/>
            <xdr:cNvGrpSpPr/>
          </xdr:nvGrpSpPr>
          <xdr:grpSpPr>
            <a:xfrm>
              <a:off x="5235317" y="170668490"/>
              <a:ext cx="1361715" cy="309221"/>
              <a:chOff x="5235317" y="170668490"/>
              <a:chExt cx="1361715" cy="309221"/>
            </a:xfrm>
          </xdr:grpSpPr>
          <xdr:sp macro="" textlink="">
            <xdr:nvSpPr>
              <xdr:cNvPr id="957" name="368 - TextBox"/>
              <xdr:cNvSpPr txBox="1"/>
            </xdr:nvSpPr>
            <xdr:spPr>
              <a:xfrm>
                <a:off x="5235317" y="170668490"/>
                <a:ext cx="470568" cy="30922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l-GR" sz="1100" baseline="-25000">
                    <a:solidFill>
                      <a:srgbClr val="FFFF99"/>
                    </a:solidFill>
                    <a:latin typeface="Arial" pitchFamily="34" charset="0"/>
                    <a:cs typeface="Arial" pitchFamily="34" charset="0"/>
                  </a:rPr>
                  <a:t>3</a:t>
                </a:r>
              </a:p>
            </xdr:txBody>
          </xdr:sp>
          <xdr:sp macro="" textlink="">
            <xdr:nvSpPr>
              <xdr:cNvPr id="958" name="373 - TextBox"/>
              <xdr:cNvSpPr txBox="1"/>
            </xdr:nvSpPr>
            <xdr:spPr>
              <a:xfrm>
                <a:off x="6118808" y="170668491"/>
                <a:ext cx="478224" cy="26696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solidFill>
                      <a:srgbClr val="FFFF99"/>
                    </a:solidFill>
                    <a:latin typeface="Arial" pitchFamily="34" charset="0"/>
                    <a:cs typeface="Arial" pitchFamily="34" charset="0"/>
                  </a:rPr>
                  <a:t>CH</a:t>
                </a:r>
                <a:r>
                  <a:rPr lang="en-US" sz="1100" baseline="-25000">
                    <a:solidFill>
                      <a:srgbClr val="FFFF99"/>
                    </a:solidFill>
                    <a:latin typeface="Arial" pitchFamily="34" charset="0"/>
                    <a:cs typeface="Arial" pitchFamily="34" charset="0"/>
                  </a:rPr>
                  <a:t>3</a:t>
                </a:r>
                <a:endParaRPr lang="el-GR" sz="1100" baseline="-25000">
                  <a:solidFill>
                    <a:srgbClr val="FFFF99"/>
                  </a:solidFill>
                  <a:latin typeface="Arial" pitchFamily="34" charset="0"/>
                  <a:cs typeface="Arial" pitchFamily="34" charset="0"/>
                </a:endParaRPr>
              </a:p>
            </xdr:txBody>
          </xdr:sp>
          <xdr:cxnSp macro="">
            <xdr:nvCxnSpPr>
              <xdr:cNvPr id="959" name="377 - Ευθεία γραμμή σύνδεσης"/>
              <xdr:cNvCxnSpPr/>
            </xdr:nvCxnSpPr>
            <xdr:spPr>
              <a:xfrm>
                <a:off x="6051584" y="170796890"/>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960" name="376 - Ευθεία γραμμή σύνδεσης"/>
              <xdr:cNvCxnSpPr/>
            </xdr:nvCxnSpPr>
            <xdr:spPr>
              <a:xfrm>
                <a:off x="5609851" y="170807128"/>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grpSp>
      <xdr:cxnSp macro="">
        <xdr:nvCxnSpPr>
          <xdr:cNvPr id="954" name="377 - Ευθεία γραμμή σύνδεσης"/>
          <xdr:cNvCxnSpPr/>
        </xdr:nvCxnSpPr>
        <xdr:spPr>
          <a:xfrm rot="5400000">
            <a:off x="35191752" y="29578039"/>
            <a:ext cx="144052" cy="1909"/>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xdr:colOff>
      <xdr:row>10</xdr:row>
      <xdr:rowOff>161925</xdr:rowOff>
    </xdr:from>
    <xdr:to>
      <xdr:col>8</xdr:col>
      <xdr:colOff>533400</xdr:colOff>
      <xdr:row>12</xdr:row>
      <xdr:rowOff>47625</xdr:rowOff>
    </xdr:to>
    <xdr:sp macro="" textlink="">
      <xdr:nvSpPr>
        <xdr:cNvPr id="2" name="Text Box 93"/>
        <xdr:cNvSpPr txBox="1">
          <a:spLocks noChangeArrowheads="1"/>
        </xdr:cNvSpPr>
      </xdr:nvSpPr>
      <xdr:spPr bwMode="auto">
        <a:xfrm>
          <a:off x="4314825" y="2162175"/>
          <a:ext cx="1095375" cy="285750"/>
        </a:xfrm>
        <a:prstGeom prst="rect">
          <a:avLst/>
        </a:prstGeom>
        <a:gradFill rotWithShape="1">
          <a:gsLst>
            <a:gs pos="0">
              <a:srgbClr val="003300"/>
            </a:gs>
            <a:gs pos="100000">
              <a:srgbClr val="003300">
                <a:gamma/>
                <a:shade val="0"/>
                <a:invGamma/>
              </a:srgbClr>
            </a:gs>
          </a:gsLst>
          <a:lin ang="2700000" scaled="1"/>
        </a:gradFill>
        <a:ln w="9525">
          <a:solidFill>
            <a:srgbClr val="FFFF99"/>
          </a:solidFill>
          <a:miter lim="800000"/>
          <a:headEnd/>
          <a:tailEnd/>
        </a:ln>
      </xdr:spPr>
      <xdr:txBody>
        <a:bodyPr vertOverflow="clip" wrap="square" lIns="27432" tIns="27432" rIns="27432" bIns="27432" anchor="ctr" upright="1"/>
        <a:lstStyle/>
        <a:p>
          <a:pPr algn="ctr" rtl="1">
            <a:defRPr sz="1000"/>
          </a:pPr>
          <a:r>
            <a:rPr lang="en-US" sz="1100" b="1" i="0" strike="noStrike">
              <a:solidFill>
                <a:srgbClr val="FF9900"/>
              </a:solidFill>
              <a:latin typeface="Arial"/>
              <a:cs typeface="Arial"/>
            </a:rPr>
            <a:t>sp </a:t>
          </a:r>
          <a:r>
            <a:rPr lang="el-GR" sz="1100" b="1" i="0" strike="noStrike">
              <a:solidFill>
                <a:srgbClr val="FF9900"/>
              </a:solidFill>
              <a:latin typeface="Arial"/>
              <a:cs typeface="Arial"/>
            </a:rPr>
            <a:t>υβριδισμός</a:t>
          </a:r>
        </a:p>
      </xdr:txBody>
    </xdr:sp>
    <xdr:clientData/>
  </xdr:twoCellAnchor>
  <xdr:twoCellAnchor>
    <xdr:from>
      <xdr:col>0</xdr:col>
      <xdr:colOff>28575</xdr:colOff>
      <xdr:row>33</xdr:row>
      <xdr:rowOff>144478</xdr:rowOff>
    </xdr:from>
    <xdr:to>
      <xdr:col>2</xdr:col>
      <xdr:colOff>209550</xdr:colOff>
      <xdr:row>34</xdr:row>
      <xdr:rowOff>144477</xdr:rowOff>
    </xdr:to>
    <xdr:sp macro="" textlink="">
      <xdr:nvSpPr>
        <xdr:cNvPr id="3" name="Text Box 94"/>
        <xdr:cNvSpPr txBox="1">
          <a:spLocks noChangeArrowheads="1"/>
        </xdr:cNvSpPr>
      </xdr:nvSpPr>
      <xdr:spPr bwMode="auto">
        <a:xfrm>
          <a:off x="28575" y="6494478"/>
          <a:ext cx="1435100" cy="198437"/>
        </a:xfrm>
        <a:prstGeom prst="rect">
          <a:avLst/>
        </a:prstGeom>
        <a:solidFill>
          <a:srgbClr val="333300"/>
        </a:solidFill>
        <a:ln w="9525">
          <a:solidFill>
            <a:srgbClr val="FFCC00"/>
          </a:solidFill>
          <a:miter lim="800000"/>
          <a:headEnd/>
          <a:tailEnd/>
        </a:ln>
      </xdr:spPr>
      <xdr:txBody>
        <a:bodyPr vertOverflow="clip" wrap="square" lIns="27432" tIns="27432" rIns="27432" bIns="0" anchor="t" upright="1"/>
        <a:lstStyle/>
        <a:p>
          <a:pPr algn="ctr" rtl="0">
            <a:defRPr sz="1000"/>
          </a:pPr>
          <a:r>
            <a:rPr lang="el-GR" sz="1100" b="1" i="0" strike="noStrike">
              <a:solidFill>
                <a:srgbClr val="FFCC00"/>
              </a:solidFill>
              <a:latin typeface="Arial"/>
              <a:cs typeface="Arial"/>
            </a:rPr>
            <a:t>ΣΧΕΤΙΚΑ ΘΕΜΑΤΑ</a:t>
          </a:r>
        </a:p>
      </xdr:txBody>
    </xdr:sp>
    <xdr:clientData/>
  </xdr:twoCellAnchor>
  <xdr:twoCellAnchor>
    <xdr:from>
      <xdr:col>8</xdr:col>
      <xdr:colOff>505619</xdr:colOff>
      <xdr:row>24</xdr:row>
      <xdr:rowOff>57150</xdr:rowOff>
    </xdr:from>
    <xdr:to>
      <xdr:col>8</xdr:col>
      <xdr:colOff>591344</xdr:colOff>
      <xdr:row>24</xdr:row>
      <xdr:rowOff>142875</xdr:rowOff>
    </xdr:to>
    <xdr:grpSp>
      <xdr:nvGrpSpPr>
        <xdr:cNvPr id="4" name="Group 95"/>
        <xdr:cNvGrpSpPr>
          <a:grpSpLocks/>
        </xdr:cNvGrpSpPr>
      </xdr:nvGrpSpPr>
      <xdr:grpSpPr bwMode="auto">
        <a:xfrm>
          <a:off x="5347494" y="4819650"/>
          <a:ext cx="85725" cy="85725"/>
          <a:chOff x="150" y="1405"/>
          <a:chExt cx="9" cy="9"/>
        </a:xfrm>
      </xdr:grpSpPr>
      <xdr:grpSp>
        <xdr:nvGrpSpPr>
          <xdr:cNvPr id="5" name="Group 96"/>
          <xdr:cNvGrpSpPr>
            <a:grpSpLocks/>
          </xdr:cNvGrpSpPr>
        </xdr:nvGrpSpPr>
        <xdr:grpSpPr bwMode="auto">
          <a:xfrm>
            <a:off x="150" y="1405"/>
            <a:ext cx="3" cy="9"/>
            <a:chOff x="466" y="835"/>
            <a:chExt cx="3" cy="9"/>
          </a:xfrm>
        </xdr:grpSpPr>
        <xdr:sp macro="" textlink="">
          <xdr:nvSpPr>
            <xdr:cNvPr id="9" name="Line 97"/>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10" name="Line 98"/>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6" name="Group 99"/>
          <xdr:cNvGrpSpPr>
            <a:grpSpLocks/>
          </xdr:cNvGrpSpPr>
        </xdr:nvGrpSpPr>
        <xdr:grpSpPr bwMode="auto">
          <a:xfrm flipH="1" flipV="1">
            <a:off x="156" y="1405"/>
            <a:ext cx="3" cy="9"/>
            <a:chOff x="466" y="835"/>
            <a:chExt cx="3" cy="9"/>
          </a:xfrm>
        </xdr:grpSpPr>
        <xdr:sp macro="" textlink="">
          <xdr:nvSpPr>
            <xdr:cNvPr id="7" name="Line 100"/>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8" name="Line 101"/>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10</xdr:col>
      <xdr:colOff>525860</xdr:colOff>
      <xdr:row>24</xdr:row>
      <xdr:rowOff>57150</xdr:rowOff>
    </xdr:from>
    <xdr:to>
      <xdr:col>10</xdr:col>
      <xdr:colOff>554435</xdr:colOff>
      <xdr:row>24</xdr:row>
      <xdr:rowOff>142875</xdr:rowOff>
    </xdr:to>
    <xdr:grpSp>
      <xdr:nvGrpSpPr>
        <xdr:cNvPr id="11" name="Group 102"/>
        <xdr:cNvGrpSpPr>
          <a:grpSpLocks/>
        </xdr:cNvGrpSpPr>
      </xdr:nvGrpSpPr>
      <xdr:grpSpPr bwMode="auto">
        <a:xfrm>
          <a:off x="6578204" y="4819650"/>
          <a:ext cx="28575" cy="85725"/>
          <a:chOff x="466" y="835"/>
          <a:chExt cx="3" cy="9"/>
        </a:xfrm>
      </xdr:grpSpPr>
      <xdr:sp macro="" textlink="">
        <xdr:nvSpPr>
          <xdr:cNvPr id="12" name="Line 103"/>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13" name="Line 104"/>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9</xdr:col>
      <xdr:colOff>248841</xdr:colOff>
      <xdr:row>24</xdr:row>
      <xdr:rowOff>57150</xdr:rowOff>
    </xdr:from>
    <xdr:to>
      <xdr:col>9</xdr:col>
      <xdr:colOff>334566</xdr:colOff>
      <xdr:row>24</xdr:row>
      <xdr:rowOff>142875</xdr:rowOff>
    </xdr:to>
    <xdr:grpSp>
      <xdr:nvGrpSpPr>
        <xdr:cNvPr id="14" name="Group 105"/>
        <xdr:cNvGrpSpPr>
          <a:grpSpLocks/>
        </xdr:cNvGrpSpPr>
      </xdr:nvGrpSpPr>
      <xdr:grpSpPr bwMode="auto">
        <a:xfrm>
          <a:off x="5695950" y="4819650"/>
          <a:ext cx="85725" cy="85725"/>
          <a:chOff x="150" y="1405"/>
          <a:chExt cx="9" cy="9"/>
        </a:xfrm>
      </xdr:grpSpPr>
      <xdr:grpSp>
        <xdr:nvGrpSpPr>
          <xdr:cNvPr id="15" name="Group 106"/>
          <xdr:cNvGrpSpPr>
            <a:grpSpLocks/>
          </xdr:cNvGrpSpPr>
        </xdr:nvGrpSpPr>
        <xdr:grpSpPr bwMode="auto">
          <a:xfrm>
            <a:off x="150" y="1405"/>
            <a:ext cx="3" cy="9"/>
            <a:chOff x="466" y="835"/>
            <a:chExt cx="3" cy="9"/>
          </a:xfrm>
        </xdr:grpSpPr>
        <xdr:sp macro="" textlink="">
          <xdr:nvSpPr>
            <xdr:cNvPr id="19" name="Line 107"/>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20" name="Line 108"/>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16" name="Group 109"/>
          <xdr:cNvGrpSpPr>
            <a:grpSpLocks/>
          </xdr:cNvGrpSpPr>
        </xdr:nvGrpSpPr>
        <xdr:grpSpPr bwMode="auto">
          <a:xfrm flipH="1" flipV="1">
            <a:off x="156" y="1405"/>
            <a:ext cx="3" cy="9"/>
            <a:chOff x="466" y="835"/>
            <a:chExt cx="3" cy="9"/>
          </a:xfrm>
        </xdr:grpSpPr>
        <xdr:sp macro="" textlink="">
          <xdr:nvSpPr>
            <xdr:cNvPr id="17" name="Line 110"/>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18" name="Line 111"/>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9</xdr:col>
      <xdr:colOff>592932</xdr:colOff>
      <xdr:row>24</xdr:row>
      <xdr:rowOff>57150</xdr:rowOff>
    </xdr:from>
    <xdr:to>
      <xdr:col>10</xdr:col>
      <xdr:colOff>69057</xdr:colOff>
      <xdr:row>24</xdr:row>
      <xdr:rowOff>142875</xdr:rowOff>
    </xdr:to>
    <xdr:grpSp>
      <xdr:nvGrpSpPr>
        <xdr:cNvPr id="21" name="Group 112"/>
        <xdr:cNvGrpSpPr>
          <a:grpSpLocks/>
        </xdr:cNvGrpSpPr>
      </xdr:nvGrpSpPr>
      <xdr:grpSpPr bwMode="auto">
        <a:xfrm>
          <a:off x="6040041" y="4819650"/>
          <a:ext cx="81360" cy="85725"/>
          <a:chOff x="150" y="1405"/>
          <a:chExt cx="9" cy="9"/>
        </a:xfrm>
      </xdr:grpSpPr>
      <xdr:grpSp>
        <xdr:nvGrpSpPr>
          <xdr:cNvPr id="22" name="Group 113"/>
          <xdr:cNvGrpSpPr>
            <a:grpSpLocks/>
          </xdr:cNvGrpSpPr>
        </xdr:nvGrpSpPr>
        <xdr:grpSpPr bwMode="auto">
          <a:xfrm>
            <a:off x="150" y="1405"/>
            <a:ext cx="3" cy="9"/>
            <a:chOff x="466" y="835"/>
            <a:chExt cx="3" cy="9"/>
          </a:xfrm>
        </xdr:grpSpPr>
        <xdr:sp macro="" textlink="">
          <xdr:nvSpPr>
            <xdr:cNvPr id="26" name="Line 114"/>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27" name="Line 115"/>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23" name="Group 116"/>
          <xdr:cNvGrpSpPr>
            <a:grpSpLocks/>
          </xdr:cNvGrpSpPr>
        </xdr:nvGrpSpPr>
        <xdr:grpSpPr bwMode="auto">
          <a:xfrm flipH="1" flipV="1">
            <a:off x="156" y="1405"/>
            <a:ext cx="3" cy="9"/>
            <a:chOff x="466" y="835"/>
            <a:chExt cx="3" cy="9"/>
          </a:xfrm>
        </xdr:grpSpPr>
        <xdr:sp macro="" textlink="">
          <xdr:nvSpPr>
            <xdr:cNvPr id="24" name="Line 117"/>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25" name="Line 118"/>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10</xdr:col>
      <xdr:colOff>220663</xdr:colOff>
      <xdr:row>24</xdr:row>
      <xdr:rowOff>57150</xdr:rowOff>
    </xdr:from>
    <xdr:to>
      <xdr:col>10</xdr:col>
      <xdr:colOff>306388</xdr:colOff>
      <xdr:row>24</xdr:row>
      <xdr:rowOff>142875</xdr:rowOff>
    </xdr:to>
    <xdr:grpSp>
      <xdr:nvGrpSpPr>
        <xdr:cNvPr id="28" name="Group 119"/>
        <xdr:cNvGrpSpPr>
          <a:grpSpLocks/>
        </xdr:cNvGrpSpPr>
      </xdr:nvGrpSpPr>
      <xdr:grpSpPr bwMode="auto">
        <a:xfrm>
          <a:off x="6273007" y="4819650"/>
          <a:ext cx="85725" cy="85725"/>
          <a:chOff x="150" y="1405"/>
          <a:chExt cx="9" cy="9"/>
        </a:xfrm>
      </xdr:grpSpPr>
      <xdr:grpSp>
        <xdr:nvGrpSpPr>
          <xdr:cNvPr id="29" name="Group 120"/>
          <xdr:cNvGrpSpPr>
            <a:grpSpLocks/>
          </xdr:cNvGrpSpPr>
        </xdr:nvGrpSpPr>
        <xdr:grpSpPr bwMode="auto">
          <a:xfrm>
            <a:off x="150" y="1405"/>
            <a:ext cx="3" cy="9"/>
            <a:chOff x="466" y="835"/>
            <a:chExt cx="3" cy="9"/>
          </a:xfrm>
        </xdr:grpSpPr>
        <xdr:sp macro="" textlink="">
          <xdr:nvSpPr>
            <xdr:cNvPr id="33" name="Line 121"/>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4" name="Line 122"/>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30" name="Group 123"/>
          <xdr:cNvGrpSpPr>
            <a:grpSpLocks/>
          </xdr:cNvGrpSpPr>
        </xdr:nvGrpSpPr>
        <xdr:grpSpPr bwMode="auto">
          <a:xfrm flipH="1" flipV="1">
            <a:off x="156" y="1405"/>
            <a:ext cx="3" cy="9"/>
            <a:chOff x="466" y="835"/>
            <a:chExt cx="3" cy="9"/>
          </a:xfrm>
        </xdr:grpSpPr>
        <xdr:sp macro="" textlink="">
          <xdr:nvSpPr>
            <xdr:cNvPr id="31" name="Line 124"/>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2" name="Line 125"/>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8</xdr:col>
      <xdr:colOff>505619</xdr:colOff>
      <xdr:row>23</xdr:row>
      <xdr:rowOff>66675</xdr:rowOff>
    </xdr:from>
    <xdr:to>
      <xdr:col>8</xdr:col>
      <xdr:colOff>591344</xdr:colOff>
      <xdr:row>23</xdr:row>
      <xdr:rowOff>152400</xdr:rowOff>
    </xdr:to>
    <xdr:grpSp>
      <xdr:nvGrpSpPr>
        <xdr:cNvPr id="35" name="Group 126"/>
        <xdr:cNvGrpSpPr>
          <a:grpSpLocks/>
        </xdr:cNvGrpSpPr>
      </xdr:nvGrpSpPr>
      <xdr:grpSpPr bwMode="auto">
        <a:xfrm>
          <a:off x="5347494" y="4630738"/>
          <a:ext cx="85725" cy="85725"/>
          <a:chOff x="150" y="1405"/>
          <a:chExt cx="9" cy="9"/>
        </a:xfrm>
      </xdr:grpSpPr>
      <xdr:grpSp>
        <xdr:nvGrpSpPr>
          <xdr:cNvPr id="36" name="Group 127"/>
          <xdr:cNvGrpSpPr>
            <a:grpSpLocks/>
          </xdr:cNvGrpSpPr>
        </xdr:nvGrpSpPr>
        <xdr:grpSpPr bwMode="auto">
          <a:xfrm>
            <a:off x="150" y="1405"/>
            <a:ext cx="3" cy="9"/>
            <a:chOff x="466" y="835"/>
            <a:chExt cx="3" cy="9"/>
          </a:xfrm>
        </xdr:grpSpPr>
        <xdr:sp macro="" textlink="">
          <xdr:nvSpPr>
            <xdr:cNvPr id="40" name="Line 128"/>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41" name="Line 129"/>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37" name="Group 130"/>
          <xdr:cNvGrpSpPr>
            <a:grpSpLocks/>
          </xdr:cNvGrpSpPr>
        </xdr:nvGrpSpPr>
        <xdr:grpSpPr bwMode="auto">
          <a:xfrm flipH="1" flipV="1">
            <a:off x="156" y="1405"/>
            <a:ext cx="3" cy="9"/>
            <a:chOff x="466" y="835"/>
            <a:chExt cx="3" cy="9"/>
          </a:xfrm>
        </xdr:grpSpPr>
        <xdr:sp macro="" textlink="">
          <xdr:nvSpPr>
            <xdr:cNvPr id="38" name="Line 131"/>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9" name="Line 132"/>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9</xdr:col>
      <xdr:colOff>248841</xdr:colOff>
      <xdr:row>23</xdr:row>
      <xdr:rowOff>66675</xdr:rowOff>
    </xdr:from>
    <xdr:to>
      <xdr:col>9</xdr:col>
      <xdr:colOff>334566</xdr:colOff>
      <xdr:row>23</xdr:row>
      <xdr:rowOff>152400</xdr:rowOff>
    </xdr:to>
    <xdr:grpSp>
      <xdr:nvGrpSpPr>
        <xdr:cNvPr id="42" name="Group 136"/>
        <xdr:cNvGrpSpPr>
          <a:grpSpLocks/>
        </xdr:cNvGrpSpPr>
      </xdr:nvGrpSpPr>
      <xdr:grpSpPr bwMode="auto">
        <a:xfrm>
          <a:off x="5695950" y="4630738"/>
          <a:ext cx="85725" cy="85725"/>
          <a:chOff x="150" y="1405"/>
          <a:chExt cx="9" cy="9"/>
        </a:xfrm>
      </xdr:grpSpPr>
      <xdr:grpSp>
        <xdr:nvGrpSpPr>
          <xdr:cNvPr id="43" name="Group 137"/>
          <xdr:cNvGrpSpPr>
            <a:grpSpLocks/>
          </xdr:cNvGrpSpPr>
        </xdr:nvGrpSpPr>
        <xdr:grpSpPr bwMode="auto">
          <a:xfrm>
            <a:off x="150" y="1405"/>
            <a:ext cx="3" cy="9"/>
            <a:chOff x="466" y="835"/>
            <a:chExt cx="3" cy="9"/>
          </a:xfrm>
        </xdr:grpSpPr>
        <xdr:sp macro="" textlink="">
          <xdr:nvSpPr>
            <xdr:cNvPr id="47" name="Line 138"/>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48" name="Line 139"/>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44" name="Group 140"/>
          <xdr:cNvGrpSpPr>
            <a:grpSpLocks/>
          </xdr:cNvGrpSpPr>
        </xdr:nvGrpSpPr>
        <xdr:grpSpPr bwMode="auto">
          <a:xfrm flipH="1" flipV="1">
            <a:off x="156" y="1405"/>
            <a:ext cx="3" cy="9"/>
            <a:chOff x="466" y="835"/>
            <a:chExt cx="3" cy="9"/>
          </a:xfrm>
        </xdr:grpSpPr>
        <xdr:sp macro="" textlink="">
          <xdr:nvSpPr>
            <xdr:cNvPr id="45" name="Line 141"/>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46" name="Line 142"/>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8</xdr:col>
      <xdr:colOff>505619</xdr:colOff>
      <xdr:row>36</xdr:row>
      <xdr:rowOff>66675</xdr:rowOff>
    </xdr:from>
    <xdr:to>
      <xdr:col>8</xdr:col>
      <xdr:colOff>591344</xdr:colOff>
      <xdr:row>36</xdr:row>
      <xdr:rowOff>152400</xdr:rowOff>
    </xdr:to>
    <xdr:grpSp>
      <xdr:nvGrpSpPr>
        <xdr:cNvPr id="49" name="Group 157"/>
        <xdr:cNvGrpSpPr>
          <a:grpSpLocks/>
        </xdr:cNvGrpSpPr>
      </xdr:nvGrpSpPr>
      <xdr:grpSpPr bwMode="auto">
        <a:xfrm>
          <a:off x="5347494" y="7210425"/>
          <a:ext cx="85725" cy="85725"/>
          <a:chOff x="150" y="1405"/>
          <a:chExt cx="9" cy="9"/>
        </a:xfrm>
      </xdr:grpSpPr>
      <xdr:grpSp>
        <xdr:nvGrpSpPr>
          <xdr:cNvPr id="50" name="Group 158"/>
          <xdr:cNvGrpSpPr>
            <a:grpSpLocks/>
          </xdr:cNvGrpSpPr>
        </xdr:nvGrpSpPr>
        <xdr:grpSpPr bwMode="auto">
          <a:xfrm>
            <a:off x="150" y="1405"/>
            <a:ext cx="3" cy="9"/>
            <a:chOff x="466" y="835"/>
            <a:chExt cx="3" cy="9"/>
          </a:xfrm>
        </xdr:grpSpPr>
        <xdr:sp macro="" textlink="">
          <xdr:nvSpPr>
            <xdr:cNvPr id="54" name="Line 159"/>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55" name="Line 160"/>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51" name="Group 161"/>
          <xdr:cNvGrpSpPr>
            <a:grpSpLocks/>
          </xdr:cNvGrpSpPr>
        </xdr:nvGrpSpPr>
        <xdr:grpSpPr bwMode="auto">
          <a:xfrm flipH="1" flipV="1">
            <a:off x="156" y="1405"/>
            <a:ext cx="3" cy="9"/>
            <a:chOff x="466" y="835"/>
            <a:chExt cx="3" cy="9"/>
          </a:xfrm>
        </xdr:grpSpPr>
        <xdr:sp macro="" textlink="">
          <xdr:nvSpPr>
            <xdr:cNvPr id="52" name="Line 162"/>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53" name="Line 163"/>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9</xdr:col>
      <xdr:colOff>258366</xdr:colOff>
      <xdr:row>36</xdr:row>
      <xdr:rowOff>66675</xdr:rowOff>
    </xdr:from>
    <xdr:to>
      <xdr:col>9</xdr:col>
      <xdr:colOff>286941</xdr:colOff>
      <xdr:row>36</xdr:row>
      <xdr:rowOff>152400</xdr:rowOff>
    </xdr:to>
    <xdr:grpSp>
      <xdr:nvGrpSpPr>
        <xdr:cNvPr id="56" name="Group 165"/>
        <xdr:cNvGrpSpPr>
          <a:grpSpLocks/>
        </xdr:cNvGrpSpPr>
      </xdr:nvGrpSpPr>
      <xdr:grpSpPr bwMode="auto">
        <a:xfrm>
          <a:off x="5705475" y="7210425"/>
          <a:ext cx="28575" cy="85725"/>
          <a:chOff x="466" y="835"/>
          <a:chExt cx="3" cy="9"/>
        </a:xfrm>
      </xdr:grpSpPr>
      <xdr:sp macro="" textlink="">
        <xdr:nvSpPr>
          <xdr:cNvPr id="57" name="Line 166"/>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58" name="Line 167"/>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9</xdr:col>
      <xdr:colOff>601663</xdr:colOff>
      <xdr:row>36</xdr:row>
      <xdr:rowOff>66675</xdr:rowOff>
    </xdr:from>
    <xdr:to>
      <xdr:col>10</xdr:col>
      <xdr:colOff>25003</xdr:colOff>
      <xdr:row>36</xdr:row>
      <xdr:rowOff>152400</xdr:rowOff>
    </xdr:to>
    <xdr:grpSp>
      <xdr:nvGrpSpPr>
        <xdr:cNvPr id="59" name="Group 168"/>
        <xdr:cNvGrpSpPr>
          <a:grpSpLocks/>
        </xdr:cNvGrpSpPr>
      </xdr:nvGrpSpPr>
      <xdr:grpSpPr bwMode="auto">
        <a:xfrm rot="10800000" flipH="1" flipV="1">
          <a:off x="6048772" y="7210425"/>
          <a:ext cx="28575" cy="85725"/>
          <a:chOff x="466" y="835"/>
          <a:chExt cx="3" cy="9"/>
        </a:xfrm>
      </xdr:grpSpPr>
      <xdr:sp macro="" textlink="">
        <xdr:nvSpPr>
          <xdr:cNvPr id="60" name="Line 169"/>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61" name="Line 170"/>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7</xdr:col>
      <xdr:colOff>47625</xdr:colOff>
      <xdr:row>91</xdr:row>
      <xdr:rowOff>104775</xdr:rowOff>
    </xdr:from>
    <xdr:to>
      <xdr:col>8</xdr:col>
      <xdr:colOff>533400</xdr:colOff>
      <xdr:row>92</xdr:row>
      <xdr:rowOff>171450</xdr:rowOff>
    </xdr:to>
    <xdr:sp macro="" textlink="">
      <xdr:nvSpPr>
        <xdr:cNvPr id="62" name="Text Box 330"/>
        <xdr:cNvSpPr txBox="1">
          <a:spLocks noChangeArrowheads="1"/>
        </xdr:cNvSpPr>
      </xdr:nvSpPr>
      <xdr:spPr bwMode="auto">
        <a:xfrm>
          <a:off x="4314825" y="16392525"/>
          <a:ext cx="1095375" cy="247650"/>
        </a:xfrm>
        <a:prstGeom prst="rect">
          <a:avLst/>
        </a:prstGeom>
        <a:gradFill rotWithShape="1">
          <a:gsLst>
            <a:gs pos="0">
              <a:srgbClr val="003300"/>
            </a:gs>
            <a:gs pos="100000">
              <a:srgbClr val="003300">
                <a:gamma/>
                <a:shade val="0"/>
                <a:invGamma/>
              </a:srgbClr>
            </a:gs>
          </a:gsLst>
          <a:lin ang="2700000" scaled="1"/>
        </a:gradFill>
        <a:ln w="9525" algn="ctr">
          <a:solidFill>
            <a:srgbClr val="FFFF99"/>
          </a:solidFill>
          <a:miter lim="800000"/>
          <a:headEnd/>
          <a:tailEnd/>
        </a:ln>
        <a:effectLst/>
      </xdr:spPr>
      <xdr:txBody>
        <a:bodyPr vertOverflow="clip" wrap="square" lIns="27432" tIns="27432" rIns="27432" bIns="27432" anchor="ctr" upright="1"/>
        <a:lstStyle/>
        <a:p>
          <a:pPr algn="ctr" rtl="1">
            <a:defRPr sz="1000"/>
          </a:pPr>
          <a:r>
            <a:rPr lang="en-US" sz="1100" b="1" i="0" strike="noStrike">
              <a:solidFill>
                <a:srgbClr val="FF9900"/>
              </a:solidFill>
              <a:latin typeface="Arial"/>
              <a:cs typeface="Arial"/>
            </a:rPr>
            <a:t>sp</a:t>
          </a:r>
          <a:r>
            <a:rPr lang="en-US" sz="1100" b="1" i="0" strike="noStrike" baseline="30000">
              <a:solidFill>
                <a:srgbClr val="FF9900"/>
              </a:solidFill>
              <a:latin typeface="Arial"/>
              <a:cs typeface="Arial"/>
            </a:rPr>
            <a:t>2</a:t>
          </a:r>
          <a:r>
            <a:rPr lang="en-US" sz="1100" b="1" i="0" strike="noStrike">
              <a:solidFill>
                <a:srgbClr val="FF9900"/>
              </a:solidFill>
              <a:latin typeface="Arial"/>
              <a:cs typeface="Arial"/>
            </a:rPr>
            <a:t> </a:t>
          </a:r>
          <a:r>
            <a:rPr lang="el-GR" sz="1100" b="1" i="0" strike="noStrike">
              <a:solidFill>
                <a:srgbClr val="FF9900"/>
              </a:solidFill>
              <a:latin typeface="Arial"/>
              <a:cs typeface="Arial"/>
            </a:rPr>
            <a:t>υβριδισμός</a:t>
          </a:r>
        </a:p>
      </xdr:txBody>
    </xdr:sp>
    <xdr:clientData/>
  </xdr:twoCellAnchor>
  <xdr:twoCellAnchor>
    <xdr:from>
      <xdr:col>8</xdr:col>
      <xdr:colOff>505619</xdr:colOff>
      <xdr:row>106</xdr:row>
      <xdr:rowOff>66675</xdr:rowOff>
    </xdr:from>
    <xdr:to>
      <xdr:col>8</xdr:col>
      <xdr:colOff>591344</xdr:colOff>
      <xdr:row>106</xdr:row>
      <xdr:rowOff>152400</xdr:rowOff>
    </xdr:to>
    <xdr:grpSp>
      <xdr:nvGrpSpPr>
        <xdr:cNvPr id="63" name="Group 331"/>
        <xdr:cNvGrpSpPr>
          <a:grpSpLocks/>
        </xdr:cNvGrpSpPr>
      </xdr:nvGrpSpPr>
      <xdr:grpSpPr bwMode="auto">
        <a:xfrm>
          <a:off x="5347494" y="19751675"/>
          <a:ext cx="85725" cy="85725"/>
          <a:chOff x="150" y="1405"/>
          <a:chExt cx="9" cy="9"/>
        </a:xfrm>
      </xdr:grpSpPr>
      <xdr:grpSp>
        <xdr:nvGrpSpPr>
          <xdr:cNvPr id="64" name="Group 332"/>
          <xdr:cNvGrpSpPr>
            <a:grpSpLocks/>
          </xdr:cNvGrpSpPr>
        </xdr:nvGrpSpPr>
        <xdr:grpSpPr bwMode="auto">
          <a:xfrm>
            <a:off x="150" y="1405"/>
            <a:ext cx="3" cy="9"/>
            <a:chOff x="466" y="835"/>
            <a:chExt cx="3" cy="9"/>
          </a:xfrm>
        </xdr:grpSpPr>
        <xdr:sp macro="" textlink="">
          <xdr:nvSpPr>
            <xdr:cNvPr id="68" name="Line 333"/>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69" name="Line 334"/>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65" name="Group 335"/>
          <xdr:cNvGrpSpPr>
            <a:grpSpLocks/>
          </xdr:cNvGrpSpPr>
        </xdr:nvGrpSpPr>
        <xdr:grpSpPr bwMode="auto">
          <a:xfrm flipH="1" flipV="1">
            <a:off x="156" y="1405"/>
            <a:ext cx="3" cy="9"/>
            <a:chOff x="466" y="835"/>
            <a:chExt cx="3" cy="9"/>
          </a:xfrm>
        </xdr:grpSpPr>
        <xdr:sp macro="" textlink="">
          <xdr:nvSpPr>
            <xdr:cNvPr id="66" name="Line 336"/>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67" name="Line 337"/>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9</xdr:col>
      <xdr:colOff>248841</xdr:colOff>
      <xdr:row>106</xdr:row>
      <xdr:rowOff>66675</xdr:rowOff>
    </xdr:from>
    <xdr:to>
      <xdr:col>9</xdr:col>
      <xdr:colOff>334566</xdr:colOff>
      <xdr:row>106</xdr:row>
      <xdr:rowOff>152400</xdr:rowOff>
    </xdr:to>
    <xdr:grpSp>
      <xdr:nvGrpSpPr>
        <xdr:cNvPr id="70" name="Group 338"/>
        <xdr:cNvGrpSpPr>
          <a:grpSpLocks/>
        </xdr:cNvGrpSpPr>
      </xdr:nvGrpSpPr>
      <xdr:grpSpPr bwMode="auto">
        <a:xfrm>
          <a:off x="5695950" y="19751675"/>
          <a:ext cx="85725" cy="85725"/>
          <a:chOff x="150" y="1405"/>
          <a:chExt cx="9" cy="9"/>
        </a:xfrm>
      </xdr:grpSpPr>
      <xdr:grpSp>
        <xdr:nvGrpSpPr>
          <xdr:cNvPr id="71" name="Group 339"/>
          <xdr:cNvGrpSpPr>
            <a:grpSpLocks/>
          </xdr:cNvGrpSpPr>
        </xdr:nvGrpSpPr>
        <xdr:grpSpPr bwMode="auto">
          <a:xfrm>
            <a:off x="150" y="1405"/>
            <a:ext cx="3" cy="9"/>
            <a:chOff x="466" y="835"/>
            <a:chExt cx="3" cy="9"/>
          </a:xfrm>
        </xdr:grpSpPr>
        <xdr:sp macro="" textlink="">
          <xdr:nvSpPr>
            <xdr:cNvPr id="75" name="Line 340"/>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76" name="Line 341"/>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72" name="Group 342"/>
          <xdr:cNvGrpSpPr>
            <a:grpSpLocks/>
          </xdr:cNvGrpSpPr>
        </xdr:nvGrpSpPr>
        <xdr:grpSpPr bwMode="auto">
          <a:xfrm flipH="1" flipV="1">
            <a:off x="156" y="1405"/>
            <a:ext cx="3" cy="9"/>
            <a:chOff x="466" y="835"/>
            <a:chExt cx="3" cy="9"/>
          </a:xfrm>
        </xdr:grpSpPr>
        <xdr:sp macro="" textlink="">
          <xdr:nvSpPr>
            <xdr:cNvPr id="73" name="Line 343"/>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74" name="Line 344"/>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9</xdr:col>
      <xdr:colOff>602060</xdr:colOff>
      <xdr:row>106</xdr:row>
      <xdr:rowOff>66675</xdr:rowOff>
    </xdr:from>
    <xdr:to>
      <xdr:col>10</xdr:col>
      <xdr:colOff>25400</xdr:colOff>
      <xdr:row>106</xdr:row>
      <xdr:rowOff>152400</xdr:rowOff>
    </xdr:to>
    <xdr:grpSp>
      <xdr:nvGrpSpPr>
        <xdr:cNvPr id="77" name="Group 345"/>
        <xdr:cNvGrpSpPr>
          <a:grpSpLocks/>
        </xdr:cNvGrpSpPr>
      </xdr:nvGrpSpPr>
      <xdr:grpSpPr bwMode="auto">
        <a:xfrm>
          <a:off x="6049169" y="19751675"/>
          <a:ext cx="28575" cy="85725"/>
          <a:chOff x="466" y="835"/>
          <a:chExt cx="3" cy="9"/>
        </a:xfrm>
      </xdr:grpSpPr>
      <xdr:sp macro="" textlink="">
        <xdr:nvSpPr>
          <xdr:cNvPr id="78" name="Line 346"/>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79" name="Line 347"/>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8</xdr:col>
      <xdr:colOff>505619</xdr:colOff>
      <xdr:row>119</xdr:row>
      <xdr:rowOff>66675</xdr:rowOff>
    </xdr:from>
    <xdr:to>
      <xdr:col>8</xdr:col>
      <xdr:colOff>591344</xdr:colOff>
      <xdr:row>119</xdr:row>
      <xdr:rowOff>152400</xdr:rowOff>
    </xdr:to>
    <xdr:grpSp>
      <xdr:nvGrpSpPr>
        <xdr:cNvPr id="80" name="Group 348"/>
        <xdr:cNvGrpSpPr>
          <a:grpSpLocks/>
        </xdr:cNvGrpSpPr>
      </xdr:nvGrpSpPr>
      <xdr:grpSpPr bwMode="auto">
        <a:xfrm>
          <a:off x="5347494" y="22113081"/>
          <a:ext cx="85725" cy="85725"/>
          <a:chOff x="150" y="1405"/>
          <a:chExt cx="9" cy="9"/>
        </a:xfrm>
      </xdr:grpSpPr>
      <xdr:grpSp>
        <xdr:nvGrpSpPr>
          <xdr:cNvPr id="81" name="Group 349"/>
          <xdr:cNvGrpSpPr>
            <a:grpSpLocks/>
          </xdr:cNvGrpSpPr>
        </xdr:nvGrpSpPr>
        <xdr:grpSpPr bwMode="auto">
          <a:xfrm>
            <a:off x="150" y="1405"/>
            <a:ext cx="3" cy="9"/>
            <a:chOff x="466" y="835"/>
            <a:chExt cx="3" cy="9"/>
          </a:xfrm>
        </xdr:grpSpPr>
        <xdr:sp macro="" textlink="">
          <xdr:nvSpPr>
            <xdr:cNvPr id="85" name="Line 350"/>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86" name="Line 351"/>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82" name="Group 352"/>
          <xdr:cNvGrpSpPr>
            <a:grpSpLocks/>
          </xdr:cNvGrpSpPr>
        </xdr:nvGrpSpPr>
        <xdr:grpSpPr bwMode="auto">
          <a:xfrm flipH="1" flipV="1">
            <a:off x="156" y="1405"/>
            <a:ext cx="3" cy="9"/>
            <a:chOff x="466" y="835"/>
            <a:chExt cx="3" cy="9"/>
          </a:xfrm>
        </xdr:grpSpPr>
        <xdr:sp macro="" textlink="">
          <xdr:nvSpPr>
            <xdr:cNvPr id="83" name="Line 353"/>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84" name="Line 354"/>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9</xdr:col>
      <xdr:colOff>258366</xdr:colOff>
      <xdr:row>119</xdr:row>
      <xdr:rowOff>66675</xdr:rowOff>
    </xdr:from>
    <xdr:to>
      <xdr:col>9</xdr:col>
      <xdr:colOff>286941</xdr:colOff>
      <xdr:row>119</xdr:row>
      <xdr:rowOff>152400</xdr:rowOff>
    </xdr:to>
    <xdr:grpSp>
      <xdr:nvGrpSpPr>
        <xdr:cNvPr id="87" name="Group 355"/>
        <xdr:cNvGrpSpPr>
          <a:grpSpLocks/>
        </xdr:cNvGrpSpPr>
      </xdr:nvGrpSpPr>
      <xdr:grpSpPr bwMode="auto">
        <a:xfrm>
          <a:off x="5705475" y="22113081"/>
          <a:ext cx="28575" cy="85725"/>
          <a:chOff x="466" y="835"/>
          <a:chExt cx="3" cy="9"/>
        </a:xfrm>
      </xdr:grpSpPr>
      <xdr:sp macro="" textlink="">
        <xdr:nvSpPr>
          <xdr:cNvPr id="88" name="Line 356"/>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89" name="Line 357"/>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9</xdr:col>
      <xdr:colOff>601663</xdr:colOff>
      <xdr:row>119</xdr:row>
      <xdr:rowOff>66675</xdr:rowOff>
    </xdr:from>
    <xdr:to>
      <xdr:col>10</xdr:col>
      <xdr:colOff>25003</xdr:colOff>
      <xdr:row>119</xdr:row>
      <xdr:rowOff>152400</xdr:rowOff>
    </xdr:to>
    <xdr:grpSp>
      <xdr:nvGrpSpPr>
        <xdr:cNvPr id="90" name="Group 358"/>
        <xdr:cNvGrpSpPr>
          <a:grpSpLocks/>
        </xdr:cNvGrpSpPr>
      </xdr:nvGrpSpPr>
      <xdr:grpSpPr bwMode="auto">
        <a:xfrm rot="10800000" flipH="1" flipV="1">
          <a:off x="6048772" y="22113081"/>
          <a:ext cx="28575" cy="85725"/>
          <a:chOff x="466" y="835"/>
          <a:chExt cx="3" cy="9"/>
        </a:xfrm>
      </xdr:grpSpPr>
      <xdr:sp macro="" textlink="">
        <xdr:nvSpPr>
          <xdr:cNvPr id="91" name="Line 359"/>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92" name="Line 360"/>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10</xdr:col>
      <xdr:colOff>249635</xdr:colOff>
      <xdr:row>119</xdr:row>
      <xdr:rowOff>66675</xdr:rowOff>
    </xdr:from>
    <xdr:to>
      <xdr:col>10</xdr:col>
      <xdr:colOff>278210</xdr:colOff>
      <xdr:row>119</xdr:row>
      <xdr:rowOff>152400</xdr:rowOff>
    </xdr:to>
    <xdr:grpSp>
      <xdr:nvGrpSpPr>
        <xdr:cNvPr id="93" name="Group 361"/>
        <xdr:cNvGrpSpPr>
          <a:grpSpLocks/>
        </xdr:cNvGrpSpPr>
      </xdr:nvGrpSpPr>
      <xdr:grpSpPr bwMode="auto">
        <a:xfrm rot="10800000" flipH="1" flipV="1">
          <a:off x="6301979" y="22113081"/>
          <a:ext cx="28575" cy="85725"/>
          <a:chOff x="466" y="835"/>
          <a:chExt cx="3" cy="9"/>
        </a:xfrm>
      </xdr:grpSpPr>
      <xdr:sp macro="" textlink="">
        <xdr:nvSpPr>
          <xdr:cNvPr id="94" name="Line 362"/>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95" name="Line 363"/>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2</xdr:col>
      <xdr:colOff>95250</xdr:colOff>
      <xdr:row>121</xdr:row>
      <xdr:rowOff>116687</xdr:rowOff>
    </xdr:from>
    <xdr:to>
      <xdr:col>4</xdr:col>
      <xdr:colOff>552450</xdr:colOff>
      <xdr:row>130</xdr:row>
      <xdr:rowOff>155978</xdr:rowOff>
    </xdr:to>
    <xdr:grpSp>
      <xdr:nvGrpSpPr>
        <xdr:cNvPr id="96" name="Group 505"/>
        <xdr:cNvGrpSpPr>
          <a:grpSpLocks/>
        </xdr:cNvGrpSpPr>
      </xdr:nvGrpSpPr>
      <xdr:grpSpPr bwMode="auto">
        <a:xfrm>
          <a:off x="1305719" y="22550046"/>
          <a:ext cx="1667669" cy="1646635"/>
          <a:chOff x="138" y="2260"/>
          <a:chExt cx="176" cy="175"/>
        </a:xfrm>
      </xdr:grpSpPr>
      <xdr:sp macro="" textlink="">
        <xdr:nvSpPr>
          <xdr:cNvPr id="97" name="Text Box 503"/>
          <xdr:cNvSpPr txBox="1">
            <a:spLocks noChangeArrowheads="1"/>
          </xdr:cNvSpPr>
        </xdr:nvSpPr>
        <xdr:spPr bwMode="auto">
          <a:xfrm>
            <a:off x="229" y="2261"/>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y</a:t>
            </a:r>
          </a:p>
        </xdr:txBody>
      </xdr:sp>
      <xdr:sp macro="" textlink="">
        <xdr:nvSpPr>
          <xdr:cNvPr id="98" name="Text Box 490"/>
          <xdr:cNvSpPr txBox="1">
            <a:spLocks noChangeArrowheads="1"/>
          </xdr:cNvSpPr>
        </xdr:nvSpPr>
        <xdr:spPr bwMode="auto">
          <a:xfrm>
            <a:off x="257" y="2382"/>
            <a:ext cx="29" cy="24"/>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2p</a:t>
            </a:r>
            <a:r>
              <a:rPr lang="en-US" sz="1100" b="1" i="0" strike="noStrike" baseline="-25000">
                <a:solidFill>
                  <a:srgbClr val="FF9900"/>
                </a:solidFill>
                <a:latin typeface="Arial"/>
                <a:cs typeface="Arial"/>
              </a:rPr>
              <a:t>y</a:t>
            </a:r>
          </a:p>
        </xdr:txBody>
      </xdr:sp>
      <xdr:sp macro="" textlink="">
        <xdr:nvSpPr>
          <xdr:cNvPr id="99" name="Text Box 371"/>
          <xdr:cNvSpPr txBox="1">
            <a:spLocks noChangeArrowheads="1"/>
          </xdr:cNvSpPr>
        </xdr:nvSpPr>
        <xdr:spPr bwMode="auto">
          <a:xfrm>
            <a:off x="294" y="2353"/>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x</a:t>
            </a:r>
          </a:p>
        </xdr:txBody>
      </xdr:sp>
      <xdr:sp macro="" textlink="">
        <xdr:nvSpPr>
          <xdr:cNvPr id="100" name="Text Box 386"/>
          <xdr:cNvSpPr txBox="1">
            <a:spLocks noChangeArrowheads="1"/>
          </xdr:cNvSpPr>
        </xdr:nvSpPr>
        <xdr:spPr bwMode="auto">
          <a:xfrm>
            <a:off x="153" y="2305"/>
            <a:ext cx="23"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2s</a:t>
            </a:r>
          </a:p>
        </xdr:txBody>
      </xdr:sp>
      <xdr:sp macro="" textlink="">
        <xdr:nvSpPr>
          <xdr:cNvPr id="101" name="Text Box 390"/>
          <xdr:cNvSpPr txBox="1">
            <a:spLocks noChangeArrowheads="1"/>
          </xdr:cNvSpPr>
        </xdr:nvSpPr>
        <xdr:spPr bwMode="auto">
          <a:xfrm>
            <a:off x="138" y="2361"/>
            <a:ext cx="29" cy="24"/>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2p</a:t>
            </a:r>
            <a:r>
              <a:rPr lang="en-US" sz="1100" b="1" i="0" strike="noStrike" baseline="-25000">
                <a:solidFill>
                  <a:srgbClr val="FF9900"/>
                </a:solidFill>
                <a:latin typeface="Arial"/>
                <a:cs typeface="Arial"/>
              </a:rPr>
              <a:t>x</a:t>
            </a:r>
          </a:p>
        </xdr:txBody>
      </xdr:sp>
      <xdr:grpSp>
        <xdr:nvGrpSpPr>
          <xdr:cNvPr id="102" name="Group 504"/>
          <xdr:cNvGrpSpPr>
            <a:grpSpLocks/>
          </xdr:cNvGrpSpPr>
        </xdr:nvGrpSpPr>
        <xdr:grpSpPr bwMode="auto">
          <a:xfrm>
            <a:off x="143" y="2260"/>
            <a:ext cx="171" cy="175"/>
            <a:chOff x="141" y="2260"/>
            <a:chExt cx="171" cy="175"/>
          </a:xfrm>
        </xdr:grpSpPr>
        <xdr:sp macro="" textlink="">
          <xdr:nvSpPr>
            <xdr:cNvPr id="119" name="Line 497"/>
            <xdr:cNvSpPr>
              <a:spLocks noChangeShapeType="1"/>
            </xdr:cNvSpPr>
          </xdr:nvSpPr>
          <xdr:spPr bwMode="auto">
            <a:xfrm>
              <a:off x="220" y="2404"/>
              <a:ext cx="0" cy="31"/>
            </a:xfrm>
            <a:prstGeom prst="line">
              <a:avLst/>
            </a:prstGeom>
            <a:noFill/>
            <a:ln w="9525">
              <a:solidFill>
                <a:srgbClr val="FF6600"/>
              </a:solidFill>
              <a:prstDash val="dash"/>
              <a:round/>
              <a:headEnd/>
              <a:tailEnd/>
            </a:ln>
          </xdr:spPr>
        </xdr:sp>
        <xdr:sp macro="" textlink="">
          <xdr:nvSpPr>
            <xdr:cNvPr id="120" name="Line 373"/>
            <xdr:cNvSpPr>
              <a:spLocks noChangeShapeType="1"/>
            </xdr:cNvSpPr>
          </xdr:nvSpPr>
          <xdr:spPr bwMode="auto">
            <a:xfrm rot="5400000">
              <a:off x="157" y="2336"/>
              <a:ext cx="0" cy="31"/>
            </a:xfrm>
            <a:prstGeom prst="line">
              <a:avLst/>
            </a:prstGeom>
            <a:noFill/>
            <a:ln w="9525">
              <a:solidFill>
                <a:srgbClr val="FF6600"/>
              </a:solidFill>
              <a:prstDash val="dash"/>
              <a:round/>
              <a:headEnd/>
              <a:tailEnd/>
            </a:ln>
          </xdr:spPr>
        </xdr:sp>
        <xdr:grpSp>
          <xdr:nvGrpSpPr>
            <xdr:cNvPr id="121" name="Group 502"/>
            <xdr:cNvGrpSpPr>
              <a:grpSpLocks/>
            </xdr:cNvGrpSpPr>
          </xdr:nvGrpSpPr>
          <xdr:grpSpPr bwMode="auto">
            <a:xfrm>
              <a:off x="170" y="2301"/>
              <a:ext cx="103" cy="106"/>
              <a:chOff x="170" y="2301"/>
              <a:chExt cx="103" cy="106"/>
            </a:xfrm>
          </xdr:grpSpPr>
          <xdr:sp macro="" textlink="">
            <xdr:nvSpPr>
              <xdr:cNvPr id="124" name="Oval 375"/>
              <xdr:cNvSpPr>
                <a:spLocks noChangeArrowheads="1"/>
              </xdr:cNvSpPr>
            </xdr:nvSpPr>
            <xdr:spPr bwMode="auto">
              <a:xfrm>
                <a:off x="183" y="2313"/>
                <a:ext cx="76" cy="74"/>
              </a:xfrm>
              <a:prstGeom prst="ellipse">
                <a:avLst/>
              </a:prstGeom>
              <a:gradFill rotWithShape="1">
                <a:gsLst>
                  <a:gs pos="0">
                    <a:srgbClr val="800000">
                      <a:gamma/>
                      <a:shade val="46275"/>
                      <a:invGamma/>
                    </a:srgbClr>
                  </a:gs>
                  <a:gs pos="50000">
                    <a:srgbClr val="800000"/>
                  </a:gs>
                  <a:gs pos="100000">
                    <a:srgbClr val="800000">
                      <a:gamma/>
                      <a:shade val="46275"/>
                      <a:invGamma/>
                    </a:srgbClr>
                  </a:gs>
                </a:gsLst>
                <a:lin ang="0" scaled="1"/>
              </a:gradFill>
              <a:ln w="9525">
                <a:noFill/>
                <a:round/>
                <a:headEnd/>
                <a:tailEnd/>
              </a:ln>
            </xdr:spPr>
          </xdr:sp>
          <xdr:grpSp>
            <xdr:nvGrpSpPr>
              <xdr:cNvPr id="125" name="Group 376"/>
              <xdr:cNvGrpSpPr>
                <a:grpSpLocks/>
              </xdr:cNvGrpSpPr>
            </xdr:nvGrpSpPr>
            <xdr:grpSpPr bwMode="auto">
              <a:xfrm>
                <a:off x="221" y="2333"/>
                <a:ext cx="52" cy="38"/>
                <a:chOff x="276" y="1383"/>
                <a:chExt cx="57" cy="42"/>
              </a:xfrm>
            </xdr:grpSpPr>
            <xdr:sp macro="" textlink="">
              <xdr:nvSpPr>
                <xdr:cNvPr id="140" name="Freeform 377"/>
                <xdr:cNvSpPr>
                  <a:spLocks/>
                </xdr:cNvSpPr>
              </xdr:nvSpPr>
              <xdr:spPr bwMode="auto">
                <a:xfrm rot="5400000" flipH="1">
                  <a:off x="294" y="1386"/>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141" name="Freeform 378"/>
                <xdr:cNvSpPr>
                  <a:spLocks/>
                </xdr:cNvSpPr>
              </xdr:nvSpPr>
              <xdr:spPr bwMode="auto">
                <a:xfrm rot="5400000">
                  <a:off x="294" y="1365"/>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126" name="Group 379"/>
              <xdr:cNvGrpSpPr>
                <a:grpSpLocks/>
              </xdr:cNvGrpSpPr>
            </xdr:nvGrpSpPr>
            <xdr:grpSpPr bwMode="auto">
              <a:xfrm>
                <a:off x="170" y="2333"/>
                <a:ext cx="52" cy="38"/>
                <a:chOff x="220" y="1383"/>
                <a:chExt cx="57" cy="42"/>
              </a:xfrm>
            </xdr:grpSpPr>
            <xdr:sp macro="" textlink="">
              <xdr:nvSpPr>
                <xdr:cNvPr id="138" name="Freeform 380"/>
                <xdr:cNvSpPr>
                  <a:spLocks/>
                </xdr:cNvSpPr>
              </xdr:nvSpPr>
              <xdr:spPr bwMode="auto">
                <a:xfrm rot="5400000" flipV="1">
                  <a:off x="238" y="1365"/>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139" name="Freeform 381"/>
                <xdr:cNvSpPr>
                  <a:spLocks/>
                </xdr:cNvSpPr>
              </xdr:nvSpPr>
              <xdr:spPr bwMode="auto">
                <a:xfrm rot="5400000" flipH="1" flipV="1">
                  <a:off x="238" y="1386"/>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sp macro="" textlink="">
            <xdr:nvSpPr>
              <xdr:cNvPr id="127" name="Freeform 383"/>
              <xdr:cNvSpPr>
                <a:spLocks/>
              </xdr:cNvSpPr>
            </xdr:nvSpPr>
            <xdr:spPr bwMode="auto">
              <a:xfrm>
                <a:off x="254" y="2336"/>
                <a:ext cx="5" cy="34"/>
              </a:xfrm>
              <a:custGeom>
                <a:avLst/>
                <a:gdLst/>
                <a:ahLst/>
                <a:cxnLst>
                  <a:cxn ang="0">
                    <a:pos x="2" y="0"/>
                  </a:cxn>
                  <a:cxn ang="0">
                    <a:pos x="4" y="5"/>
                  </a:cxn>
                  <a:cxn ang="0">
                    <a:pos x="5" y="10"/>
                  </a:cxn>
                  <a:cxn ang="0">
                    <a:pos x="6" y="15"/>
                  </a:cxn>
                  <a:cxn ang="0">
                    <a:pos x="6" y="21"/>
                  </a:cxn>
                  <a:cxn ang="0">
                    <a:pos x="5" y="26"/>
                  </a:cxn>
                  <a:cxn ang="0">
                    <a:pos x="3" y="32"/>
                  </a:cxn>
                  <a:cxn ang="0">
                    <a:pos x="0" y="37"/>
                  </a:cxn>
                </a:cxnLst>
                <a:rect l="0" t="0" r="r" b="b"/>
                <a:pathLst>
                  <a:path w="6" h="37">
                    <a:moveTo>
                      <a:pt x="2" y="0"/>
                    </a:moveTo>
                    <a:cubicBezTo>
                      <a:pt x="2" y="1"/>
                      <a:pt x="4" y="3"/>
                      <a:pt x="4" y="5"/>
                    </a:cubicBezTo>
                    <a:cubicBezTo>
                      <a:pt x="4" y="7"/>
                      <a:pt x="5" y="8"/>
                      <a:pt x="5" y="10"/>
                    </a:cubicBezTo>
                    <a:cubicBezTo>
                      <a:pt x="5" y="12"/>
                      <a:pt x="6" y="13"/>
                      <a:pt x="6" y="15"/>
                    </a:cubicBezTo>
                    <a:cubicBezTo>
                      <a:pt x="6" y="17"/>
                      <a:pt x="6" y="19"/>
                      <a:pt x="6" y="21"/>
                    </a:cubicBezTo>
                    <a:cubicBezTo>
                      <a:pt x="6" y="23"/>
                      <a:pt x="5" y="24"/>
                      <a:pt x="5" y="26"/>
                    </a:cubicBezTo>
                    <a:cubicBezTo>
                      <a:pt x="5" y="28"/>
                      <a:pt x="4" y="30"/>
                      <a:pt x="3" y="32"/>
                    </a:cubicBezTo>
                    <a:cubicBezTo>
                      <a:pt x="2" y="34"/>
                      <a:pt x="1" y="36"/>
                      <a:pt x="0" y="37"/>
                    </a:cubicBezTo>
                  </a:path>
                </a:pathLst>
              </a:custGeom>
              <a:noFill/>
              <a:ln w="9525" cap="flat">
                <a:solidFill>
                  <a:srgbClr val="480000"/>
                </a:solidFill>
                <a:prstDash val="dash"/>
                <a:round/>
                <a:headEnd/>
                <a:tailEnd/>
              </a:ln>
            </xdr:spPr>
          </xdr:sp>
          <xdr:sp macro="" textlink="">
            <xdr:nvSpPr>
              <xdr:cNvPr id="128" name="Freeform 384"/>
              <xdr:cNvSpPr>
                <a:spLocks/>
              </xdr:cNvSpPr>
            </xdr:nvSpPr>
            <xdr:spPr bwMode="auto">
              <a:xfrm flipH="1">
                <a:off x="183" y="2335"/>
                <a:ext cx="5" cy="34"/>
              </a:xfrm>
              <a:custGeom>
                <a:avLst/>
                <a:gdLst/>
                <a:ahLst/>
                <a:cxnLst>
                  <a:cxn ang="0">
                    <a:pos x="2" y="0"/>
                  </a:cxn>
                  <a:cxn ang="0">
                    <a:pos x="4" y="5"/>
                  </a:cxn>
                  <a:cxn ang="0">
                    <a:pos x="5" y="10"/>
                  </a:cxn>
                  <a:cxn ang="0">
                    <a:pos x="6" y="15"/>
                  </a:cxn>
                  <a:cxn ang="0">
                    <a:pos x="6" y="21"/>
                  </a:cxn>
                  <a:cxn ang="0">
                    <a:pos x="5" y="26"/>
                  </a:cxn>
                  <a:cxn ang="0">
                    <a:pos x="3" y="32"/>
                  </a:cxn>
                  <a:cxn ang="0">
                    <a:pos x="0" y="37"/>
                  </a:cxn>
                </a:cxnLst>
                <a:rect l="0" t="0" r="r" b="b"/>
                <a:pathLst>
                  <a:path w="6" h="37">
                    <a:moveTo>
                      <a:pt x="2" y="0"/>
                    </a:moveTo>
                    <a:cubicBezTo>
                      <a:pt x="2" y="1"/>
                      <a:pt x="4" y="3"/>
                      <a:pt x="4" y="5"/>
                    </a:cubicBezTo>
                    <a:cubicBezTo>
                      <a:pt x="4" y="7"/>
                      <a:pt x="5" y="8"/>
                      <a:pt x="5" y="10"/>
                    </a:cubicBezTo>
                    <a:cubicBezTo>
                      <a:pt x="5" y="12"/>
                      <a:pt x="6" y="13"/>
                      <a:pt x="6" y="15"/>
                    </a:cubicBezTo>
                    <a:cubicBezTo>
                      <a:pt x="6" y="17"/>
                      <a:pt x="6" y="19"/>
                      <a:pt x="6" y="21"/>
                    </a:cubicBezTo>
                    <a:cubicBezTo>
                      <a:pt x="6" y="23"/>
                      <a:pt x="5" y="24"/>
                      <a:pt x="5" y="26"/>
                    </a:cubicBezTo>
                    <a:cubicBezTo>
                      <a:pt x="5" y="28"/>
                      <a:pt x="4" y="30"/>
                      <a:pt x="3" y="32"/>
                    </a:cubicBezTo>
                    <a:cubicBezTo>
                      <a:pt x="2" y="34"/>
                      <a:pt x="1" y="36"/>
                      <a:pt x="0" y="37"/>
                    </a:cubicBezTo>
                  </a:path>
                </a:pathLst>
              </a:custGeom>
              <a:noFill/>
              <a:ln w="9525" cap="flat">
                <a:solidFill>
                  <a:srgbClr val="480000"/>
                </a:solidFill>
                <a:prstDash val="dash"/>
                <a:round/>
                <a:headEnd/>
                <a:tailEnd/>
              </a:ln>
            </xdr:spPr>
          </xdr:sp>
          <xdr:grpSp>
            <xdr:nvGrpSpPr>
              <xdr:cNvPr id="129" name="Group 462"/>
              <xdr:cNvGrpSpPr>
                <a:grpSpLocks/>
              </xdr:cNvGrpSpPr>
            </xdr:nvGrpSpPr>
            <xdr:grpSpPr bwMode="auto">
              <a:xfrm rot="-5400000">
                <a:off x="198" y="2308"/>
                <a:ext cx="52" cy="38"/>
                <a:chOff x="276" y="1383"/>
                <a:chExt cx="57" cy="42"/>
              </a:xfrm>
            </xdr:grpSpPr>
            <xdr:sp macro="" textlink="">
              <xdr:nvSpPr>
                <xdr:cNvPr id="136" name="Freeform 463"/>
                <xdr:cNvSpPr>
                  <a:spLocks/>
                </xdr:cNvSpPr>
              </xdr:nvSpPr>
              <xdr:spPr bwMode="auto">
                <a:xfrm rot="5400000" flipH="1">
                  <a:off x="294" y="1386"/>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137" name="Freeform 464"/>
                <xdr:cNvSpPr>
                  <a:spLocks/>
                </xdr:cNvSpPr>
              </xdr:nvSpPr>
              <xdr:spPr bwMode="auto">
                <a:xfrm rot="5400000">
                  <a:off x="294" y="1365"/>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grpSp>
          <xdr:grpSp>
            <xdr:nvGrpSpPr>
              <xdr:cNvPr id="130" name="Group 465"/>
              <xdr:cNvGrpSpPr>
                <a:grpSpLocks/>
              </xdr:cNvGrpSpPr>
            </xdr:nvGrpSpPr>
            <xdr:grpSpPr bwMode="auto">
              <a:xfrm rot="-5400000">
                <a:off x="197" y="2362"/>
                <a:ext cx="52" cy="38"/>
                <a:chOff x="220" y="1383"/>
                <a:chExt cx="57" cy="42"/>
              </a:xfrm>
            </xdr:grpSpPr>
            <xdr:sp macro="" textlink="">
              <xdr:nvSpPr>
                <xdr:cNvPr id="134" name="Freeform 466"/>
                <xdr:cNvSpPr>
                  <a:spLocks/>
                </xdr:cNvSpPr>
              </xdr:nvSpPr>
              <xdr:spPr bwMode="auto">
                <a:xfrm rot="5400000" flipV="1">
                  <a:off x="238" y="1365"/>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135" name="Freeform 467"/>
                <xdr:cNvSpPr>
                  <a:spLocks/>
                </xdr:cNvSpPr>
              </xdr:nvSpPr>
              <xdr:spPr bwMode="auto">
                <a:xfrm rot="5400000" flipH="1" flipV="1">
                  <a:off x="238" y="1386"/>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sp macro="" textlink="">
            <xdr:nvSpPr>
              <xdr:cNvPr id="131" name="Freeform 468"/>
              <xdr:cNvSpPr>
                <a:spLocks/>
              </xdr:cNvSpPr>
            </xdr:nvSpPr>
            <xdr:spPr bwMode="auto">
              <a:xfrm rot="5400000">
                <a:off x="217" y="2368"/>
                <a:ext cx="5" cy="34"/>
              </a:xfrm>
              <a:custGeom>
                <a:avLst/>
                <a:gdLst/>
                <a:ahLst/>
                <a:cxnLst>
                  <a:cxn ang="0">
                    <a:pos x="2" y="0"/>
                  </a:cxn>
                  <a:cxn ang="0">
                    <a:pos x="4" y="5"/>
                  </a:cxn>
                  <a:cxn ang="0">
                    <a:pos x="5" y="10"/>
                  </a:cxn>
                  <a:cxn ang="0">
                    <a:pos x="6" y="15"/>
                  </a:cxn>
                  <a:cxn ang="0">
                    <a:pos x="6" y="21"/>
                  </a:cxn>
                  <a:cxn ang="0">
                    <a:pos x="5" y="26"/>
                  </a:cxn>
                  <a:cxn ang="0">
                    <a:pos x="3" y="32"/>
                  </a:cxn>
                  <a:cxn ang="0">
                    <a:pos x="0" y="37"/>
                  </a:cxn>
                </a:cxnLst>
                <a:rect l="0" t="0" r="r" b="b"/>
                <a:pathLst>
                  <a:path w="6" h="37">
                    <a:moveTo>
                      <a:pt x="2" y="0"/>
                    </a:moveTo>
                    <a:cubicBezTo>
                      <a:pt x="2" y="1"/>
                      <a:pt x="4" y="3"/>
                      <a:pt x="4" y="5"/>
                    </a:cubicBezTo>
                    <a:cubicBezTo>
                      <a:pt x="4" y="7"/>
                      <a:pt x="5" y="8"/>
                      <a:pt x="5" y="10"/>
                    </a:cubicBezTo>
                    <a:cubicBezTo>
                      <a:pt x="5" y="12"/>
                      <a:pt x="6" y="13"/>
                      <a:pt x="6" y="15"/>
                    </a:cubicBezTo>
                    <a:cubicBezTo>
                      <a:pt x="6" y="17"/>
                      <a:pt x="6" y="19"/>
                      <a:pt x="6" y="21"/>
                    </a:cubicBezTo>
                    <a:cubicBezTo>
                      <a:pt x="6" y="23"/>
                      <a:pt x="5" y="24"/>
                      <a:pt x="5" y="26"/>
                    </a:cubicBezTo>
                    <a:cubicBezTo>
                      <a:pt x="5" y="28"/>
                      <a:pt x="4" y="30"/>
                      <a:pt x="3" y="32"/>
                    </a:cubicBezTo>
                    <a:cubicBezTo>
                      <a:pt x="2" y="34"/>
                      <a:pt x="1" y="36"/>
                      <a:pt x="0" y="37"/>
                    </a:cubicBezTo>
                  </a:path>
                </a:pathLst>
              </a:custGeom>
              <a:noFill/>
              <a:ln w="9525" cap="flat">
                <a:solidFill>
                  <a:srgbClr val="480000"/>
                </a:solidFill>
                <a:prstDash val="dash"/>
                <a:round/>
                <a:headEnd/>
                <a:tailEnd/>
              </a:ln>
            </xdr:spPr>
          </xdr:sp>
          <xdr:sp macro="" textlink="">
            <xdr:nvSpPr>
              <xdr:cNvPr id="132" name="Freeform 469"/>
              <xdr:cNvSpPr>
                <a:spLocks/>
              </xdr:cNvSpPr>
            </xdr:nvSpPr>
            <xdr:spPr bwMode="auto">
              <a:xfrm rot="5400000" flipH="1">
                <a:off x="218" y="2300"/>
                <a:ext cx="5" cy="34"/>
              </a:xfrm>
              <a:custGeom>
                <a:avLst/>
                <a:gdLst/>
                <a:ahLst/>
                <a:cxnLst>
                  <a:cxn ang="0">
                    <a:pos x="2" y="0"/>
                  </a:cxn>
                  <a:cxn ang="0">
                    <a:pos x="4" y="5"/>
                  </a:cxn>
                  <a:cxn ang="0">
                    <a:pos x="5" y="10"/>
                  </a:cxn>
                  <a:cxn ang="0">
                    <a:pos x="6" y="15"/>
                  </a:cxn>
                  <a:cxn ang="0">
                    <a:pos x="6" y="21"/>
                  </a:cxn>
                  <a:cxn ang="0">
                    <a:pos x="5" y="26"/>
                  </a:cxn>
                  <a:cxn ang="0">
                    <a:pos x="3" y="32"/>
                  </a:cxn>
                  <a:cxn ang="0">
                    <a:pos x="0" y="37"/>
                  </a:cxn>
                </a:cxnLst>
                <a:rect l="0" t="0" r="r" b="b"/>
                <a:pathLst>
                  <a:path w="6" h="37">
                    <a:moveTo>
                      <a:pt x="2" y="0"/>
                    </a:moveTo>
                    <a:cubicBezTo>
                      <a:pt x="2" y="1"/>
                      <a:pt x="4" y="3"/>
                      <a:pt x="4" y="5"/>
                    </a:cubicBezTo>
                    <a:cubicBezTo>
                      <a:pt x="4" y="7"/>
                      <a:pt x="5" y="8"/>
                      <a:pt x="5" y="10"/>
                    </a:cubicBezTo>
                    <a:cubicBezTo>
                      <a:pt x="5" y="12"/>
                      <a:pt x="6" y="13"/>
                      <a:pt x="6" y="15"/>
                    </a:cubicBezTo>
                    <a:cubicBezTo>
                      <a:pt x="6" y="17"/>
                      <a:pt x="6" y="19"/>
                      <a:pt x="6" y="21"/>
                    </a:cubicBezTo>
                    <a:cubicBezTo>
                      <a:pt x="6" y="23"/>
                      <a:pt x="5" y="24"/>
                      <a:pt x="5" y="26"/>
                    </a:cubicBezTo>
                    <a:cubicBezTo>
                      <a:pt x="5" y="28"/>
                      <a:pt x="4" y="30"/>
                      <a:pt x="3" y="32"/>
                    </a:cubicBezTo>
                    <a:cubicBezTo>
                      <a:pt x="2" y="34"/>
                      <a:pt x="1" y="36"/>
                      <a:pt x="0" y="37"/>
                    </a:cubicBezTo>
                  </a:path>
                </a:pathLst>
              </a:custGeom>
              <a:noFill/>
              <a:ln w="9525" cap="flat">
                <a:solidFill>
                  <a:srgbClr val="480000"/>
                </a:solidFill>
                <a:prstDash val="dash"/>
                <a:round/>
                <a:headEnd/>
                <a:tailEnd/>
              </a:ln>
            </xdr:spPr>
          </xdr:sp>
          <xdr:sp macro="" textlink="">
            <xdr:nvSpPr>
              <xdr:cNvPr id="133" name="Oval 382"/>
              <xdr:cNvSpPr>
                <a:spLocks noChangeArrowheads="1"/>
              </xdr:cNvSpPr>
            </xdr:nvSpPr>
            <xdr:spPr bwMode="auto">
              <a:xfrm rot="5400000">
                <a:off x="219" y="2350"/>
                <a:ext cx="5"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sp macro="" textlink="">
          <xdr:nvSpPr>
            <xdr:cNvPr id="122" name="Line 385"/>
            <xdr:cNvSpPr>
              <a:spLocks noChangeShapeType="1"/>
            </xdr:cNvSpPr>
          </xdr:nvSpPr>
          <xdr:spPr bwMode="auto">
            <a:xfrm rot="5400000" flipV="1">
              <a:off x="292" y="2332"/>
              <a:ext cx="0" cy="41"/>
            </a:xfrm>
            <a:prstGeom prst="line">
              <a:avLst/>
            </a:prstGeom>
            <a:noFill/>
            <a:ln w="9525">
              <a:solidFill>
                <a:srgbClr val="FF6600"/>
              </a:solidFill>
              <a:prstDash val="dash"/>
              <a:round/>
              <a:headEnd/>
              <a:tailEnd type="triangle" w="med" len="med"/>
            </a:ln>
          </xdr:spPr>
        </xdr:sp>
        <xdr:sp macro="" textlink="">
          <xdr:nvSpPr>
            <xdr:cNvPr id="123" name="Line 496"/>
            <xdr:cNvSpPr>
              <a:spLocks noChangeShapeType="1"/>
            </xdr:cNvSpPr>
          </xdr:nvSpPr>
          <xdr:spPr bwMode="auto">
            <a:xfrm flipV="1">
              <a:off x="222" y="2260"/>
              <a:ext cx="0" cy="41"/>
            </a:xfrm>
            <a:prstGeom prst="line">
              <a:avLst/>
            </a:prstGeom>
            <a:noFill/>
            <a:ln w="9525">
              <a:solidFill>
                <a:srgbClr val="FF6600"/>
              </a:solidFill>
              <a:prstDash val="dash"/>
              <a:round/>
              <a:headEnd/>
              <a:tailEnd type="triangle" w="med" len="med"/>
            </a:ln>
          </xdr:spPr>
        </xdr:sp>
      </xdr:grpSp>
      <xdr:grpSp>
        <xdr:nvGrpSpPr>
          <xdr:cNvPr id="103" name="Group 397"/>
          <xdr:cNvGrpSpPr>
            <a:grpSpLocks/>
          </xdr:cNvGrpSpPr>
        </xdr:nvGrpSpPr>
        <xdr:grpSpPr bwMode="auto">
          <a:xfrm>
            <a:off x="242" y="2323"/>
            <a:ext cx="3" cy="9"/>
            <a:chOff x="466" y="835"/>
            <a:chExt cx="3" cy="9"/>
          </a:xfrm>
        </xdr:grpSpPr>
        <xdr:sp macro="" textlink="">
          <xdr:nvSpPr>
            <xdr:cNvPr id="117" name="Line 398"/>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18" name="Line 399"/>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104" name="Group 498"/>
          <xdr:cNvGrpSpPr>
            <a:grpSpLocks/>
          </xdr:cNvGrpSpPr>
        </xdr:nvGrpSpPr>
        <xdr:grpSpPr bwMode="auto">
          <a:xfrm>
            <a:off x="264" y="2342"/>
            <a:ext cx="3" cy="9"/>
            <a:chOff x="466" y="835"/>
            <a:chExt cx="3" cy="9"/>
          </a:xfrm>
        </xdr:grpSpPr>
        <xdr:sp macro="" textlink="">
          <xdr:nvSpPr>
            <xdr:cNvPr id="115" name="Line 499"/>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16" name="Line 500"/>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105" name="Group 394"/>
          <xdr:cNvGrpSpPr>
            <a:grpSpLocks/>
          </xdr:cNvGrpSpPr>
        </xdr:nvGrpSpPr>
        <xdr:grpSpPr bwMode="auto">
          <a:xfrm>
            <a:off x="227" y="2303"/>
            <a:ext cx="3" cy="9"/>
            <a:chOff x="466" y="835"/>
            <a:chExt cx="3" cy="9"/>
          </a:xfrm>
        </xdr:grpSpPr>
        <xdr:sp macro="" textlink="">
          <xdr:nvSpPr>
            <xdr:cNvPr id="113" name="Line 395"/>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14" name="Line 396"/>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106" name="Group 387"/>
          <xdr:cNvGrpSpPr>
            <a:grpSpLocks/>
          </xdr:cNvGrpSpPr>
        </xdr:nvGrpSpPr>
        <xdr:grpSpPr bwMode="auto">
          <a:xfrm>
            <a:off x="175" y="2316"/>
            <a:ext cx="27" cy="15"/>
            <a:chOff x="244" y="1359"/>
            <a:chExt cx="27" cy="15"/>
          </a:xfrm>
        </xdr:grpSpPr>
        <xdr:sp macro="" textlink="">
          <xdr:nvSpPr>
            <xdr:cNvPr id="111" name="Line 388"/>
            <xdr:cNvSpPr>
              <a:spLocks noChangeShapeType="1"/>
            </xdr:cNvSpPr>
          </xdr:nvSpPr>
          <xdr:spPr bwMode="auto">
            <a:xfrm>
              <a:off x="244" y="1359"/>
              <a:ext cx="12" cy="0"/>
            </a:xfrm>
            <a:prstGeom prst="line">
              <a:avLst/>
            </a:prstGeom>
            <a:noFill/>
            <a:ln w="9525">
              <a:solidFill>
                <a:srgbClr val="FF6600"/>
              </a:solidFill>
              <a:round/>
              <a:headEnd/>
              <a:tailEnd/>
            </a:ln>
          </xdr:spPr>
        </xdr:sp>
        <xdr:sp macro="" textlink="">
          <xdr:nvSpPr>
            <xdr:cNvPr id="112" name="Line 389"/>
            <xdr:cNvSpPr>
              <a:spLocks noChangeShapeType="1"/>
            </xdr:cNvSpPr>
          </xdr:nvSpPr>
          <xdr:spPr bwMode="auto">
            <a:xfrm>
              <a:off x="256" y="1359"/>
              <a:ext cx="15" cy="15"/>
            </a:xfrm>
            <a:prstGeom prst="line">
              <a:avLst/>
            </a:prstGeom>
            <a:noFill/>
            <a:ln w="9525">
              <a:solidFill>
                <a:srgbClr val="FF6600"/>
              </a:solidFill>
              <a:round/>
              <a:headEnd/>
              <a:tailEnd type="triangle" w="med" len="med"/>
            </a:ln>
          </xdr:spPr>
        </xdr:sp>
      </xdr:grpSp>
      <xdr:grpSp>
        <xdr:nvGrpSpPr>
          <xdr:cNvPr id="107" name="Group 391"/>
          <xdr:cNvGrpSpPr>
            <a:grpSpLocks/>
          </xdr:cNvGrpSpPr>
        </xdr:nvGrpSpPr>
        <xdr:grpSpPr bwMode="auto">
          <a:xfrm>
            <a:off x="162" y="2351"/>
            <a:ext cx="15" cy="20"/>
            <a:chOff x="213" y="1403"/>
            <a:chExt cx="15" cy="20"/>
          </a:xfrm>
        </xdr:grpSpPr>
        <xdr:sp macro="" textlink="">
          <xdr:nvSpPr>
            <xdr:cNvPr id="109" name="Line 392"/>
            <xdr:cNvSpPr>
              <a:spLocks noChangeShapeType="1"/>
            </xdr:cNvSpPr>
          </xdr:nvSpPr>
          <xdr:spPr bwMode="auto">
            <a:xfrm flipV="1">
              <a:off x="228" y="1403"/>
              <a:ext cx="0" cy="20"/>
            </a:xfrm>
            <a:prstGeom prst="line">
              <a:avLst/>
            </a:prstGeom>
            <a:noFill/>
            <a:ln w="9525">
              <a:solidFill>
                <a:srgbClr val="FF6600"/>
              </a:solidFill>
              <a:round/>
              <a:headEnd/>
              <a:tailEnd type="triangle" w="med" len="med"/>
            </a:ln>
          </xdr:spPr>
        </xdr:sp>
        <xdr:sp macro="" textlink="">
          <xdr:nvSpPr>
            <xdr:cNvPr id="110" name="Line 393"/>
            <xdr:cNvSpPr>
              <a:spLocks noChangeShapeType="1"/>
            </xdr:cNvSpPr>
          </xdr:nvSpPr>
          <xdr:spPr bwMode="auto">
            <a:xfrm flipH="1">
              <a:off x="213" y="1423"/>
              <a:ext cx="15" cy="0"/>
            </a:xfrm>
            <a:prstGeom prst="line">
              <a:avLst/>
            </a:prstGeom>
            <a:noFill/>
            <a:ln w="9525">
              <a:solidFill>
                <a:srgbClr val="FF6600"/>
              </a:solidFill>
              <a:round/>
              <a:headEnd/>
              <a:tailEnd/>
            </a:ln>
          </xdr:spPr>
        </xdr:sp>
      </xdr:grpSp>
      <xdr:sp macro="" textlink="">
        <xdr:nvSpPr>
          <xdr:cNvPr id="108" name="Line 501"/>
          <xdr:cNvSpPr>
            <a:spLocks noChangeShapeType="1"/>
          </xdr:cNvSpPr>
        </xdr:nvSpPr>
        <xdr:spPr bwMode="auto">
          <a:xfrm flipH="1">
            <a:off x="225" y="2394"/>
            <a:ext cx="31" cy="0"/>
          </a:xfrm>
          <a:prstGeom prst="line">
            <a:avLst/>
          </a:prstGeom>
          <a:noFill/>
          <a:ln w="9525">
            <a:solidFill>
              <a:srgbClr val="FF6600"/>
            </a:solidFill>
            <a:round/>
            <a:headEnd/>
            <a:tailEnd type="triangle" w="med" len="med"/>
          </a:ln>
        </xdr:spPr>
      </xdr:sp>
    </xdr:grpSp>
    <xdr:clientData/>
  </xdr:twoCellAnchor>
  <xdr:twoCellAnchor>
    <xdr:from>
      <xdr:col>3</xdr:col>
      <xdr:colOff>285750</xdr:colOff>
      <xdr:row>132</xdr:row>
      <xdr:rowOff>15483</xdr:rowOff>
    </xdr:from>
    <xdr:to>
      <xdr:col>5</xdr:col>
      <xdr:colOff>161925</xdr:colOff>
      <xdr:row>134</xdr:row>
      <xdr:rowOff>165503</xdr:rowOff>
    </xdr:to>
    <xdr:grpSp>
      <xdr:nvGrpSpPr>
        <xdr:cNvPr id="142" name="Group 589"/>
        <xdr:cNvGrpSpPr>
          <a:grpSpLocks/>
        </xdr:cNvGrpSpPr>
      </xdr:nvGrpSpPr>
      <xdr:grpSpPr bwMode="auto">
        <a:xfrm>
          <a:off x="2101453" y="24413374"/>
          <a:ext cx="1086644" cy="507207"/>
          <a:chOff x="222" y="2457"/>
          <a:chExt cx="115" cy="54"/>
        </a:xfrm>
      </xdr:grpSpPr>
      <xdr:sp macro="" textlink="">
        <xdr:nvSpPr>
          <xdr:cNvPr id="143" name="Text Box 369"/>
          <xdr:cNvSpPr txBox="1">
            <a:spLocks noChangeArrowheads="1"/>
          </xdr:cNvSpPr>
        </xdr:nvSpPr>
        <xdr:spPr bwMode="auto">
          <a:xfrm>
            <a:off x="225" y="2464"/>
            <a:ext cx="112" cy="24"/>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n-US" sz="1100" b="1" i="0" strike="noStrike">
                <a:solidFill>
                  <a:srgbClr val="FF6600"/>
                </a:solidFill>
                <a:latin typeface="Arial"/>
                <a:cs typeface="Arial"/>
              </a:rPr>
              <a:t>sp</a:t>
            </a:r>
            <a:r>
              <a:rPr lang="en-US" sz="1100" b="1" i="0" strike="noStrike" baseline="30000">
                <a:solidFill>
                  <a:srgbClr val="FF6600"/>
                </a:solidFill>
                <a:latin typeface="Arial"/>
                <a:cs typeface="Arial"/>
              </a:rPr>
              <a:t>2</a:t>
            </a:r>
            <a:r>
              <a:rPr lang="en-US" sz="1100" b="1" i="0" strike="noStrike">
                <a:solidFill>
                  <a:srgbClr val="FF6600"/>
                </a:solidFill>
                <a:latin typeface="Arial"/>
                <a:cs typeface="Arial"/>
              </a:rPr>
              <a:t> </a:t>
            </a:r>
            <a:r>
              <a:rPr lang="el-GR" sz="1100" b="1" i="0" strike="noStrike">
                <a:solidFill>
                  <a:srgbClr val="FF6600"/>
                </a:solidFill>
                <a:latin typeface="Arial"/>
                <a:cs typeface="Arial"/>
              </a:rPr>
              <a:t>υβριδισμός</a:t>
            </a:r>
          </a:p>
        </xdr:txBody>
      </xdr:sp>
      <xdr:sp macro="" textlink="">
        <xdr:nvSpPr>
          <xdr:cNvPr id="144" name="Line 570"/>
          <xdr:cNvSpPr>
            <a:spLocks noChangeShapeType="1"/>
          </xdr:cNvSpPr>
        </xdr:nvSpPr>
        <xdr:spPr bwMode="auto">
          <a:xfrm>
            <a:off x="222" y="2457"/>
            <a:ext cx="0" cy="54"/>
          </a:xfrm>
          <a:prstGeom prst="line">
            <a:avLst/>
          </a:prstGeom>
          <a:noFill/>
          <a:ln w="19050">
            <a:solidFill>
              <a:srgbClr val="800000"/>
            </a:solidFill>
            <a:round/>
            <a:headEnd/>
            <a:tailEnd type="triangle" w="med" len="med"/>
          </a:ln>
        </xdr:spPr>
      </xdr:sp>
    </xdr:grpSp>
    <xdr:clientData/>
  </xdr:twoCellAnchor>
  <xdr:twoCellAnchor>
    <xdr:from>
      <xdr:col>0</xdr:col>
      <xdr:colOff>504825</xdr:colOff>
      <xdr:row>136</xdr:row>
      <xdr:rowOff>36514</xdr:rowOff>
    </xdr:from>
    <xdr:to>
      <xdr:col>4</xdr:col>
      <xdr:colOff>485775</xdr:colOff>
      <xdr:row>148</xdr:row>
      <xdr:rowOff>26989</xdr:rowOff>
    </xdr:to>
    <xdr:grpSp>
      <xdr:nvGrpSpPr>
        <xdr:cNvPr id="145" name="Group 588"/>
        <xdr:cNvGrpSpPr>
          <a:grpSpLocks/>
        </xdr:cNvGrpSpPr>
      </xdr:nvGrpSpPr>
      <xdr:grpSpPr bwMode="auto">
        <a:xfrm>
          <a:off x="504825" y="25148780"/>
          <a:ext cx="2401888" cy="2133600"/>
          <a:chOff x="53" y="2518"/>
          <a:chExt cx="254" cy="227"/>
        </a:xfrm>
      </xdr:grpSpPr>
      <xdr:sp macro="" textlink="">
        <xdr:nvSpPr>
          <xdr:cNvPr id="146" name="Oval 581"/>
          <xdr:cNvSpPr>
            <a:spLocks noChangeArrowheads="1"/>
          </xdr:cNvSpPr>
        </xdr:nvSpPr>
        <xdr:spPr bwMode="auto">
          <a:xfrm>
            <a:off x="145" y="2548"/>
            <a:ext cx="154" cy="154"/>
          </a:xfrm>
          <a:prstGeom prst="ellipse">
            <a:avLst/>
          </a:prstGeom>
          <a:solidFill>
            <a:srgbClr val="000000"/>
          </a:solidFill>
          <a:ln w="9525">
            <a:solidFill>
              <a:srgbClr val="800000"/>
            </a:solidFill>
            <a:round/>
            <a:headEnd/>
            <a:tailEnd/>
          </a:ln>
        </xdr:spPr>
      </xdr:sp>
      <xdr:grpSp>
        <xdr:nvGrpSpPr>
          <xdr:cNvPr id="147" name="Group 580"/>
          <xdr:cNvGrpSpPr>
            <a:grpSpLocks/>
          </xdr:cNvGrpSpPr>
        </xdr:nvGrpSpPr>
        <xdr:grpSpPr bwMode="auto">
          <a:xfrm>
            <a:off x="53" y="2518"/>
            <a:ext cx="254" cy="227"/>
            <a:chOff x="54" y="2525"/>
            <a:chExt cx="254" cy="227"/>
          </a:xfrm>
        </xdr:grpSpPr>
        <xdr:sp macro="" textlink="">
          <xdr:nvSpPr>
            <xdr:cNvPr id="154" name="Text Box 578"/>
            <xdr:cNvSpPr txBox="1">
              <a:spLocks noChangeArrowheads="1"/>
            </xdr:cNvSpPr>
          </xdr:nvSpPr>
          <xdr:spPr bwMode="auto">
            <a:xfrm>
              <a:off x="236" y="2733"/>
              <a:ext cx="72"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0" i="0" strike="noStrike">
                  <a:solidFill>
                    <a:srgbClr val="800000"/>
                  </a:solidFill>
                  <a:latin typeface="Arial"/>
                  <a:cs typeface="Arial"/>
                </a:rPr>
                <a:t>επίπεδο </a:t>
              </a:r>
              <a:r>
                <a:rPr lang="en-US" sz="1000" b="1" i="0" strike="noStrike">
                  <a:solidFill>
                    <a:srgbClr val="800000"/>
                  </a:solidFill>
                  <a:latin typeface="Arial"/>
                  <a:cs typeface="Arial"/>
                </a:rPr>
                <a:t>xy</a:t>
              </a:r>
            </a:p>
          </xdr:txBody>
        </xdr:sp>
        <xdr:sp macro="" textlink="">
          <xdr:nvSpPr>
            <xdr:cNvPr id="155" name="Text Box 447"/>
            <xdr:cNvSpPr txBox="1">
              <a:spLocks noChangeArrowheads="1"/>
            </xdr:cNvSpPr>
          </xdr:nvSpPr>
          <xdr:spPr bwMode="auto">
            <a:xfrm>
              <a:off x="54" y="2531"/>
              <a:ext cx="153" cy="19"/>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US" sz="1000" b="1" i="0" strike="noStrike">
                  <a:solidFill>
                    <a:srgbClr val="99CC00"/>
                  </a:solidFill>
                  <a:latin typeface="Arial"/>
                  <a:cs typeface="Arial"/>
                </a:rPr>
                <a:t>sp</a:t>
              </a:r>
              <a:r>
                <a:rPr lang="en-US" sz="1000" b="1" i="0" strike="noStrike" baseline="30000">
                  <a:solidFill>
                    <a:srgbClr val="99CC00"/>
                  </a:solidFill>
                  <a:latin typeface="Arial"/>
                  <a:cs typeface="Arial"/>
                </a:rPr>
                <a:t>2</a:t>
              </a:r>
              <a:r>
                <a:rPr lang="en-US" sz="1000" b="1" i="0" strike="noStrike">
                  <a:solidFill>
                    <a:srgbClr val="99CC00"/>
                  </a:solidFill>
                  <a:latin typeface="Arial"/>
                  <a:cs typeface="Arial"/>
                </a:rPr>
                <a:t> </a:t>
              </a:r>
              <a:r>
                <a:rPr lang="el-GR" sz="1000" b="1" i="0" strike="noStrike">
                  <a:solidFill>
                    <a:srgbClr val="99CC00"/>
                  </a:solidFill>
                  <a:latin typeface="Arial"/>
                  <a:cs typeface="Arial"/>
                </a:rPr>
                <a:t>υβριδικό τροχιακό</a:t>
              </a:r>
            </a:p>
          </xdr:txBody>
        </xdr:sp>
        <xdr:grpSp>
          <xdr:nvGrpSpPr>
            <xdr:cNvPr id="156" name="Group 579"/>
            <xdr:cNvGrpSpPr>
              <a:grpSpLocks/>
            </xdr:cNvGrpSpPr>
          </xdr:nvGrpSpPr>
          <xdr:grpSpPr bwMode="auto">
            <a:xfrm>
              <a:off x="145" y="2546"/>
              <a:ext cx="157" cy="180"/>
              <a:chOff x="145" y="2546"/>
              <a:chExt cx="157" cy="180"/>
            </a:xfrm>
          </xdr:grpSpPr>
          <xdr:sp macro="" textlink="">
            <xdr:nvSpPr>
              <xdr:cNvPr id="163" name="Line 561"/>
              <xdr:cNvSpPr>
                <a:spLocks noChangeShapeType="1"/>
              </xdr:cNvSpPr>
            </xdr:nvSpPr>
            <xdr:spPr bwMode="auto">
              <a:xfrm flipH="1">
                <a:off x="147" y="2588"/>
                <a:ext cx="155" cy="86"/>
              </a:xfrm>
              <a:prstGeom prst="line">
                <a:avLst/>
              </a:prstGeom>
              <a:noFill/>
              <a:ln w="9525">
                <a:solidFill>
                  <a:srgbClr val="FF6600"/>
                </a:solidFill>
                <a:prstDash val="dash"/>
                <a:round/>
                <a:headEnd/>
                <a:tailEnd/>
              </a:ln>
            </xdr:spPr>
          </xdr:sp>
          <xdr:sp macro="" textlink="">
            <xdr:nvSpPr>
              <xdr:cNvPr id="164" name="Line 525"/>
              <xdr:cNvSpPr>
                <a:spLocks noChangeShapeType="1"/>
              </xdr:cNvSpPr>
            </xdr:nvSpPr>
            <xdr:spPr bwMode="auto">
              <a:xfrm>
                <a:off x="222" y="2546"/>
                <a:ext cx="0" cy="180"/>
              </a:xfrm>
              <a:prstGeom prst="line">
                <a:avLst/>
              </a:prstGeom>
              <a:noFill/>
              <a:ln w="9525">
                <a:solidFill>
                  <a:srgbClr val="FF6600"/>
                </a:solidFill>
                <a:prstDash val="dash"/>
                <a:round/>
                <a:headEnd/>
                <a:tailEnd/>
              </a:ln>
            </xdr:spPr>
          </xdr:sp>
          <xdr:sp macro="" textlink="">
            <xdr:nvSpPr>
              <xdr:cNvPr id="165" name="Line 527"/>
              <xdr:cNvSpPr>
                <a:spLocks noChangeShapeType="1"/>
              </xdr:cNvSpPr>
            </xdr:nvSpPr>
            <xdr:spPr bwMode="auto">
              <a:xfrm>
                <a:off x="145" y="2588"/>
                <a:ext cx="155" cy="86"/>
              </a:xfrm>
              <a:prstGeom prst="line">
                <a:avLst/>
              </a:prstGeom>
              <a:noFill/>
              <a:ln w="9525">
                <a:solidFill>
                  <a:srgbClr val="FF6600"/>
                </a:solidFill>
                <a:prstDash val="dash"/>
                <a:round/>
                <a:headEnd/>
                <a:tailEnd/>
              </a:ln>
            </xdr:spPr>
          </xdr:sp>
          <xdr:grpSp>
            <xdr:nvGrpSpPr>
              <xdr:cNvPr id="166" name="Group 404"/>
              <xdr:cNvGrpSpPr>
                <a:grpSpLocks/>
              </xdr:cNvGrpSpPr>
            </xdr:nvGrpSpPr>
            <xdr:grpSpPr bwMode="auto">
              <a:xfrm rot="-1754617">
                <a:off x="197" y="2630"/>
                <a:ext cx="25" cy="18"/>
                <a:chOff x="592" y="756"/>
                <a:chExt cx="57" cy="42"/>
              </a:xfrm>
            </xdr:grpSpPr>
            <xdr:sp macro="" textlink="">
              <xdr:nvSpPr>
                <xdr:cNvPr id="198" name="Freeform 405"/>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199" name="Freeform 406"/>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167" name="Group 537"/>
              <xdr:cNvGrpSpPr>
                <a:grpSpLocks/>
              </xdr:cNvGrpSpPr>
            </xdr:nvGrpSpPr>
            <xdr:grpSpPr bwMode="auto">
              <a:xfrm rot="5400000">
                <a:off x="213" y="2612"/>
                <a:ext cx="25" cy="18"/>
                <a:chOff x="592" y="756"/>
                <a:chExt cx="57" cy="42"/>
              </a:xfrm>
            </xdr:grpSpPr>
            <xdr:sp macro="" textlink="">
              <xdr:nvSpPr>
                <xdr:cNvPr id="196" name="Freeform 538"/>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197" name="Freeform 539"/>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grpSp>
          <xdr:grpSp>
            <xdr:nvGrpSpPr>
              <xdr:cNvPr id="168" name="Group 529"/>
              <xdr:cNvGrpSpPr>
                <a:grpSpLocks/>
              </xdr:cNvGrpSpPr>
            </xdr:nvGrpSpPr>
            <xdr:grpSpPr bwMode="auto">
              <a:xfrm rot="1754617" flipH="1">
                <a:off x="224" y="2631"/>
                <a:ext cx="25" cy="18"/>
                <a:chOff x="592" y="756"/>
                <a:chExt cx="57" cy="42"/>
              </a:xfrm>
            </xdr:grpSpPr>
            <xdr:sp macro="" textlink="">
              <xdr:nvSpPr>
                <xdr:cNvPr id="194" name="Freeform 530"/>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195" name="Freeform 531"/>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169" name="Group 532"/>
              <xdr:cNvGrpSpPr>
                <a:grpSpLocks/>
              </xdr:cNvGrpSpPr>
            </xdr:nvGrpSpPr>
            <xdr:grpSpPr bwMode="auto">
              <a:xfrm rot="1754617" flipH="1">
                <a:off x="153" y="2586"/>
                <a:ext cx="75" cy="56"/>
                <a:chOff x="648" y="756"/>
                <a:chExt cx="57" cy="42"/>
              </a:xfrm>
            </xdr:grpSpPr>
            <xdr:sp macro="" textlink="">
              <xdr:nvSpPr>
                <xdr:cNvPr id="192" name="Freeform 533"/>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193" name="Freeform 534"/>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170" name="Group 540"/>
              <xdr:cNvGrpSpPr>
                <a:grpSpLocks/>
              </xdr:cNvGrpSpPr>
            </xdr:nvGrpSpPr>
            <xdr:grpSpPr bwMode="auto">
              <a:xfrm rot="5400000">
                <a:off x="185" y="2642"/>
                <a:ext cx="75" cy="56"/>
                <a:chOff x="648" y="756"/>
                <a:chExt cx="57" cy="42"/>
              </a:xfrm>
            </xdr:grpSpPr>
            <xdr:sp macro="" textlink="">
              <xdr:nvSpPr>
                <xdr:cNvPr id="190" name="Freeform 541"/>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191" name="Freeform 542"/>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grpSp>
            <xdr:nvGrpSpPr>
              <xdr:cNvPr id="171" name="Group 557"/>
              <xdr:cNvGrpSpPr>
                <a:grpSpLocks/>
              </xdr:cNvGrpSpPr>
            </xdr:nvGrpSpPr>
            <xdr:grpSpPr bwMode="auto">
              <a:xfrm rot="-1754617">
                <a:off x="219" y="2586"/>
                <a:ext cx="75" cy="56"/>
                <a:chOff x="648" y="756"/>
                <a:chExt cx="57" cy="42"/>
              </a:xfrm>
            </xdr:grpSpPr>
            <xdr:sp macro="" textlink="">
              <xdr:nvSpPr>
                <xdr:cNvPr id="188" name="Freeform 558"/>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189" name="Freeform 559"/>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sp macro="" textlink="">
            <xdr:nvSpPr>
              <xdr:cNvPr id="172" name="Oval 506"/>
              <xdr:cNvSpPr>
                <a:spLocks noChangeArrowheads="1"/>
              </xdr:cNvSpPr>
            </xdr:nvSpPr>
            <xdr:spPr bwMode="auto">
              <a:xfrm rot="-7154617">
                <a:off x="219" y="2628"/>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173" name="Freeform 562"/>
              <xdr:cNvSpPr>
                <a:spLocks/>
              </xdr:cNvSpPr>
            </xdr:nvSpPr>
            <xdr:spPr bwMode="auto">
              <a:xfrm>
                <a:off x="205" y="2636"/>
                <a:ext cx="16" cy="13"/>
              </a:xfrm>
              <a:custGeom>
                <a:avLst/>
                <a:gdLst/>
                <a:ahLst/>
                <a:cxnLst>
                  <a:cxn ang="0">
                    <a:pos x="0" y="13"/>
                  </a:cxn>
                  <a:cxn ang="0">
                    <a:pos x="7" y="12"/>
                  </a:cxn>
                  <a:cxn ang="0">
                    <a:pos x="12" y="9"/>
                  </a:cxn>
                  <a:cxn ang="0">
                    <a:pos x="15" y="5"/>
                  </a:cxn>
                  <a:cxn ang="0">
                    <a:pos x="16" y="0"/>
                  </a:cxn>
                </a:cxnLst>
                <a:rect l="0" t="0" r="r" b="b"/>
                <a:pathLst>
                  <a:path w="16" h="13">
                    <a:moveTo>
                      <a:pt x="0" y="13"/>
                    </a:moveTo>
                    <a:cubicBezTo>
                      <a:pt x="1" y="13"/>
                      <a:pt x="5" y="13"/>
                      <a:pt x="7" y="12"/>
                    </a:cubicBezTo>
                    <a:cubicBezTo>
                      <a:pt x="9" y="11"/>
                      <a:pt x="11" y="10"/>
                      <a:pt x="12" y="9"/>
                    </a:cubicBezTo>
                    <a:cubicBezTo>
                      <a:pt x="13" y="8"/>
                      <a:pt x="14" y="6"/>
                      <a:pt x="15" y="5"/>
                    </a:cubicBezTo>
                    <a:cubicBezTo>
                      <a:pt x="16" y="4"/>
                      <a:pt x="16" y="1"/>
                      <a:pt x="16" y="0"/>
                    </a:cubicBezTo>
                  </a:path>
                </a:pathLst>
              </a:custGeom>
              <a:noFill/>
              <a:ln w="3175" cap="flat" cmpd="sng">
                <a:solidFill>
                  <a:srgbClr val="333300"/>
                </a:solidFill>
                <a:prstDash val="dash"/>
                <a:round/>
                <a:headEnd/>
                <a:tailEnd/>
              </a:ln>
            </xdr:spPr>
          </xdr:sp>
          <xdr:sp macro="" textlink="">
            <xdr:nvSpPr>
              <xdr:cNvPr id="174" name="Freeform 563"/>
              <xdr:cNvSpPr>
                <a:spLocks/>
              </xdr:cNvSpPr>
            </xdr:nvSpPr>
            <xdr:spPr bwMode="auto">
              <a:xfrm rot="-17404457">
                <a:off x="224" y="2637"/>
                <a:ext cx="16" cy="13"/>
              </a:xfrm>
              <a:custGeom>
                <a:avLst/>
                <a:gdLst/>
                <a:ahLst/>
                <a:cxnLst>
                  <a:cxn ang="0">
                    <a:pos x="0" y="13"/>
                  </a:cxn>
                  <a:cxn ang="0">
                    <a:pos x="7" y="12"/>
                  </a:cxn>
                  <a:cxn ang="0">
                    <a:pos x="12" y="9"/>
                  </a:cxn>
                  <a:cxn ang="0">
                    <a:pos x="15" y="5"/>
                  </a:cxn>
                  <a:cxn ang="0">
                    <a:pos x="16" y="0"/>
                  </a:cxn>
                </a:cxnLst>
                <a:rect l="0" t="0" r="r" b="b"/>
                <a:pathLst>
                  <a:path w="16" h="13">
                    <a:moveTo>
                      <a:pt x="0" y="13"/>
                    </a:moveTo>
                    <a:cubicBezTo>
                      <a:pt x="1" y="13"/>
                      <a:pt x="5" y="13"/>
                      <a:pt x="7" y="12"/>
                    </a:cubicBezTo>
                    <a:cubicBezTo>
                      <a:pt x="9" y="11"/>
                      <a:pt x="11" y="10"/>
                      <a:pt x="12" y="9"/>
                    </a:cubicBezTo>
                    <a:cubicBezTo>
                      <a:pt x="13" y="8"/>
                      <a:pt x="14" y="6"/>
                      <a:pt x="15" y="5"/>
                    </a:cubicBezTo>
                    <a:cubicBezTo>
                      <a:pt x="16" y="4"/>
                      <a:pt x="16" y="1"/>
                      <a:pt x="16" y="0"/>
                    </a:cubicBezTo>
                  </a:path>
                </a:pathLst>
              </a:custGeom>
              <a:noFill/>
              <a:ln w="3175" cap="flat" cmpd="sng">
                <a:solidFill>
                  <a:srgbClr val="333300"/>
                </a:solidFill>
                <a:prstDash val="dash"/>
                <a:round/>
                <a:headEnd/>
                <a:tailEnd/>
              </a:ln>
            </xdr:spPr>
          </xdr:sp>
          <xdr:sp macro="" textlink="">
            <xdr:nvSpPr>
              <xdr:cNvPr id="175" name="Freeform 564"/>
              <xdr:cNvSpPr>
                <a:spLocks/>
              </xdr:cNvSpPr>
            </xdr:nvSpPr>
            <xdr:spPr bwMode="auto">
              <a:xfrm rot="-14518627">
                <a:off x="210" y="2614"/>
                <a:ext cx="16" cy="13"/>
              </a:xfrm>
              <a:custGeom>
                <a:avLst/>
                <a:gdLst/>
                <a:ahLst/>
                <a:cxnLst>
                  <a:cxn ang="0">
                    <a:pos x="0" y="13"/>
                  </a:cxn>
                  <a:cxn ang="0">
                    <a:pos x="7" y="12"/>
                  </a:cxn>
                  <a:cxn ang="0">
                    <a:pos x="12" y="9"/>
                  </a:cxn>
                  <a:cxn ang="0">
                    <a:pos x="15" y="5"/>
                  </a:cxn>
                  <a:cxn ang="0">
                    <a:pos x="16" y="0"/>
                  </a:cxn>
                </a:cxnLst>
                <a:rect l="0" t="0" r="r" b="b"/>
                <a:pathLst>
                  <a:path w="16" h="13">
                    <a:moveTo>
                      <a:pt x="0" y="13"/>
                    </a:moveTo>
                    <a:cubicBezTo>
                      <a:pt x="1" y="13"/>
                      <a:pt x="5" y="13"/>
                      <a:pt x="7" y="12"/>
                    </a:cubicBezTo>
                    <a:cubicBezTo>
                      <a:pt x="9" y="11"/>
                      <a:pt x="11" y="10"/>
                      <a:pt x="12" y="9"/>
                    </a:cubicBezTo>
                    <a:cubicBezTo>
                      <a:pt x="13" y="8"/>
                      <a:pt x="14" y="6"/>
                      <a:pt x="15" y="5"/>
                    </a:cubicBezTo>
                    <a:cubicBezTo>
                      <a:pt x="16" y="4"/>
                      <a:pt x="16" y="1"/>
                      <a:pt x="16" y="0"/>
                    </a:cubicBezTo>
                  </a:path>
                </a:pathLst>
              </a:custGeom>
              <a:noFill/>
              <a:ln w="3175" cap="flat" cmpd="sng">
                <a:solidFill>
                  <a:srgbClr val="333300"/>
                </a:solidFill>
                <a:prstDash val="dash"/>
                <a:round/>
                <a:headEnd/>
                <a:tailEnd/>
              </a:ln>
            </xdr:spPr>
          </xdr:sp>
          <xdr:sp macro="" textlink="">
            <xdr:nvSpPr>
              <xdr:cNvPr id="176" name="Freeform 565"/>
              <xdr:cNvSpPr>
                <a:spLocks/>
              </xdr:cNvSpPr>
            </xdr:nvSpPr>
            <xdr:spPr bwMode="auto">
              <a:xfrm rot="14518627" flipH="1">
                <a:off x="220" y="2614"/>
                <a:ext cx="16" cy="13"/>
              </a:xfrm>
              <a:custGeom>
                <a:avLst/>
                <a:gdLst/>
                <a:ahLst/>
                <a:cxnLst>
                  <a:cxn ang="0">
                    <a:pos x="0" y="13"/>
                  </a:cxn>
                  <a:cxn ang="0">
                    <a:pos x="7" y="12"/>
                  </a:cxn>
                  <a:cxn ang="0">
                    <a:pos x="12" y="9"/>
                  </a:cxn>
                  <a:cxn ang="0">
                    <a:pos x="15" y="5"/>
                  </a:cxn>
                  <a:cxn ang="0">
                    <a:pos x="16" y="0"/>
                  </a:cxn>
                </a:cxnLst>
                <a:rect l="0" t="0" r="r" b="b"/>
                <a:pathLst>
                  <a:path w="16" h="13">
                    <a:moveTo>
                      <a:pt x="0" y="13"/>
                    </a:moveTo>
                    <a:cubicBezTo>
                      <a:pt x="1" y="13"/>
                      <a:pt x="5" y="13"/>
                      <a:pt x="7" y="12"/>
                    </a:cubicBezTo>
                    <a:cubicBezTo>
                      <a:pt x="9" y="11"/>
                      <a:pt x="11" y="10"/>
                      <a:pt x="12" y="9"/>
                    </a:cubicBezTo>
                    <a:cubicBezTo>
                      <a:pt x="13" y="8"/>
                      <a:pt x="14" y="6"/>
                      <a:pt x="15" y="5"/>
                    </a:cubicBezTo>
                    <a:cubicBezTo>
                      <a:pt x="16" y="4"/>
                      <a:pt x="16" y="1"/>
                      <a:pt x="16" y="0"/>
                    </a:cubicBezTo>
                  </a:path>
                </a:pathLst>
              </a:custGeom>
              <a:noFill/>
              <a:ln w="3175" cap="flat" cmpd="sng">
                <a:solidFill>
                  <a:srgbClr val="333300"/>
                </a:solidFill>
                <a:prstDash val="dash"/>
                <a:round/>
                <a:headEnd/>
                <a:tailEnd/>
              </a:ln>
            </xdr:spPr>
          </xdr:sp>
          <xdr:sp macro="" textlink="">
            <xdr:nvSpPr>
              <xdr:cNvPr id="177" name="Freeform 566"/>
              <xdr:cNvSpPr>
                <a:spLocks/>
              </xdr:cNvSpPr>
            </xdr:nvSpPr>
            <xdr:spPr bwMode="auto">
              <a:xfrm rot="-6647471">
                <a:off x="229" y="2629"/>
                <a:ext cx="16" cy="13"/>
              </a:xfrm>
              <a:custGeom>
                <a:avLst/>
                <a:gdLst/>
                <a:ahLst/>
                <a:cxnLst>
                  <a:cxn ang="0">
                    <a:pos x="0" y="13"/>
                  </a:cxn>
                  <a:cxn ang="0">
                    <a:pos x="7" y="12"/>
                  </a:cxn>
                  <a:cxn ang="0">
                    <a:pos x="12" y="9"/>
                  </a:cxn>
                  <a:cxn ang="0">
                    <a:pos x="15" y="5"/>
                  </a:cxn>
                  <a:cxn ang="0">
                    <a:pos x="16" y="0"/>
                  </a:cxn>
                </a:cxnLst>
                <a:rect l="0" t="0" r="r" b="b"/>
                <a:pathLst>
                  <a:path w="16" h="13">
                    <a:moveTo>
                      <a:pt x="0" y="13"/>
                    </a:moveTo>
                    <a:cubicBezTo>
                      <a:pt x="1" y="13"/>
                      <a:pt x="5" y="13"/>
                      <a:pt x="7" y="12"/>
                    </a:cubicBezTo>
                    <a:cubicBezTo>
                      <a:pt x="9" y="11"/>
                      <a:pt x="11" y="10"/>
                      <a:pt x="12" y="9"/>
                    </a:cubicBezTo>
                    <a:cubicBezTo>
                      <a:pt x="13" y="8"/>
                      <a:pt x="14" y="6"/>
                      <a:pt x="15" y="5"/>
                    </a:cubicBezTo>
                    <a:cubicBezTo>
                      <a:pt x="16" y="4"/>
                      <a:pt x="16" y="1"/>
                      <a:pt x="16" y="0"/>
                    </a:cubicBezTo>
                  </a:path>
                </a:pathLst>
              </a:custGeom>
              <a:noFill/>
              <a:ln w="3175" cap="flat" cmpd="sng">
                <a:solidFill>
                  <a:srgbClr val="333300"/>
                </a:solidFill>
                <a:prstDash val="dash"/>
                <a:round/>
                <a:headEnd/>
                <a:tailEnd/>
              </a:ln>
            </xdr:spPr>
          </xdr:sp>
          <xdr:sp macro="" textlink="">
            <xdr:nvSpPr>
              <xdr:cNvPr id="178" name="Freeform 567"/>
              <xdr:cNvSpPr>
                <a:spLocks/>
              </xdr:cNvSpPr>
            </xdr:nvSpPr>
            <xdr:spPr bwMode="auto">
              <a:xfrm rot="7249068" flipH="1">
                <a:off x="201" y="2629"/>
                <a:ext cx="16" cy="13"/>
              </a:xfrm>
              <a:custGeom>
                <a:avLst/>
                <a:gdLst/>
                <a:ahLst/>
                <a:cxnLst>
                  <a:cxn ang="0">
                    <a:pos x="0" y="13"/>
                  </a:cxn>
                  <a:cxn ang="0">
                    <a:pos x="7" y="12"/>
                  </a:cxn>
                  <a:cxn ang="0">
                    <a:pos x="12" y="9"/>
                  </a:cxn>
                  <a:cxn ang="0">
                    <a:pos x="15" y="5"/>
                  </a:cxn>
                  <a:cxn ang="0">
                    <a:pos x="16" y="0"/>
                  </a:cxn>
                </a:cxnLst>
                <a:rect l="0" t="0" r="r" b="b"/>
                <a:pathLst>
                  <a:path w="16" h="13">
                    <a:moveTo>
                      <a:pt x="0" y="13"/>
                    </a:moveTo>
                    <a:cubicBezTo>
                      <a:pt x="1" y="13"/>
                      <a:pt x="5" y="13"/>
                      <a:pt x="7" y="12"/>
                    </a:cubicBezTo>
                    <a:cubicBezTo>
                      <a:pt x="9" y="11"/>
                      <a:pt x="11" y="10"/>
                      <a:pt x="12" y="9"/>
                    </a:cubicBezTo>
                    <a:cubicBezTo>
                      <a:pt x="13" y="8"/>
                      <a:pt x="14" y="6"/>
                      <a:pt x="15" y="5"/>
                    </a:cubicBezTo>
                    <a:cubicBezTo>
                      <a:pt x="16" y="4"/>
                      <a:pt x="16" y="1"/>
                      <a:pt x="16" y="0"/>
                    </a:cubicBezTo>
                  </a:path>
                </a:pathLst>
              </a:custGeom>
              <a:noFill/>
              <a:ln w="3175" cap="flat" cmpd="sng">
                <a:solidFill>
                  <a:srgbClr val="333300"/>
                </a:solidFill>
                <a:prstDash val="dash"/>
                <a:round/>
                <a:headEnd/>
                <a:tailEnd/>
              </a:ln>
            </xdr:spPr>
          </xdr:sp>
          <xdr:grpSp>
            <xdr:nvGrpSpPr>
              <xdr:cNvPr id="179" name="Group 452"/>
              <xdr:cNvGrpSpPr>
                <a:grpSpLocks/>
              </xdr:cNvGrpSpPr>
            </xdr:nvGrpSpPr>
            <xdr:grpSpPr bwMode="auto">
              <a:xfrm>
                <a:off x="270" y="2586"/>
                <a:ext cx="3" cy="9"/>
                <a:chOff x="466" y="835"/>
                <a:chExt cx="3" cy="9"/>
              </a:xfrm>
            </xdr:grpSpPr>
            <xdr:sp macro="" textlink="">
              <xdr:nvSpPr>
                <xdr:cNvPr id="186" name="Line 453"/>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87" name="Line 454"/>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180" name="Group 455"/>
              <xdr:cNvGrpSpPr>
                <a:grpSpLocks/>
              </xdr:cNvGrpSpPr>
            </xdr:nvGrpSpPr>
            <xdr:grpSpPr bwMode="auto">
              <a:xfrm>
                <a:off x="229" y="2686"/>
                <a:ext cx="3" cy="9"/>
                <a:chOff x="466" y="835"/>
                <a:chExt cx="3" cy="9"/>
              </a:xfrm>
            </xdr:grpSpPr>
            <xdr:sp macro="" textlink="">
              <xdr:nvSpPr>
                <xdr:cNvPr id="184" name="Line 456"/>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85" name="Line 457"/>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181" name="Group 458"/>
              <xdr:cNvGrpSpPr>
                <a:grpSpLocks/>
              </xdr:cNvGrpSpPr>
            </xdr:nvGrpSpPr>
            <xdr:grpSpPr bwMode="auto">
              <a:xfrm>
                <a:off x="163" y="2606"/>
                <a:ext cx="3" cy="9"/>
                <a:chOff x="466" y="835"/>
                <a:chExt cx="3" cy="9"/>
              </a:xfrm>
            </xdr:grpSpPr>
            <xdr:sp macro="" textlink="">
              <xdr:nvSpPr>
                <xdr:cNvPr id="182" name="Line 459"/>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83" name="Line 460"/>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sp macro="" textlink="">
          <xdr:nvSpPr>
            <xdr:cNvPr id="157" name="Line 571"/>
            <xdr:cNvSpPr>
              <a:spLocks noChangeShapeType="1"/>
            </xdr:cNvSpPr>
          </xdr:nvSpPr>
          <xdr:spPr bwMode="auto">
            <a:xfrm>
              <a:off x="181" y="2552"/>
              <a:ext cx="0" cy="46"/>
            </a:xfrm>
            <a:prstGeom prst="line">
              <a:avLst/>
            </a:prstGeom>
            <a:noFill/>
            <a:ln w="9525">
              <a:solidFill>
                <a:srgbClr val="FF6600"/>
              </a:solidFill>
              <a:round/>
              <a:headEnd/>
              <a:tailEnd type="triangle" w="med" len="med"/>
            </a:ln>
          </xdr:spPr>
        </xdr:sp>
        <xdr:grpSp>
          <xdr:nvGrpSpPr>
            <xdr:cNvPr id="158" name="Group 577"/>
            <xdr:cNvGrpSpPr>
              <a:grpSpLocks/>
            </xdr:cNvGrpSpPr>
          </xdr:nvGrpSpPr>
          <xdr:grpSpPr bwMode="auto">
            <a:xfrm>
              <a:off x="140" y="2525"/>
              <a:ext cx="167" cy="207"/>
              <a:chOff x="141" y="2520"/>
              <a:chExt cx="167" cy="207"/>
            </a:xfrm>
          </xdr:grpSpPr>
          <xdr:sp macro="" textlink="">
            <xdr:nvSpPr>
              <xdr:cNvPr id="159" name="Line 573"/>
              <xdr:cNvSpPr>
                <a:spLocks noChangeShapeType="1"/>
              </xdr:cNvSpPr>
            </xdr:nvSpPr>
            <xdr:spPr bwMode="auto">
              <a:xfrm>
                <a:off x="141" y="2520"/>
                <a:ext cx="0" cy="206"/>
              </a:xfrm>
              <a:prstGeom prst="line">
                <a:avLst/>
              </a:prstGeom>
              <a:noFill/>
              <a:ln w="9525">
                <a:solidFill>
                  <a:srgbClr val="800000"/>
                </a:solidFill>
                <a:round/>
                <a:headEnd/>
                <a:tailEnd/>
              </a:ln>
            </xdr:spPr>
          </xdr:sp>
          <xdr:sp macro="" textlink="">
            <xdr:nvSpPr>
              <xdr:cNvPr id="160" name="Line 574"/>
              <xdr:cNvSpPr>
                <a:spLocks noChangeShapeType="1"/>
              </xdr:cNvSpPr>
            </xdr:nvSpPr>
            <xdr:spPr bwMode="auto">
              <a:xfrm>
                <a:off x="308" y="2520"/>
                <a:ext cx="0" cy="206"/>
              </a:xfrm>
              <a:prstGeom prst="line">
                <a:avLst/>
              </a:prstGeom>
              <a:noFill/>
              <a:ln w="9525">
                <a:solidFill>
                  <a:srgbClr val="800000"/>
                </a:solidFill>
                <a:round/>
                <a:headEnd/>
                <a:tailEnd/>
              </a:ln>
            </xdr:spPr>
          </xdr:sp>
          <xdr:sp macro="" textlink="">
            <xdr:nvSpPr>
              <xdr:cNvPr id="161" name="Line 575"/>
              <xdr:cNvSpPr>
                <a:spLocks noChangeShapeType="1"/>
              </xdr:cNvSpPr>
            </xdr:nvSpPr>
            <xdr:spPr bwMode="auto">
              <a:xfrm flipH="1">
                <a:off x="141" y="2520"/>
                <a:ext cx="167" cy="0"/>
              </a:xfrm>
              <a:prstGeom prst="line">
                <a:avLst/>
              </a:prstGeom>
              <a:noFill/>
              <a:ln w="9525">
                <a:solidFill>
                  <a:srgbClr val="800000"/>
                </a:solidFill>
                <a:round/>
                <a:headEnd/>
                <a:tailEnd/>
              </a:ln>
            </xdr:spPr>
          </xdr:sp>
          <xdr:sp macro="" textlink="">
            <xdr:nvSpPr>
              <xdr:cNvPr id="162" name="Line 576"/>
              <xdr:cNvSpPr>
                <a:spLocks noChangeShapeType="1"/>
              </xdr:cNvSpPr>
            </xdr:nvSpPr>
            <xdr:spPr bwMode="auto">
              <a:xfrm flipH="1">
                <a:off x="141" y="2727"/>
                <a:ext cx="166" cy="0"/>
              </a:xfrm>
              <a:prstGeom prst="line">
                <a:avLst/>
              </a:prstGeom>
              <a:noFill/>
              <a:ln w="9525">
                <a:solidFill>
                  <a:srgbClr val="800000"/>
                </a:solidFill>
                <a:round/>
                <a:headEnd/>
                <a:tailEnd/>
              </a:ln>
            </xdr:spPr>
          </xdr:sp>
        </xdr:grpSp>
      </xdr:grpSp>
      <xdr:sp macro="" textlink="">
        <xdr:nvSpPr>
          <xdr:cNvPr id="148" name="Text Box 582"/>
          <xdr:cNvSpPr txBox="1">
            <a:spLocks noChangeArrowheads="1"/>
          </xdr:cNvSpPr>
        </xdr:nvSpPr>
        <xdr:spPr bwMode="auto">
          <a:xfrm>
            <a:off x="262" y="2670"/>
            <a:ext cx="33"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0" i="0" strike="noStrike">
                <a:solidFill>
                  <a:srgbClr val="99CC00"/>
                </a:solidFill>
                <a:latin typeface="Arial"/>
                <a:cs typeface="Arial"/>
              </a:rPr>
              <a:t>120°</a:t>
            </a:r>
          </a:p>
        </xdr:txBody>
      </xdr:sp>
      <xdr:sp macro="" textlink="">
        <xdr:nvSpPr>
          <xdr:cNvPr id="149" name="Oval 583"/>
          <xdr:cNvSpPr>
            <a:spLocks noChangeArrowheads="1"/>
          </xdr:cNvSpPr>
        </xdr:nvSpPr>
        <xdr:spPr bwMode="auto">
          <a:xfrm>
            <a:off x="220" y="2701"/>
            <a:ext cx="3" cy="3"/>
          </a:xfrm>
          <a:prstGeom prst="ellipse">
            <a:avLst/>
          </a:prstGeom>
          <a:solidFill>
            <a:srgbClr val="FFFFFF"/>
          </a:solidFill>
          <a:ln w="9525">
            <a:solidFill>
              <a:srgbClr val="00FF00"/>
            </a:solidFill>
            <a:round/>
            <a:headEnd/>
            <a:tailEnd/>
          </a:ln>
        </xdr:spPr>
      </xdr:sp>
      <xdr:sp macro="" textlink="">
        <xdr:nvSpPr>
          <xdr:cNvPr id="150" name="Oval 584"/>
          <xdr:cNvSpPr>
            <a:spLocks noChangeArrowheads="1"/>
          </xdr:cNvSpPr>
        </xdr:nvSpPr>
        <xdr:spPr bwMode="auto">
          <a:xfrm>
            <a:off x="288" y="2586"/>
            <a:ext cx="3" cy="3"/>
          </a:xfrm>
          <a:prstGeom prst="ellipse">
            <a:avLst/>
          </a:prstGeom>
          <a:solidFill>
            <a:srgbClr val="FFFFFF"/>
          </a:solidFill>
          <a:ln w="9525">
            <a:solidFill>
              <a:srgbClr val="00FF00"/>
            </a:solidFill>
            <a:round/>
            <a:headEnd/>
            <a:tailEnd/>
          </a:ln>
        </xdr:spPr>
      </xdr:sp>
      <xdr:sp macro="" textlink="">
        <xdr:nvSpPr>
          <xdr:cNvPr id="151" name="Oval 585"/>
          <xdr:cNvSpPr>
            <a:spLocks noChangeArrowheads="1"/>
          </xdr:cNvSpPr>
        </xdr:nvSpPr>
        <xdr:spPr bwMode="auto">
          <a:xfrm>
            <a:off x="153" y="2586"/>
            <a:ext cx="3" cy="3"/>
          </a:xfrm>
          <a:prstGeom prst="ellipse">
            <a:avLst/>
          </a:prstGeom>
          <a:solidFill>
            <a:srgbClr val="FFFFFF"/>
          </a:solidFill>
          <a:ln w="9525">
            <a:solidFill>
              <a:srgbClr val="00FF00"/>
            </a:solidFill>
            <a:round/>
            <a:headEnd/>
            <a:tailEnd/>
          </a:ln>
        </xdr:spPr>
      </xdr:sp>
      <xdr:sp macro="" textlink="">
        <xdr:nvSpPr>
          <xdr:cNvPr id="152" name="Text Box 586"/>
          <xdr:cNvSpPr txBox="1">
            <a:spLocks noChangeArrowheads="1"/>
          </xdr:cNvSpPr>
        </xdr:nvSpPr>
        <xdr:spPr bwMode="auto">
          <a:xfrm>
            <a:off x="153" y="2669"/>
            <a:ext cx="33"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0" i="0" strike="noStrike">
                <a:solidFill>
                  <a:srgbClr val="99CC00"/>
                </a:solidFill>
                <a:latin typeface="Arial"/>
                <a:cs typeface="Arial"/>
              </a:rPr>
              <a:t>120°</a:t>
            </a:r>
          </a:p>
        </xdr:txBody>
      </xdr:sp>
      <xdr:sp macro="" textlink="">
        <xdr:nvSpPr>
          <xdr:cNvPr id="153" name="Text Box 587"/>
          <xdr:cNvSpPr txBox="1">
            <a:spLocks noChangeArrowheads="1"/>
          </xdr:cNvSpPr>
        </xdr:nvSpPr>
        <xdr:spPr bwMode="auto">
          <a:xfrm>
            <a:off x="235" y="2544"/>
            <a:ext cx="33"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0" i="0" strike="noStrike">
                <a:solidFill>
                  <a:srgbClr val="99CC00"/>
                </a:solidFill>
                <a:latin typeface="Arial"/>
                <a:cs typeface="Arial"/>
              </a:rPr>
              <a:t>120°</a:t>
            </a:r>
          </a:p>
        </xdr:txBody>
      </xdr:sp>
    </xdr:grpSp>
    <xdr:clientData/>
  </xdr:twoCellAnchor>
  <xdr:twoCellAnchor>
    <xdr:from>
      <xdr:col>7</xdr:col>
      <xdr:colOff>47625</xdr:colOff>
      <xdr:row>181</xdr:row>
      <xdr:rowOff>114300</xdr:rowOff>
    </xdr:from>
    <xdr:to>
      <xdr:col>8</xdr:col>
      <xdr:colOff>533400</xdr:colOff>
      <xdr:row>183</xdr:row>
      <xdr:rowOff>0</xdr:rowOff>
    </xdr:to>
    <xdr:sp macro="" textlink="">
      <xdr:nvSpPr>
        <xdr:cNvPr id="292" name="Text Box 730"/>
        <xdr:cNvSpPr txBox="1">
          <a:spLocks noChangeArrowheads="1"/>
        </xdr:cNvSpPr>
      </xdr:nvSpPr>
      <xdr:spPr bwMode="auto">
        <a:xfrm>
          <a:off x="4314825" y="31861125"/>
          <a:ext cx="1095375" cy="247650"/>
        </a:xfrm>
        <a:prstGeom prst="rect">
          <a:avLst/>
        </a:prstGeom>
        <a:gradFill rotWithShape="1">
          <a:gsLst>
            <a:gs pos="0">
              <a:srgbClr val="003300"/>
            </a:gs>
            <a:gs pos="100000">
              <a:srgbClr val="003300">
                <a:gamma/>
                <a:shade val="0"/>
                <a:invGamma/>
              </a:srgbClr>
            </a:gs>
          </a:gsLst>
          <a:lin ang="2700000" scaled="1"/>
        </a:gradFill>
        <a:ln w="9525" algn="ctr">
          <a:solidFill>
            <a:srgbClr val="FFFF99"/>
          </a:solidFill>
          <a:miter lim="800000"/>
          <a:headEnd/>
          <a:tailEnd/>
        </a:ln>
        <a:effectLst/>
      </xdr:spPr>
      <xdr:txBody>
        <a:bodyPr vertOverflow="clip" wrap="square" lIns="27432" tIns="27432" rIns="27432" bIns="27432" anchor="ctr" upright="1"/>
        <a:lstStyle/>
        <a:p>
          <a:pPr algn="ctr" rtl="1">
            <a:defRPr sz="1000"/>
          </a:pPr>
          <a:r>
            <a:rPr lang="en-US" sz="1100" b="1" i="0" strike="noStrike">
              <a:solidFill>
                <a:srgbClr val="FF9900"/>
              </a:solidFill>
              <a:latin typeface="Arial"/>
              <a:cs typeface="Arial"/>
            </a:rPr>
            <a:t>sp</a:t>
          </a:r>
          <a:r>
            <a:rPr lang="en-US" sz="1100" b="1" i="0" strike="noStrike" baseline="30000">
              <a:solidFill>
                <a:srgbClr val="FF9900"/>
              </a:solidFill>
              <a:latin typeface="Arial"/>
              <a:cs typeface="Arial"/>
            </a:rPr>
            <a:t>3</a:t>
          </a:r>
          <a:r>
            <a:rPr lang="en-US" sz="1100" b="1" i="0" strike="noStrike">
              <a:solidFill>
                <a:srgbClr val="FF9900"/>
              </a:solidFill>
              <a:latin typeface="Arial"/>
              <a:cs typeface="Arial"/>
            </a:rPr>
            <a:t> </a:t>
          </a:r>
          <a:r>
            <a:rPr lang="el-GR" sz="1100" b="1" i="0" strike="noStrike">
              <a:solidFill>
                <a:srgbClr val="FF9900"/>
              </a:solidFill>
              <a:latin typeface="Arial"/>
              <a:cs typeface="Arial"/>
            </a:rPr>
            <a:t>υβριδισμός</a:t>
          </a:r>
        </a:p>
      </xdr:txBody>
    </xdr:sp>
    <xdr:clientData/>
  </xdr:twoCellAnchor>
  <xdr:twoCellAnchor editAs="oneCell">
    <xdr:from>
      <xdr:col>1</xdr:col>
      <xdr:colOff>561975</xdr:colOff>
      <xdr:row>186</xdr:row>
      <xdr:rowOff>151611</xdr:rowOff>
    </xdr:from>
    <xdr:to>
      <xdr:col>5</xdr:col>
      <xdr:colOff>47625</xdr:colOff>
      <xdr:row>196</xdr:row>
      <xdr:rowOff>103985</xdr:rowOff>
    </xdr:to>
    <xdr:pic>
      <xdr:nvPicPr>
        <xdr:cNvPr id="293" name="Picture 732"/>
        <xdr:cNvPicPr>
          <a:picLocks noChangeAspect="1" noChangeArrowheads="1"/>
        </xdr:cNvPicPr>
      </xdr:nvPicPr>
      <xdr:blipFill>
        <a:blip xmlns:r="http://schemas.openxmlformats.org/officeDocument/2006/relationships" r:embed="rId1"/>
        <a:srcRect/>
        <a:stretch>
          <a:fillRect/>
        </a:stretch>
      </xdr:blipFill>
      <xdr:spPr bwMode="auto">
        <a:xfrm>
          <a:off x="1167209" y="34173720"/>
          <a:ext cx="1906588" cy="1738312"/>
        </a:xfrm>
        <a:prstGeom prst="rect">
          <a:avLst/>
        </a:prstGeom>
        <a:noFill/>
      </xdr:spPr>
    </xdr:pic>
    <xdr:clientData/>
  </xdr:twoCellAnchor>
  <xdr:twoCellAnchor>
    <xdr:from>
      <xdr:col>8</xdr:col>
      <xdr:colOff>505619</xdr:colOff>
      <xdr:row>208</xdr:row>
      <xdr:rowOff>66675</xdr:rowOff>
    </xdr:from>
    <xdr:to>
      <xdr:col>8</xdr:col>
      <xdr:colOff>591344</xdr:colOff>
      <xdr:row>208</xdr:row>
      <xdr:rowOff>152400</xdr:rowOff>
    </xdr:to>
    <xdr:grpSp>
      <xdr:nvGrpSpPr>
        <xdr:cNvPr id="294" name="Group 733"/>
        <xdr:cNvGrpSpPr>
          <a:grpSpLocks/>
        </xdr:cNvGrpSpPr>
      </xdr:nvGrpSpPr>
      <xdr:grpSpPr bwMode="auto">
        <a:xfrm>
          <a:off x="5347494" y="38027769"/>
          <a:ext cx="85725" cy="85725"/>
          <a:chOff x="150" y="1405"/>
          <a:chExt cx="9" cy="9"/>
        </a:xfrm>
      </xdr:grpSpPr>
      <xdr:grpSp>
        <xdr:nvGrpSpPr>
          <xdr:cNvPr id="295" name="Group 734"/>
          <xdr:cNvGrpSpPr>
            <a:grpSpLocks/>
          </xdr:cNvGrpSpPr>
        </xdr:nvGrpSpPr>
        <xdr:grpSpPr bwMode="auto">
          <a:xfrm>
            <a:off x="150" y="1405"/>
            <a:ext cx="3" cy="9"/>
            <a:chOff x="466" y="835"/>
            <a:chExt cx="3" cy="9"/>
          </a:xfrm>
        </xdr:grpSpPr>
        <xdr:sp macro="" textlink="">
          <xdr:nvSpPr>
            <xdr:cNvPr id="299" name="Line 735"/>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00" name="Line 736"/>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296" name="Group 737"/>
          <xdr:cNvGrpSpPr>
            <a:grpSpLocks/>
          </xdr:cNvGrpSpPr>
        </xdr:nvGrpSpPr>
        <xdr:grpSpPr bwMode="auto">
          <a:xfrm flipH="1" flipV="1">
            <a:off x="156" y="1405"/>
            <a:ext cx="3" cy="9"/>
            <a:chOff x="466" y="835"/>
            <a:chExt cx="3" cy="9"/>
          </a:xfrm>
        </xdr:grpSpPr>
        <xdr:sp macro="" textlink="">
          <xdr:nvSpPr>
            <xdr:cNvPr id="297" name="Line 738"/>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298" name="Line 739"/>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9</xdr:col>
      <xdr:colOff>248841</xdr:colOff>
      <xdr:row>208</xdr:row>
      <xdr:rowOff>66675</xdr:rowOff>
    </xdr:from>
    <xdr:to>
      <xdr:col>9</xdr:col>
      <xdr:colOff>334566</xdr:colOff>
      <xdr:row>208</xdr:row>
      <xdr:rowOff>152400</xdr:rowOff>
    </xdr:to>
    <xdr:grpSp>
      <xdr:nvGrpSpPr>
        <xdr:cNvPr id="301" name="Group 740"/>
        <xdr:cNvGrpSpPr>
          <a:grpSpLocks/>
        </xdr:cNvGrpSpPr>
      </xdr:nvGrpSpPr>
      <xdr:grpSpPr bwMode="auto">
        <a:xfrm>
          <a:off x="5695950" y="38027769"/>
          <a:ext cx="85725" cy="85725"/>
          <a:chOff x="150" y="1405"/>
          <a:chExt cx="9" cy="9"/>
        </a:xfrm>
      </xdr:grpSpPr>
      <xdr:grpSp>
        <xdr:nvGrpSpPr>
          <xdr:cNvPr id="302" name="Group 741"/>
          <xdr:cNvGrpSpPr>
            <a:grpSpLocks/>
          </xdr:cNvGrpSpPr>
        </xdr:nvGrpSpPr>
        <xdr:grpSpPr bwMode="auto">
          <a:xfrm>
            <a:off x="150" y="1405"/>
            <a:ext cx="3" cy="9"/>
            <a:chOff x="466" y="835"/>
            <a:chExt cx="3" cy="9"/>
          </a:xfrm>
        </xdr:grpSpPr>
        <xdr:sp macro="" textlink="">
          <xdr:nvSpPr>
            <xdr:cNvPr id="306" name="Line 742"/>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07" name="Line 743"/>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303" name="Group 744"/>
          <xdr:cNvGrpSpPr>
            <a:grpSpLocks/>
          </xdr:cNvGrpSpPr>
        </xdr:nvGrpSpPr>
        <xdr:grpSpPr bwMode="auto">
          <a:xfrm flipH="1" flipV="1">
            <a:off x="156" y="1405"/>
            <a:ext cx="3" cy="9"/>
            <a:chOff x="466" y="835"/>
            <a:chExt cx="3" cy="9"/>
          </a:xfrm>
        </xdr:grpSpPr>
        <xdr:sp macro="" textlink="">
          <xdr:nvSpPr>
            <xdr:cNvPr id="304" name="Line 745"/>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05" name="Line 746"/>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10</xdr:col>
      <xdr:colOff>6747</xdr:colOff>
      <xdr:row>208</xdr:row>
      <xdr:rowOff>66675</xdr:rowOff>
    </xdr:from>
    <xdr:to>
      <xdr:col>10</xdr:col>
      <xdr:colOff>35322</xdr:colOff>
      <xdr:row>208</xdr:row>
      <xdr:rowOff>152400</xdr:rowOff>
    </xdr:to>
    <xdr:grpSp>
      <xdr:nvGrpSpPr>
        <xdr:cNvPr id="308" name="Group 747"/>
        <xdr:cNvGrpSpPr>
          <a:grpSpLocks/>
        </xdr:cNvGrpSpPr>
      </xdr:nvGrpSpPr>
      <xdr:grpSpPr bwMode="auto">
        <a:xfrm>
          <a:off x="6059091" y="38027769"/>
          <a:ext cx="28575" cy="85725"/>
          <a:chOff x="466" y="835"/>
          <a:chExt cx="3" cy="9"/>
        </a:xfrm>
      </xdr:grpSpPr>
      <xdr:sp macro="" textlink="">
        <xdr:nvSpPr>
          <xdr:cNvPr id="309" name="Line 748"/>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10" name="Line 749"/>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10</xdr:col>
      <xdr:colOff>259557</xdr:colOff>
      <xdr:row>208</xdr:row>
      <xdr:rowOff>66675</xdr:rowOff>
    </xdr:from>
    <xdr:to>
      <xdr:col>10</xdr:col>
      <xdr:colOff>288132</xdr:colOff>
      <xdr:row>208</xdr:row>
      <xdr:rowOff>152400</xdr:rowOff>
    </xdr:to>
    <xdr:grpSp>
      <xdr:nvGrpSpPr>
        <xdr:cNvPr id="311" name="Group 750"/>
        <xdr:cNvGrpSpPr>
          <a:grpSpLocks/>
        </xdr:cNvGrpSpPr>
      </xdr:nvGrpSpPr>
      <xdr:grpSpPr bwMode="auto">
        <a:xfrm>
          <a:off x="6311901" y="38027769"/>
          <a:ext cx="28575" cy="85725"/>
          <a:chOff x="466" y="835"/>
          <a:chExt cx="3" cy="9"/>
        </a:xfrm>
      </xdr:grpSpPr>
      <xdr:sp macro="" textlink="">
        <xdr:nvSpPr>
          <xdr:cNvPr id="312" name="Line 751"/>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13" name="Line 752"/>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8</xdr:col>
      <xdr:colOff>505619</xdr:colOff>
      <xdr:row>221</xdr:row>
      <xdr:rowOff>66675</xdr:rowOff>
    </xdr:from>
    <xdr:to>
      <xdr:col>8</xdr:col>
      <xdr:colOff>591344</xdr:colOff>
      <xdr:row>221</xdr:row>
      <xdr:rowOff>152400</xdr:rowOff>
    </xdr:to>
    <xdr:grpSp>
      <xdr:nvGrpSpPr>
        <xdr:cNvPr id="314" name="Group 753"/>
        <xdr:cNvGrpSpPr>
          <a:grpSpLocks/>
        </xdr:cNvGrpSpPr>
      </xdr:nvGrpSpPr>
      <xdr:grpSpPr bwMode="auto">
        <a:xfrm>
          <a:off x="5347494" y="40389175"/>
          <a:ext cx="85725" cy="85725"/>
          <a:chOff x="150" y="1405"/>
          <a:chExt cx="9" cy="9"/>
        </a:xfrm>
      </xdr:grpSpPr>
      <xdr:grpSp>
        <xdr:nvGrpSpPr>
          <xdr:cNvPr id="315" name="Group 754"/>
          <xdr:cNvGrpSpPr>
            <a:grpSpLocks/>
          </xdr:cNvGrpSpPr>
        </xdr:nvGrpSpPr>
        <xdr:grpSpPr bwMode="auto">
          <a:xfrm>
            <a:off x="150" y="1405"/>
            <a:ext cx="3" cy="9"/>
            <a:chOff x="466" y="835"/>
            <a:chExt cx="3" cy="9"/>
          </a:xfrm>
        </xdr:grpSpPr>
        <xdr:sp macro="" textlink="">
          <xdr:nvSpPr>
            <xdr:cNvPr id="319" name="Line 755"/>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20" name="Line 756"/>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316" name="Group 757"/>
          <xdr:cNvGrpSpPr>
            <a:grpSpLocks/>
          </xdr:cNvGrpSpPr>
        </xdr:nvGrpSpPr>
        <xdr:grpSpPr bwMode="auto">
          <a:xfrm flipH="1" flipV="1">
            <a:off x="156" y="1405"/>
            <a:ext cx="3" cy="9"/>
            <a:chOff x="466" y="835"/>
            <a:chExt cx="3" cy="9"/>
          </a:xfrm>
        </xdr:grpSpPr>
        <xdr:sp macro="" textlink="">
          <xdr:nvSpPr>
            <xdr:cNvPr id="317" name="Line 758"/>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18" name="Line 759"/>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9</xdr:col>
      <xdr:colOff>268288</xdr:colOff>
      <xdr:row>221</xdr:row>
      <xdr:rowOff>66675</xdr:rowOff>
    </xdr:from>
    <xdr:to>
      <xdr:col>9</xdr:col>
      <xdr:colOff>296863</xdr:colOff>
      <xdr:row>221</xdr:row>
      <xdr:rowOff>152400</xdr:rowOff>
    </xdr:to>
    <xdr:grpSp>
      <xdr:nvGrpSpPr>
        <xdr:cNvPr id="321" name="Group 760"/>
        <xdr:cNvGrpSpPr>
          <a:grpSpLocks/>
        </xdr:cNvGrpSpPr>
      </xdr:nvGrpSpPr>
      <xdr:grpSpPr bwMode="auto">
        <a:xfrm>
          <a:off x="5715397" y="40389175"/>
          <a:ext cx="28575" cy="85725"/>
          <a:chOff x="466" y="835"/>
          <a:chExt cx="3" cy="9"/>
        </a:xfrm>
      </xdr:grpSpPr>
      <xdr:sp macro="" textlink="">
        <xdr:nvSpPr>
          <xdr:cNvPr id="322" name="Line 761"/>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23" name="Line 762"/>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10</xdr:col>
      <xdr:colOff>249635</xdr:colOff>
      <xdr:row>221</xdr:row>
      <xdr:rowOff>66675</xdr:rowOff>
    </xdr:from>
    <xdr:to>
      <xdr:col>10</xdr:col>
      <xdr:colOff>278210</xdr:colOff>
      <xdr:row>221</xdr:row>
      <xdr:rowOff>152400</xdr:rowOff>
    </xdr:to>
    <xdr:grpSp>
      <xdr:nvGrpSpPr>
        <xdr:cNvPr id="327" name="Group 766"/>
        <xdr:cNvGrpSpPr>
          <a:grpSpLocks/>
        </xdr:cNvGrpSpPr>
      </xdr:nvGrpSpPr>
      <xdr:grpSpPr bwMode="auto">
        <a:xfrm rot="10800000" flipH="1" flipV="1">
          <a:off x="6301979" y="40389175"/>
          <a:ext cx="28575" cy="85725"/>
          <a:chOff x="466" y="835"/>
          <a:chExt cx="3" cy="9"/>
        </a:xfrm>
      </xdr:grpSpPr>
      <xdr:sp macro="" textlink="">
        <xdr:nvSpPr>
          <xdr:cNvPr id="328" name="Line 767"/>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29" name="Line 768"/>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10</xdr:col>
      <xdr:colOff>535782</xdr:colOff>
      <xdr:row>221</xdr:row>
      <xdr:rowOff>66675</xdr:rowOff>
    </xdr:from>
    <xdr:to>
      <xdr:col>10</xdr:col>
      <xdr:colOff>564357</xdr:colOff>
      <xdr:row>221</xdr:row>
      <xdr:rowOff>152400</xdr:rowOff>
    </xdr:to>
    <xdr:grpSp>
      <xdr:nvGrpSpPr>
        <xdr:cNvPr id="330" name="Group 769"/>
        <xdr:cNvGrpSpPr>
          <a:grpSpLocks/>
        </xdr:cNvGrpSpPr>
      </xdr:nvGrpSpPr>
      <xdr:grpSpPr bwMode="auto">
        <a:xfrm rot="10800000" flipH="1" flipV="1">
          <a:off x="6588126" y="40389175"/>
          <a:ext cx="28575" cy="85725"/>
          <a:chOff x="466" y="835"/>
          <a:chExt cx="3" cy="9"/>
        </a:xfrm>
      </xdr:grpSpPr>
      <xdr:sp macro="" textlink="">
        <xdr:nvSpPr>
          <xdr:cNvPr id="331" name="Line 770"/>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32" name="Line 771"/>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13</xdr:col>
      <xdr:colOff>250518</xdr:colOff>
      <xdr:row>261</xdr:row>
      <xdr:rowOff>59531</xdr:rowOff>
    </xdr:from>
    <xdr:to>
      <xdr:col>14</xdr:col>
      <xdr:colOff>129518</xdr:colOff>
      <xdr:row>262</xdr:row>
      <xdr:rowOff>148829</xdr:rowOff>
    </xdr:to>
    <xdr:grpSp>
      <xdr:nvGrpSpPr>
        <xdr:cNvPr id="333" name="Group 954"/>
        <xdr:cNvGrpSpPr>
          <a:grpSpLocks/>
        </xdr:cNvGrpSpPr>
      </xdr:nvGrpSpPr>
      <xdr:grpSpPr bwMode="auto">
        <a:xfrm>
          <a:off x="8118565" y="47555547"/>
          <a:ext cx="484234" cy="267891"/>
          <a:chOff x="583" y="4904"/>
          <a:chExt cx="43" cy="28"/>
        </a:xfrm>
      </xdr:grpSpPr>
      <xdr:sp macro="" textlink="">
        <xdr:nvSpPr>
          <xdr:cNvPr id="334" name="Text Box 952"/>
          <xdr:cNvSpPr txBox="1">
            <a:spLocks noChangeArrowheads="1"/>
          </xdr:cNvSpPr>
        </xdr:nvSpPr>
        <xdr:spPr bwMode="auto">
          <a:xfrm>
            <a:off x="597" y="4910"/>
            <a:ext cx="29" cy="22"/>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900" b="0" i="0" strike="noStrike">
                <a:solidFill>
                  <a:srgbClr val="FF9900"/>
                </a:solidFill>
                <a:latin typeface="Arial"/>
                <a:cs typeface="Arial"/>
              </a:rPr>
              <a:t>sp</a:t>
            </a:r>
            <a:r>
              <a:rPr lang="en-US" sz="900" b="0" i="0" strike="noStrike" baseline="30000">
                <a:solidFill>
                  <a:srgbClr val="FF9900"/>
                </a:solidFill>
                <a:latin typeface="Arial"/>
                <a:cs typeface="Arial"/>
              </a:rPr>
              <a:t>3</a:t>
            </a:r>
            <a:r>
              <a:rPr lang="en-US" sz="900" b="0" i="0" strike="noStrike">
                <a:solidFill>
                  <a:srgbClr val="FF9900"/>
                </a:solidFill>
                <a:latin typeface="Arial"/>
                <a:cs typeface="Arial"/>
              </a:rPr>
              <a:t>-s</a:t>
            </a:r>
          </a:p>
        </xdr:txBody>
      </xdr:sp>
      <xdr:sp macro="" textlink="">
        <xdr:nvSpPr>
          <xdr:cNvPr id="335" name="Text Box 953"/>
          <xdr:cNvSpPr txBox="1">
            <a:spLocks noChangeArrowheads="1"/>
          </xdr:cNvSpPr>
        </xdr:nvSpPr>
        <xdr:spPr bwMode="auto">
          <a:xfrm>
            <a:off x="583" y="4904"/>
            <a:ext cx="15" cy="21"/>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σ</a:t>
            </a:r>
          </a:p>
        </xdr:txBody>
      </xdr:sp>
    </xdr:grpSp>
    <xdr:clientData/>
  </xdr:twoCellAnchor>
  <xdr:twoCellAnchor>
    <xdr:from>
      <xdr:col>7</xdr:col>
      <xdr:colOff>28575</xdr:colOff>
      <xdr:row>278</xdr:row>
      <xdr:rowOff>76200</xdr:rowOff>
    </xdr:from>
    <xdr:to>
      <xdr:col>11</xdr:col>
      <xdr:colOff>180975</xdr:colOff>
      <xdr:row>279</xdr:row>
      <xdr:rowOff>161925</xdr:rowOff>
    </xdr:to>
    <xdr:sp macro="" textlink="">
      <xdr:nvSpPr>
        <xdr:cNvPr id="336" name="Text Box 1090"/>
        <xdr:cNvSpPr txBox="1">
          <a:spLocks noChangeArrowheads="1"/>
        </xdr:cNvSpPr>
      </xdr:nvSpPr>
      <xdr:spPr bwMode="auto">
        <a:xfrm>
          <a:off x="4295775" y="48548925"/>
          <a:ext cx="2590800" cy="266700"/>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FF99"/>
              </a:solidFill>
              <a:latin typeface="Arial"/>
              <a:cs typeface="Arial"/>
            </a:rPr>
            <a:t>Σχηματισμός μορίου αιθενίου (</a:t>
          </a:r>
          <a:r>
            <a:rPr lang="en-US" sz="1100" b="1" i="0" strike="noStrike">
              <a:solidFill>
                <a:srgbClr val="FFFF99"/>
              </a:solidFill>
              <a:latin typeface="Arial"/>
              <a:cs typeface="Arial"/>
            </a:rPr>
            <a:t>C</a:t>
          </a:r>
          <a:r>
            <a:rPr lang="en-US" sz="1100" b="1" i="0" strike="noStrike" baseline="-25000">
              <a:solidFill>
                <a:srgbClr val="FFFF99"/>
              </a:solidFill>
              <a:latin typeface="Arial"/>
              <a:cs typeface="Arial"/>
            </a:rPr>
            <a:t>2</a:t>
          </a:r>
          <a:r>
            <a:rPr lang="en-US" sz="1100" b="1" i="0" strike="noStrike">
              <a:solidFill>
                <a:srgbClr val="FFFF99"/>
              </a:solidFill>
              <a:latin typeface="Arial"/>
              <a:cs typeface="Arial"/>
            </a:rPr>
            <a:t>H</a:t>
          </a:r>
          <a:r>
            <a:rPr lang="en-US" sz="1100" b="1" i="0" strike="noStrike" baseline="-25000">
              <a:solidFill>
                <a:srgbClr val="FFFF99"/>
              </a:solidFill>
              <a:latin typeface="Arial"/>
              <a:cs typeface="Arial"/>
            </a:rPr>
            <a:t>4</a:t>
          </a:r>
          <a:r>
            <a:rPr lang="en-US" sz="1100" b="1" i="0" strike="noStrike">
              <a:solidFill>
                <a:srgbClr val="FFFF99"/>
              </a:solidFill>
              <a:latin typeface="Arial"/>
              <a:cs typeface="Arial"/>
            </a:rPr>
            <a:t>)</a:t>
          </a:r>
        </a:p>
      </xdr:txBody>
    </xdr:sp>
    <xdr:clientData/>
  </xdr:twoCellAnchor>
  <xdr:twoCellAnchor>
    <xdr:from>
      <xdr:col>1</xdr:col>
      <xdr:colOff>495697</xdr:colOff>
      <xdr:row>298</xdr:row>
      <xdr:rowOff>66675</xdr:rowOff>
    </xdr:from>
    <xdr:to>
      <xdr:col>1</xdr:col>
      <xdr:colOff>581422</xdr:colOff>
      <xdr:row>298</xdr:row>
      <xdr:rowOff>152400</xdr:rowOff>
    </xdr:to>
    <xdr:grpSp>
      <xdr:nvGrpSpPr>
        <xdr:cNvPr id="337" name="Group 1091"/>
        <xdr:cNvGrpSpPr>
          <a:grpSpLocks/>
        </xdr:cNvGrpSpPr>
      </xdr:nvGrpSpPr>
      <xdr:grpSpPr bwMode="auto">
        <a:xfrm>
          <a:off x="1100931" y="54170659"/>
          <a:ext cx="85725" cy="85725"/>
          <a:chOff x="150" y="1405"/>
          <a:chExt cx="9" cy="9"/>
        </a:xfrm>
      </xdr:grpSpPr>
      <xdr:grpSp>
        <xdr:nvGrpSpPr>
          <xdr:cNvPr id="338" name="Group 1092"/>
          <xdr:cNvGrpSpPr>
            <a:grpSpLocks/>
          </xdr:cNvGrpSpPr>
        </xdr:nvGrpSpPr>
        <xdr:grpSpPr bwMode="auto">
          <a:xfrm>
            <a:off x="150" y="1405"/>
            <a:ext cx="3" cy="9"/>
            <a:chOff x="466" y="835"/>
            <a:chExt cx="3" cy="9"/>
          </a:xfrm>
        </xdr:grpSpPr>
        <xdr:sp macro="" textlink="">
          <xdr:nvSpPr>
            <xdr:cNvPr id="342" name="Line 1093"/>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43" name="Line 1094"/>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nvGrpSpPr>
          <xdr:cNvPr id="339" name="Group 1095"/>
          <xdr:cNvGrpSpPr>
            <a:grpSpLocks/>
          </xdr:cNvGrpSpPr>
        </xdr:nvGrpSpPr>
        <xdr:grpSpPr bwMode="auto">
          <a:xfrm flipH="1" flipV="1">
            <a:off x="156" y="1405"/>
            <a:ext cx="3" cy="9"/>
            <a:chOff x="466" y="835"/>
            <a:chExt cx="3" cy="9"/>
          </a:xfrm>
        </xdr:grpSpPr>
        <xdr:sp macro="" textlink="">
          <xdr:nvSpPr>
            <xdr:cNvPr id="340" name="Line 1096"/>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41" name="Line 1097"/>
            <xdr:cNvSpPr>
              <a:spLocks noChangeShapeType="1"/>
            </xdr:cNvSpPr>
          </xdr:nvSpPr>
          <xdr:spPr bwMode="auto">
            <a:xfrm flipH="1">
              <a:off x="466" y="836"/>
              <a:ext cx="3" cy="2"/>
            </a:xfrm>
            <a:prstGeom prst="line">
              <a:avLst/>
            </a:prstGeom>
            <a:noFill/>
            <a:ln w="9525">
              <a:solidFill>
                <a:srgbClr val="3366FF"/>
              </a:solidFill>
              <a:round/>
              <a:headEnd/>
              <a:tailEnd/>
            </a:ln>
          </xdr:spPr>
        </xdr:sp>
      </xdr:grpSp>
    </xdr:grpSp>
    <xdr:clientData/>
  </xdr:twoCellAnchor>
  <xdr:twoCellAnchor>
    <xdr:from>
      <xdr:col>2</xdr:col>
      <xdr:colOff>228600</xdr:colOff>
      <xdr:row>298</xdr:row>
      <xdr:rowOff>66675</xdr:rowOff>
    </xdr:from>
    <xdr:to>
      <xdr:col>2</xdr:col>
      <xdr:colOff>257175</xdr:colOff>
      <xdr:row>298</xdr:row>
      <xdr:rowOff>152400</xdr:rowOff>
    </xdr:to>
    <xdr:grpSp>
      <xdr:nvGrpSpPr>
        <xdr:cNvPr id="344" name="Group 1098"/>
        <xdr:cNvGrpSpPr>
          <a:grpSpLocks/>
        </xdr:cNvGrpSpPr>
      </xdr:nvGrpSpPr>
      <xdr:grpSpPr bwMode="auto">
        <a:xfrm>
          <a:off x="1439069" y="54170659"/>
          <a:ext cx="28575" cy="85725"/>
          <a:chOff x="466" y="835"/>
          <a:chExt cx="3" cy="9"/>
        </a:xfrm>
      </xdr:grpSpPr>
      <xdr:sp macro="" textlink="">
        <xdr:nvSpPr>
          <xdr:cNvPr id="345" name="Line 1099"/>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46" name="Line 1100"/>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2</xdr:col>
      <xdr:colOff>561975</xdr:colOff>
      <xdr:row>298</xdr:row>
      <xdr:rowOff>66675</xdr:rowOff>
    </xdr:from>
    <xdr:to>
      <xdr:col>2</xdr:col>
      <xdr:colOff>590550</xdr:colOff>
      <xdr:row>298</xdr:row>
      <xdr:rowOff>152400</xdr:rowOff>
    </xdr:to>
    <xdr:grpSp>
      <xdr:nvGrpSpPr>
        <xdr:cNvPr id="347" name="Group 1101"/>
        <xdr:cNvGrpSpPr>
          <a:grpSpLocks/>
        </xdr:cNvGrpSpPr>
      </xdr:nvGrpSpPr>
      <xdr:grpSpPr bwMode="auto">
        <a:xfrm rot="10800000" flipH="1" flipV="1">
          <a:off x="1772444" y="54170659"/>
          <a:ext cx="28575" cy="85725"/>
          <a:chOff x="466" y="835"/>
          <a:chExt cx="3" cy="9"/>
        </a:xfrm>
      </xdr:grpSpPr>
      <xdr:sp macro="" textlink="">
        <xdr:nvSpPr>
          <xdr:cNvPr id="348" name="Line 1102"/>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49" name="Line 1103"/>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3</xdr:col>
      <xdr:colOff>200025</xdr:colOff>
      <xdr:row>298</xdr:row>
      <xdr:rowOff>66675</xdr:rowOff>
    </xdr:from>
    <xdr:to>
      <xdr:col>3</xdr:col>
      <xdr:colOff>228600</xdr:colOff>
      <xdr:row>298</xdr:row>
      <xdr:rowOff>152400</xdr:rowOff>
    </xdr:to>
    <xdr:grpSp>
      <xdr:nvGrpSpPr>
        <xdr:cNvPr id="350" name="Group 1104"/>
        <xdr:cNvGrpSpPr>
          <a:grpSpLocks/>
        </xdr:cNvGrpSpPr>
      </xdr:nvGrpSpPr>
      <xdr:grpSpPr bwMode="auto">
        <a:xfrm rot="10800000" flipH="1" flipV="1">
          <a:off x="2015728" y="54170659"/>
          <a:ext cx="28575" cy="85725"/>
          <a:chOff x="466" y="835"/>
          <a:chExt cx="3" cy="9"/>
        </a:xfrm>
      </xdr:grpSpPr>
      <xdr:sp macro="" textlink="">
        <xdr:nvSpPr>
          <xdr:cNvPr id="351" name="Line 1105"/>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52" name="Line 1106"/>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3</xdr:col>
      <xdr:colOff>476250</xdr:colOff>
      <xdr:row>298</xdr:row>
      <xdr:rowOff>66675</xdr:rowOff>
    </xdr:from>
    <xdr:to>
      <xdr:col>3</xdr:col>
      <xdr:colOff>504825</xdr:colOff>
      <xdr:row>298</xdr:row>
      <xdr:rowOff>152400</xdr:rowOff>
    </xdr:to>
    <xdr:grpSp>
      <xdr:nvGrpSpPr>
        <xdr:cNvPr id="353" name="Group 1107"/>
        <xdr:cNvGrpSpPr>
          <a:grpSpLocks/>
        </xdr:cNvGrpSpPr>
      </xdr:nvGrpSpPr>
      <xdr:grpSpPr bwMode="auto">
        <a:xfrm rot="10800000" flipH="1" flipV="1">
          <a:off x="2291953" y="54170659"/>
          <a:ext cx="28575" cy="85725"/>
          <a:chOff x="466" y="835"/>
          <a:chExt cx="3" cy="9"/>
        </a:xfrm>
      </xdr:grpSpPr>
      <xdr:sp macro="" textlink="">
        <xdr:nvSpPr>
          <xdr:cNvPr id="354" name="Line 1108"/>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355" name="Line 1109"/>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twoCellAnchor>
    <xdr:from>
      <xdr:col>7</xdr:col>
      <xdr:colOff>28575</xdr:colOff>
      <xdr:row>323</xdr:row>
      <xdr:rowOff>95250</xdr:rowOff>
    </xdr:from>
    <xdr:to>
      <xdr:col>11</xdr:col>
      <xdr:colOff>142875</xdr:colOff>
      <xdr:row>325</xdr:row>
      <xdr:rowOff>0</xdr:rowOff>
    </xdr:to>
    <xdr:sp macro="" textlink="">
      <xdr:nvSpPr>
        <xdr:cNvPr id="356" name="Text Box 1570"/>
        <xdr:cNvSpPr txBox="1">
          <a:spLocks noChangeArrowheads="1"/>
        </xdr:cNvSpPr>
      </xdr:nvSpPr>
      <xdr:spPr bwMode="auto">
        <a:xfrm>
          <a:off x="4295775" y="56530875"/>
          <a:ext cx="2552700" cy="266700"/>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FF99"/>
              </a:solidFill>
              <a:latin typeface="Arial"/>
              <a:cs typeface="Arial"/>
            </a:rPr>
            <a:t>Σχηματισμός μορίου αιθινίου (</a:t>
          </a:r>
          <a:r>
            <a:rPr lang="en-US" sz="1100" b="1" i="0" strike="noStrike">
              <a:solidFill>
                <a:srgbClr val="FFFF99"/>
              </a:solidFill>
              <a:latin typeface="Arial"/>
              <a:cs typeface="Arial"/>
            </a:rPr>
            <a:t>C</a:t>
          </a:r>
          <a:r>
            <a:rPr lang="en-US" sz="1100" b="1" i="0" strike="noStrike" baseline="-25000">
              <a:solidFill>
                <a:srgbClr val="FFFF99"/>
              </a:solidFill>
              <a:latin typeface="Arial"/>
              <a:cs typeface="Arial"/>
            </a:rPr>
            <a:t>2</a:t>
          </a:r>
          <a:r>
            <a:rPr lang="en-US" sz="1100" b="1" i="0" strike="noStrike">
              <a:solidFill>
                <a:srgbClr val="FFFF99"/>
              </a:solidFill>
              <a:latin typeface="Arial"/>
              <a:cs typeface="Arial"/>
            </a:rPr>
            <a:t>H</a:t>
          </a:r>
          <a:r>
            <a:rPr lang="en-US" sz="1100" b="1" i="0" strike="noStrike" baseline="-25000">
              <a:solidFill>
                <a:srgbClr val="FFFF99"/>
              </a:solidFill>
              <a:latin typeface="Arial"/>
              <a:cs typeface="Arial"/>
            </a:rPr>
            <a:t>2</a:t>
          </a:r>
          <a:r>
            <a:rPr lang="en-US" sz="1100" b="1" i="0" strike="noStrike">
              <a:solidFill>
                <a:srgbClr val="FFFF99"/>
              </a:solidFill>
              <a:latin typeface="Arial"/>
              <a:cs typeface="Arial"/>
            </a:rPr>
            <a:t>)</a:t>
          </a:r>
        </a:p>
      </xdr:txBody>
    </xdr:sp>
    <xdr:clientData/>
  </xdr:twoCellAnchor>
  <xdr:twoCellAnchor>
    <xdr:from>
      <xdr:col>3</xdr:col>
      <xdr:colOff>266269</xdr:colOff>
      <xdr:row>236</xdr:row>
      <xdr:rowOff>154967</xdr:rowOff>
    </xdr:from>
    <xdr:to>
      <xdr:col>5</xdr:col>
      <xdr:colOff>142875</xdr:colOff>
      <xdr:row>239</xdr:row>
      <xdr:rowOff>127396</xdr:rowOff>
    </xdr:to>
    <xdr:grpSp>
      <xdr:nvGrpSpPr>
        <xdr:cNvPr id="358" name="Group 925"/>
        <xdr:cNvGrpSpPr>
          <a:grpSpLocks/>
        </xdr:cNvGrpSpPr>
      </xdr:nvGrpSpPr>
      <xdr:grpSpPr bwMode="auto">
        <a:xfrm>
          <a:off x="2081972" y="43186139"/>
          <a:ext cx="1087075" cy="508210"/>
          <a:chOff x="222" y="2457"/>
          <a:chExt cx="115" cy="54"/>
        </a:xfrm>
      </xdr:grpSpPr>
      <xdr:sp macro="" textlink="">
        <xdr:nvSpPr>
          <xdr:cNvPr id="484" name="Text Box 926"/>
          <xdr:cNvSpPr txBox="1">
            <a:spLocks noChangeArrowheads="1"/>
          </xdr:cNvSpPr>
        </xdr:nvSpPr>
        <xdr:spPr bwMode="auto">
          <a:xfrm>
            <a:off x="225" y="2464"/>
            <a:ext cx="112" cy="24"/>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n-US" sz="1100" b="1" i="0" strike="noStrike">
                <a:solidFill>
                  <a:srgbClr val="FF6600"/>
                </a:solidFill>
                <a:latin typeface="Arial"/>
                <a:cs typeface="Arial"/>
              </a:rPr>
              <a:t>sp</a:t>
            </a:r>
            <a:r>
              <a:rPr lang="en-US" sz="1100" b="1" i="0" strike="noStrike" baseline="30000">
                <a:solidFill>
                  <a:srgbClr val="FF6600"/>
                </a:solidFill>
                <a:latin typeface="Arial"/>
                <a:cs typeface="Arial"/>
              </a:rPr>
              <a:t>3</a:t>
            </a:r>
            <a:r>
              <a:rPr lang="en-US" sz="1100" b="1" i="0" strike="noStrike">
                <a:solidFill>
                  <a:srgbClr val="FF6600"/>
                </a:solidFill>
                <a:latin typeface="Arial"/>
                <a:cs typeface="Arial"/>
              </a:rPr>
              <a:t> </a:t>
            </a:r>
            <a:r>
              <a:rPr lang="el-GR" sz="1100" b="1" i="0" strike="noStrike">
                <a:solidFill>
                  <a:srgbClr val="FF6600"/>
                </a:solidFill>
                <a:latin typeface="Arial"/>
                <a:cs typeface="Arial"/>
              </a:rPr>
              <a:t>υβριδισμός</a:t>
            </a:r>
          </a:p>
        </xdr:txBody>
      </xdr:sp>
      <xdr:sp macro="" textlink="">
        <xdr:nvSpPr>
          <xdr:cNvPr id="485" name="Line 927"/>
          <xdr:cNvSpPr>
            <a:spLocks noChangeShapeType="1"/>
          </xdr:cNvSpPr>
        </xdr:nvSpPr>
        <xdr:spPr bwMode="auto">
          <a:xfrm>
            <a:off x="222" y="2457"/>
            <a:ext cx="0" cy="54"/>
          </a:xfrm>
          <a:prstGeom prst="line">
            <a:avLst/>
          </a:prstGeom>
          <a:noFill/>
          <a:ln w="19050">
            <a:solidFill>
              <a:srgbClr val="800000"/>
            </a:solidFill>
            <a:round/>
            <a:headEnd/>
            <a:tailEnd type="triangle" w="med" len="med"/>
          </a:ln>
        </xdr:spPr>
      </xdr:sp>
    </xdr:grpSp>
    <xdr:clientData/>
  </xdr:twoCellAnchor>
  <xdr:twoCellAnchor>
    <xdr:from>
      <xdr:col>3</xdr:col>
      <xdr:colOff>236772</xdr:colOff>
      <xdr:row>239</xdr:row>
      <xdr:rowOff>130000</xdr:rowOff>
    </xdr:from>
    <xdr:to>
      <xdr:col>3</xdr:col>
      <xdr:colOff>236772</xdr:colOff>
      <xdr:row>242</xdr:row>
      <xdr:rowOff>148381</xdr:rowOff>
    </xdr:to>
    <xdr:sp macro="" textlink="">
      <xdr:nvSpPr>
        <xdr:cNvPr id="429" name="Line 934"/>
        <xdr:cNvSpPr>
          <a:spLocks noChangeShapeType="1"/>
        </xdr:cNvSpPr>
      </xdr:nvSpPr>
      <xdr:spPr bwMode="auto">
        <a:xfrm>
          <a:off x="2117960" y="40777938"/>
          <a:ext cx="0" cy="542256"/>
        </a:xfrm>
        <a:prstGeom prst="line">
          <a:avLst/>
        </a:prstGeom>
        <a:noFill/>
        <a:ln w="9525">
          <a:solidFill>
            <a:srgbClr val="000000"/>
          </a:solidFill>
          <a:round/>
          <a:headEnd/>
          <a:tailEnd/>
        </a:ln>
      </xdr:spPr>
    </xdr:sp>
    <xdr:clientData/>
  </xdr:twoCellAnchor>
  <xdr:twoCellAnchor>
    <xdr:from>
      <xdr:col>3</xdr:col>
      <xdr:colOff>236772</xdr:colOff>
      <xdr:row>243</xdr:row>
      <xdr:rowOff>84046</xdr:rowOff>
    </xdr:from>
    <xdr:to>
      <xdr:col>3</xdr:col>
      <xdr:colOff>344929</xdr:colOff>
      <xdr:row>247</xdr:row>
      <xdr:rowOff>74855</xdr:rowOff>
    </xdr:to>
    <xdr:sp macro="" textlink="">
      <xdr:nvSpPr>
        <xdr:cNvPr id="430" name="Line 935"/>
        <xdr:cNvSpPr>
          <a:spLocks noChangeShapeType="1"/>
        </xdr:cNvSpPr>
      </xdr:nvSpPr>
      <xdr:spPr bwMode="auto">
        <a:xfrm>
          <a:off x="2117960" y="41430484"/>
          <a:ext cx="108157" cy="514684"/>
        </a:xfrm>
        <a:prstGeom prst="line">
          <a:avLst/>
        </a:prstGeom>
        <a:noFill/>
        <a:ln w="9525">
          <a:solidFill>
            <a:srgbClr val="000000"/>
          </a:solidFill>
          <a:round/>
          <a:headEnd/>
          <a:tailEnd/>
        </a:ln>
      </xdr:spPr>
    </xdr:sp>
    <xdr:clientData/>
  </xdr:twoCellAnchor>
  <xdr:twoCellAnchor>
    <xdr:from>
      <xdr:col>1</xdr:col>
      <xdr:colOff>556815</xdr:colOff>
      <xdr:row>225</xdr:row>
      <xdr:rowOff>57941</xdr:rowOff>
    </xdr:from>
    <xdr:to>
      <xdr:col>5</xdr:col>
      <xdr:colOff>5221</xdr:colOff>
      <xdr:row>235</xdr:row>
      <xdr:rowOff>131468</xdr:rowOff>
    </xdr:to>
    <xdr:grpSp>
      <xdr:nvGrpSpPr>
        <xdr:cNvPr id="360" name="Group 1578"/>
        <xdr:cNvGrpSpPr>
          <a:grpSpLocks/>
        </xdr:cNvGrpSpPr>
      </xdr:nvGrpSpPr>
      <xdr:grpSpPr bwMode="auto">
        <a:xfrm>
          <a:off x="1162049" y="41124582"/>
          <a:ext cx="1869344" cy="1859464"/>
          <a:chOff x="122" y="3977"/>
          <a:chExt cx="199" cy="198"/>
        </a:xfrm>
      </xdr:grpSpPr>
      <xdr:grpSp>
        <xdr:nvGrpSpPr>
          <xdr:cNvPr id="361" name="Group 1575"/>
          <xdr:cNvGrpSpPr>
            <a:grpSpLocks/>
          </xdr:cNvGrpSpPr>
        </xdr:nvGrpSpPr>
        <xdr:grpSpPr bwMode="auto">
          <a:xfrm>
            <a:off x="122" y="3977"/>
            <a:ext cx="199" cy="198"/>
            <a:chOff x="122" y="3977"/>
            <a:chExt cx="199" cy="198"/>
          </a:xfrm>
        </xdr:grpSpPr>
        <xdr:sp macro="" textlink="">
          <xdr:nvSpPr>
            <xdr:cNvPr id="365" name="Text Box 834"/>
            <xdr:cNvSpPr txBox="1">
              <a:spLocks noChangeArrowheads="1"/>
            </xdr:cNvSpPr>
          </xdr:nvSpPr>
          <xdr:spPr bwMode="auto">
            <a:xfrm>
              <a:off x="175" y="4138"/>
              <a:ext cx="28" cy="24"/>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2p</a:t>
              </a:r>
              <a:r>
                <a:rPr lang="en-US" sz="1100" b="1" i="0" strike="noStrike" baseline="-25000">
                  <a:solidFill>
                    <a:srgbClr val="FF9900"/>
                  </a:solidFill>
                  <a:latin typeface="Arial"/>
                  <a:cs typeface="Arial"/>
                </a:rPr>
                <a:t>z</a:t>
              </a:r>
            </a:p>
          </xdr:txBody>
        </xdr:sp>
        <xdr:grpSp>
          <xdr:nvGrpSpPr>
            <xdr:cNvPr id="366" name="Group 1572"/>
            <xdr:cNvGrpSpPr>
              <a:grpSpLocks/>
            </xdr:cNvGrpSpPr>
          </xdr:nvGrpSpPr>
          <xdr:grpSpPr bwMode="auto">
            <a:xfrm>
              <a:off x="122" y="3977"/>
              <a:ext cx="199" cy="198"/>
              <a:chOff x="122" y="3977"/>
              <a:chExt cx="199" cy="198"/>
            </a:xfrm>
          </xdr:grpSpPr>
          <xdr:sp macro="" textlink="">
            <xdr:nvSpPr>
              <xdr:cNvPr id="368" name="Line 832"/>
              <xdr:cNvSpPr>
                <a:spLocks noChangeShapeType="1"/>
              </xdr:cNvSpPr>
            </xdr:nvSpPr>
            <xdr:spPr bwMode="auto">
              <a:xfrm flipV="1">
                <a:off x="261" y="4034"/>
                <a:ext cx="15" cy="11"/>
              </a:xfrm>
              <a:prstGeom prst="line">
                <a:avLst/>
              </a:prstGeom>
              <a:noFill/>
              <a:ln w="9525">
                <a:solidFill>
                  <a:srgbClr val="FF6600"/>
                </a:solidFill>
                <a:prstDash val="dash"/>
                <a:round/>
                <a:headEnd/>
                <a:tailEnd/>
              </a:ln>
            </xdr:spPr>
          </xdr:sp>
          <xdr:grpSp>
            <xdr:nvGrpSpPr>
              <xdr:cNvPr id="369" name="Group 1571"/>
              <xdr:cNvGrpSpPr>
                <a:grpSpLocks/>
              </xdr:cNvGrpSpPr>
            </xdr:nvGrpSpPr>
            <xdr:grpSpPr bwMode="auto">
              <a:xfrm>
                <a:off x="122" y="3977"/>
                <a:ext cx="199" cy="198"/>
                <a:chOff x="122" y="3977"/>
                <a:chExt cx="199" cy="198"/>
              </a:xfrm>
            </xdr:grpSpPr>
            <xdr:grpSp>
              <xdr:nvGrpSpPr>
                <xdr:cNvPr id="370" name="Group 830"/>
                <xdr:cNvGrpSpPr>
                  <a:grpSpLocks/>
                </xdr:cNvGrpSpPr>
              </xdr:nvGrpSpPr>
              <xdr:grpSpPr bwMode="auto">
                <a:xfrm>
                  <a:off x="122" y="3977"/>
                  <a:ext cx="199" cy="198"/>
                  <a:chOff x="134" y="3826"/>
                  <a:chExt cx="176" cy="175"/>
                </a:xfrm>
              </xdr:grpSpPr>
              <xdr:grpSp>
                <xdr:nvGrpSpPr>
                  <xdr:cNvPr id="383" name="Group 818"/>
                  <xdr:cNvGrpSpPr>
                    <a:grpSpLocks/>
                  </xdr:cNvGrpSpPr>
                </xdr:nvGrpSpPr>
                <xdr:grpSpPr bwMode="auto">
                  <a:xfrm rot="-2431052">
                    <a:off x="217" y="3882"/>
                    <a:ext cx="46" cy="38"/>
                    <a:chOff x="276" y="1383"/>
                    <a:chExt cx="57" cy="42"/>
                  </a:xfrm>
                </xdr:grpSpPr>
                <xdr:sp macro="" textlink="">
                  <xdr:nvSpPr>
                    <xdr:cNvPr id="426" name="Freeform 819"/>
                    <xdr:cNvSpPr>
                      <a:spLocks/>
                    </xdr:cNvSpPr>
                  </xdr:nvSpPr>
                  <xdr:spPr bwMode="auto">
                    <a:xfrm rot="5400000" flipH="1">
                      <a:off x="294" y="1386"/>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427" name="Freeform 820"/>
                    <xdr:cNvSpPr>
                      <a:spLocks/>
                    </xdr:cNvSpPr>
                  </xdr:nvSpPr>
                  <xdr:spPr bwMode="auto">
                    <a:xfrm rot="5400000">
                      <a:off x="294" y="1365"/>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384" name="Group 829"/>
                  <xdr:cNvGrpSpPr>
                    <a:grpSpLocks/>
                  </xdr:cNvGrpSpPr>
                </xdr:nvGrpSpPr>
                <xdr:grpSpPr bwMode="auto">
                  <a:xfrm>
                    <a:off x="134" y="3826"/>
                    <a:ext cx="176" cy="175"/>
                    <a:chOff x="135" y="3826"/>
                    <a:chExt cx="176" cy="175"/>
                  </a:xfrm>
                </xdr:grpSpPr>
                <xdr:sp macro="" textlink="">
                  <xdr:nvSpPr>
                    <xdr:cNvPr id="388" name="Text Box 773"/>
                    <xdr:cNvSpPr txBox="1">
                      <a:spLocks noChangeArrowheads="1"/>
                    </xdr:cNvSpPr>
                  </xdr:nvSpPr>
                  <xdr:spPr bwMode="auto">
                    <a:xfrm>
                      <a:off x="226" y="3827"/>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y</a:t>
                      </a:r>
                    </a:p>
                  </xdr:txBody>
                </xdr:sp>
                <xdr:grpSp>
                  <xdr:nvGrpSpPr>
                    <xdr:cNvPr id="389" name="Group 828"/>
                    <xdr:cNvGrpSpPr>
                      <a:grpSpLocks/>
                    </xdr:cNvGrpSpPr>
                  </xdr:nvGrpSpPr>
                  <xdr:grpSpPr bwMode="auto">
                    <a:xfrm>
                      <a:off x="135" y="3826"/>
                      <a:ext cx="176" cy="175"/>
                      <a:chOff x="135" y="3826"/>
                      <a:chExt cx="176" cy="175"/>
                    </a:xfrm>
                  </xdr:grpSpPr>
                  <xdr:sp macro="" textlink="">
                    <xdr:nvSpPr>
                      <xdr:cNvPr id="390" name="Text Box 775"/>
                      <xdr:cNvSpPr txBox="1">
                        <a:spLocks noChangeArrowheads="1"/>
                      </xdr:cNvSpPr>
                    </xdr:nvSpPr>
                    <xdr:spPr bwMode="auto">
                      <a:xfrm>
                        <a:off x="291" y="3919"/>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x</a:t>
                        </a:r>
                      </a:p>
                    </xdr:txBody>
                  </xdr:sp>
                  <xdr:grpSp>
                    <xdr:nvGrpSpPr>
                      <xdr:cNvPr id="391" name="Group 827"/>
                      <xdr:cNvGrpSpPr>
                        <a:grpSpLocks/>
                      </xdr:cNvGrpSpPr>
                    </xdr:nvGrpSpPr>
                    <xdr:grpSpPr bwMode="auto">
                      <a:xfrm>
                        <a:off x="135" y="3826"/>
                        <a:ext cx="176" cy="175"/>
                        <a:chOff x="135" y="3826"/>
                        <a:chExt cx="176" cy="175"/>
                      </a:xfrm>
                    </xdr:grpSpPr>
                    <xdr:sp macro="" textlink="">
                      <xdr:nvSpPr>
                        <xdr:cNvPr id="392" name="Text Box 774"/>
                        <xdr:cNvSpPr txBox="1">
                          <a:spLocks noChangeArrowheads="1"/>
                        </xdr:cNvSpPr>
                      </xdr:nvSpPr>
                      <xdr:spPr bwMode="auto">
                        <a:xfrm>
                          <a:off x="254" y="3948"/>
                          <a:ext cx="29" cy="24"/>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2p</a:t>
                          </a:r>
                          <a:r>
                            <a:rPr lang="en-US" sz="1100" b="1" i="0" strike="noStrike" baseline="-25000">
                              <a:solidFill>
                                <a:srgbClr val="FF9900"/>
                              </a:solidFill>
                              <a:latin typeface="Arial"/>
                              <a:cs typeface="Arial"/>
                            </a:rPr>
                            <a:t>y</a:t>
                          </a:r>
                        </a:p>
                      </xdr:txBody>
                    </xdr:sp>
                    <xdr:sp macro="" textlink="">
                      <xdr:nvSpPr>
                        <xdr:cNvPr id="393" name="Text Box 776"/>
                        <xdr:cNvSpPr txBox="1">
                          <a:spLocks noChangeArrowheads="1"/>
                        </xdr:cNvSpPr>
                      </xdr:nvSpPr>
                      <xdr:spPr bwMode="auto">
                        <a:xfrm>
                          <a:off x="150" y="3871"/>
                          <a:ext cx="23"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2s</a:t>
                          </a:r>
                        </a:p>
                      </xdr:txBody>
                    </xdr:sp>
                    <xdr:sp macro="" textlink="">
                      <xdr:nvSpPr>
                        <xdr:cNvPr id="394" name="Text Box 777"/>
                        <xdr:cNvSpPr txBox="1">
                          <a:spLocks noChangeArrowheads="1"/>
                        </xdr:cNvSpPr>
                      </xdr:nvSpPr>
                      <xdr:spPr bwMode="auto">
                        <a:xfrm>
                          <a:off x="135" y="3927"/>
                          <a:ext cx="29" cy="24"/>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2p</a:t>
                          </a:r>
                          <a:r>
                            <a:rPr lang="en-US" sz="1100" b="1" i="0" strike="noStrike" baseline="-25000">
                              <a:solidFill>
                                <a:srgbClr val="FF9900"/>
                              </a:solidFill>
                              <a:latin typeface="Arial"/>
                              <a:cs typeface="Arial"/>
                            </a:rPr>
                            <a:t>x</a:t>
                          </a:r>
                        </a:p>
                      </xdr:txBody>
                    </xdr:sp>
                    <xdr:sp macro="" textlink="">
                      <xdr:nvSpPr>
                        <xdr:cNvPr id="395" name="Line 779"/>
                        <xdr:cNvSpPr>
                          <a:spLocks noChangeShapeType="1"/>
                        </xdr:cNvSpPr>
                      </xdr:nvSpPr>
                      <xdr:spPr bwMode="auto">
                        <a:xfrm>
                          <a:off x="219" y="3970"/>
                          <a:ext cx="0" cy="31"/>
                        </a:xfrm>
                        <a:prstGeom prst="line">
                          <a:avLst/>
                        </a:prstGeom>
                        <a:noFill/>
                        <a:ln w="9525">
                          <a:solidFill>
                            <a:srgbClr val="FF6600"/>
                          </a:solidFill>
                          <a:prstDash val="dash"/>
                          <a:round/>
                          <a:headEnd/>
                          <a:tailEnd/>
                        </a:ln>
                      </xdr:spPr>
                    </xdr:sp>
                    <xdr:sp macro="" textlink="">
                      <xdr:nvSpPr>
                        <xdr:cNvPr id="396" name="Line 780"/>
                        <xdr:cNvSpPr>
                          <a:spLocks noChangeShapeType="1"/>
                        </xdr:cNvSpPr>
                      </xdr:nvSpPr>
                      <xdr:spPr bwMode="auto">
                        <a:xfrm rot="5400000">
                          <a:off x="156" y="3902"/>
                          <a:ext cx="0" cy="31"/>
                        </a:xfrm>
                        <a:prstGeom prst="line">
                          <a:avLst/>
                        </a:prstGeom>
                        <a:noFill/>
                        <a:ln w="9525">
                          <a:solidFill>
                            <a:srgbClr val="FF6600"/>
                          </a:solidFill>
                          <a:prstDash val="dash"/>
                          <a:round/>
                          <a:headEnd/>
                          <a:tailEnd/>
                        </a:ln>
                      </xdr:spPr>
                    </xdr:sp>
                    <xdr:grpSp>
                      <xdr:nvGrpSpPr>
                        <xdr:cNvPr id="397" name="Group 826"/>
                        <xdr:cNvGrpSpPr>
                          <a:grpSpLocks/>
                        </xdr:cNvGrpSpPr>
                      </xdr:nvGrpSpPr>
                      <xdr:grpSpPr bwMode="auto">
                        <a:xfrm>
                          <a:off x="169" y="3867"/>
                          <a:ext cx="103" cy="106"/>
                          <a:chOff x="169" y="3867"/>
                          <a:chExt cx="103" cy="106"/>
                        </a:xfrm>
                      </xdr:grpSpPr>
                      <xdr:sp macro="" textlink="">
                        <xdr:nvSpPr>
                          <xdr:cNvPr id="407" name="Oval 782"/>
                          <xdr:cNvSpPr>
                            <a:spLocks noChangeArrowheads="1"/>
                          </xdr:cNvSpPr>
                        </xdr:nvSpPr>
                        <xdr:spPr bwMode="auto">
                          <a:xfrm>
                            <a:off x="182" y="3879"/>
                            <a:ext cx="76" cy="74"/>
                          </a:xfrm>
                          <a:prstGeom prst="ellipse">
                            <a:avLst/>
                          </a:prstGeom>
                          <a:gradFill rotWithShape="1">
                            <a:gsLst>
                              <a:gs pos="0">
                                <a:srgbClr val="800000">
                                  <a:gamma/>
                                  <a:shade val="46275"/>
                                  <a:invGamma/>
                                </a:srgbClr>
                              </a:gs>
                              <a:gs pos="50000">
                                <a:srgbClr val="800000"/>
                              </a:gs>
                              <a:gs pos="100000">
                                <a:srgbClr val="800000">
                                  <a:gamma/>
                                  <a:shade val="46275"/>
                                  <a:invGamma/>
                                </a:srgbClr>
                              </a:gs>
                            </a:gsLst>
                            <a:lin ang="0" scaled="1"/>
                          </a:gradFill>
                          <a:ln w="9525">
                            <a:noFill/>
                            <a:round/>
                            <a:headEnd/>
                            <a:tailEnd/>
                          </a:ln>
                        </xdr:spPr>
                      </xdr:sp>
                      <xdr:grpSp>
                        <xdr:nvGrpSpPr>
                          <xdr:cNvPr id="408" name="Group 825"/>
                          <xdr:cNvGrpSpPr>
                            <a:grpSpLocks/>
                          </xdr:cNvGrpSpPr>
                        </xdr:nvGrpSpPr>
                        <xdr:grpSpPr bwMode="auto">
                          <a:xfrm>
                            <a:off x="169" y="3867"/>
                            <a:ext cx="103" cy="106"/>
                            <a:chOff x="169" y="3867"/>
                            <a:chExt cx="103" cy="106"/>
                          </a:xfrm>
                        </xdr:grpSpPr>
                        <xdr:grpSp>
                          <xdr:nvGrpSpPr>
                            <xdr:cNvPr id="409" name="Group 783"/>
                            <xdr:cNvGrpSpPr>
                              <a:grpSpLocks/>
                            </xdr:cNvGrpSpPr>
                          </xdr:nvGrpSpPr>
                          <xdr:grpSpPr bwMode="auto">
                            <a:xfrm>
                              <a:off x="220" y="3899"/>
                              <a:ext cx="52" cy="38"/>
                              <a:chOff x="276" y="1383"/>
                              <a:chExt cx="57" cy="42"/>
                            </a:xfrm>
                          </xdr:grpSpPr>
                          <xdr:sp macro="" textlink="">
                            <xdr:nvSpPr>
                              <xdr:cNvPr id="424" name="Freeform 784"/>
                              <xdr:cNvSpPr>
                                <a:spLocks/>
                              </xdr:cNvSpPr>
                            </xdr:nvSpPr>
                            <xdr:spPr bwMode="auto">
                              <a:xfrm rot="5400000" flipH="1">
                                <a:off x="294" y="1386"/>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425" name="Freeform 785"/>
                              <xdr:cNvSpPr>
                                <a:spLocks/>
                              </xdr:cNvSpPr>
                            </xdr:nvSpPr>
                            <xdr:spPr bwMode="auto">
                              <a:xfrm rot="5400000">
                                <a:off x="294" y="1365"/>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410" name="Group 786"/>
                            <xdr:cNvGrpSpPr>
                              <a:grpSpLocks/>
                            </xdr:cNvGrpSpPr>
                          </xdr:nvGrpSpPr>
                          <xdr:grpSpPr bwMode="auto">
                            <a:xfrm>
                              <a:off x="169" y="3899"/>
                              <a:ext cx="52" cy="38"/>
                              <a:chOff x="220" y="1383"/>
                              <a:chExt cx="57" cy="42"/>
                            </a:xfrm>
                          </xdr:grpSpPr>
                          <xdr:sp macro="" textlink="">
                            <xdr:nvSpPr>
                              <xdr:cNvPr id="422" name="Freeform 787"/>
                              <xdr:cNvSpPr>
                                <a:spLocks/>
                              </xdr:cNvSpPr>
                            </xdr:nvSpPr>
                            <xdr:spPr bwMode="auto">
                              <a:xfrm rot="5400000" flipV="1">
                                <a:off x="238" y="1365"/>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423" name="Freeform 788"/>
                              <xdr:cNvSpPr>
                                <a:spLocks/>
                              </xdr:cNvSpPr>
                            </xdr:nvSpPr>
                            <xdr:spPr bwMode="auto">
                              <a:xfrm rot="5400000" flipH="1" flipV="1">
                                <a:off x="238" y="1386"/>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sp macro="" textlink="">
                          <xdr:nvSpPr>
                            <xdr:cNvPr id="411" name="Freeform 789"/>
                            <xdr:cNvSpPr>
                              <a:spLocks/>
                            </xdr:cNvSpPr>
                          </xdr:nvSpPr>
                          <xdr:spPr bwMode="auto">
                            <a:xfrm>
                              <a:off x="253" y="3902"/>
                              <a:ext cx="5" cy="34"/>
                            </a:xfrm>
                            <a:custGeom>
                              <a:avLst/>
                              <a:gdLst/>
                              <a:ahLst/>
                              <a:cxnLst>
                                <a:cxn ang="0">
                                  <a:pos x="2" y="0"/>
                                </a:cxn>
                                <a:cxn ang="0">
                                  <a:pos x="4" y="5"/>
                                </a:cxn>
                                <a:cxn ang="0">
                                  <a:pos x="5" y="10"/>
                                </a:cxn>
                                <a:cxn ang="0">
                                  <a:pos x="6" y="15"/>
                                </a:cxn>
                                <a:cxn ang="0">
                                  <a:pos x="6" y="21"/>
                                </a:cxn>
                                <a:cxn ang="0">
                                  <a:pos x="5" y="26"/>
                                </a:cxn>
                                <a:cxn ang="0">
                                  <a:pos x="3" y="32"/>
                                </a:cxn>
                                <a:cxn ang="0">
                                  <a:pos x="0" y="37"/>
                                </a:cxn>
                              </a:cxnLst>
                              <a:rect l="0" t="0" r="r" b="b"/>
                              <a:pathLst>
                                <a:path w="6" h="37">
                                  <a:moveTo>
                                    <a:pt x="2" y="0"/>
                                  </a:moveTo>
                                  <a:cubicBezTo>
                                    <a:pt x="2" y="1"/>
                                    <a:pt x="4" y="3"/>
                                    <a:pt x="4" y="5"/>
                                  </a:cubicBezTo>
                                  <a:cubicBezTo>
                                    <a:pt x="4" y="7"/>
                                    <a:pt x="5" y="8"/>
                                    <a:pt x="5" y="10"/>
                                  </a:cubicBezTo>
                                  <a:cubicBezTo>
                                    <a:pt x="5" y="12"/>
                                    <a:pt x="6" y="13"/>
                                    <a:pt x="6" y="15"/>
                                  </a:cubicBezTo>
                                  <a:cubicBezTo>
                                    <a:pt x="6" y="17"/>
                                    <a:pt x="6" y="19"/>
                                    <a:pt x="6" y="21"/>
                                  </a:cubicBezTo>
                                  <a:cubicBezTo>
                                    <a:pt x="6" y="23"/>
                                    <a:pt x="5" y="24"/>
                                    <a:pt x="5" y="26"/>
                                  </a:cubicBezTo>
                                  <a:cubicBezTo>
                                    <a:pt x="5" y="28"/>
                                    <a:pt x="4" y="30"/>
                                    <a:pt x="3" y="32"/>
                                  </a:cubicBezTo>
                                  <a:cubicBezTo>
                                    <a:pt x="2" y="34"/>
                                    <a:pt x="1" y="36"/>
                                    <a:pt x="0" y="37"/>
                                  </a:cubicBezTo>
                                </a:path>
                              </a:pathLst>
                            </a:custGeom>
                            <a:noFill/>
                            <a:ln w="9525" cap="flat">
                              <a:solidFill>
                                <a:srgbClr val="480000"/>
                              </a:solidFill>
                              <a:prstDash val="dash"/>
                              <a:round/>
                              <a:headEnd/>
                              <a:tailEnd/>
                            </a:ln>
                          </xdr:spPr>
                        </xdr:sp>
                        <xdr:sp macro="" textlink="">
                          <xdr:nvSpPr>
                            <xdr:cNvPr id="412" name="Freeform 790"/>
                            <xdr:cNvSpPr>
                              <a:spLocks/>
                            </xdr:cNvSpPr>
                          </xdr:nvSpPr>
                          <xdr:spPr bwMode="auto">
                            <a:xfrm flipH="1">
                              <a:off x="182" y="3901"/>
                              <a:ext cx="5" cy="34"/>
                            </a:xfrm>
                            <a:custGeom>
                              <a:avLst/>
                              <a:gdLst/>
                              <a:ahLst/>
                              <a:cxnLst>
                                <a:cxn ang="0">
                                  <a:pos x="2" y="0"/>
                                </a:cxn>
                                <a:cxn ang="0">
                                  <a:pos x="4" y="5"/>
                                </a:cxn>
                                <a:cxn ang="0">
                                  <a:pos x="5" y="10"/>
                                </a:cxn>
                                <a:cxn ang="0">
                                  <a:pos x="6" y="15"/>
                                </a:cxn>
                                <a:cxn ang="0">
                                  <a:pos x="6" y="21"/>
                                </a:cxn>
                                <a:cxn ang="0">
                                  <a:pos x="5" y="26"/>
                                </a:cxn>
                                <a:cxn ang="0">
                                  <a:pos x="3" y="32"/>
                                </a:cxn>
                                <a:cxn ang="0">
                                  <a:pos x="0" y="37"/>
                                </a:cxn>
                              </a:cxnLst>
                              <a:rect l="0" t="0" r="r" b="b"/>
                              <a:pathLst>
                                <a:path w="6" h="37">
                                  <a:moveTo>
                                    <a:pt x="2" y="0"/>
                                  </a:moveTo>
                                  <a:cubicBezTo>
                                    <a:pt x="2" y="1"/>
                                    <a:pt x="4" y="3"/>
                                    <a:pt x="4" y="5"/>
                                  </a:cubicBezTo>
                                  <a:cubicBezTo>
                                    <a:pt x="4" y="7"/>
                                    <a:pt x="5" y="8"/>
                                    <a:pt x="5" y="10"/>
                                  </a:cubicBezTo>
                                  <a:cubicBezTo>
                                    <a:pt x="5" y="12"/>
                                    <a:pt x="6" y="13"/>
                                    <a:pt x="6" y="15"/>
                                  </a:cubicBezTo>
                                  <a:cubicBezTo>
                                    <a:pt x="6" y="17"/>
                                    <a:pt x="6" y="19"/>
                                    <a:pt x="6" y="21"/>
                                  </a:cubicBezTo>
                                  <a:cubicBezTo>
                                    <a:pt x="6" y="23"/>
                                    <a:pt x="5" y="24"/>
                                    <a:pt x="5" y="26"/>
                                  </a:cubicBezTo>
                                  <a:cubicBezTo>
                                    <a:pt x="5" y="28"/>
                                    <a:pt x="4" y="30"/>
                                    <a:pt x="3" y="32"/>
                                  </a:cubicBezTo>
                                  <a:cubicBezTo>
                                    <a:pt x="2" y="34"/>
                                    <a:pt x="1" y="36"/>
                                    <a:pt x="0" y="37"/>
                                  </a:cubicBezTo>
                                </a:path>
                              </a:pathLst>
                            </a:custGeom>
                            <a:noFill/>
                            <a:ln w="9525" cap="flat">
                              <a:solidFill>
                                <a:srgbClr val="480000"/>
                              </a:solidFill>
                              <a:prstDash val="dash"/>
                              <a:round/>
                              <a:headEnd/>
                              <a:tailEnd/>
                            </a:ln>
                          </xdr:spPr>
                        </xdr:sp>
                        <xdr:grpSp>
                          <xdr:nvGrpSpPr>
                            <xdr:cNvPr id="413" name="Group 791"/>
                            <xdr:cNvGrpSpPr>
                              <a:grpSpLocks/>
                            </xdr:cNvGrpSpPr>
                          </xdr:nvGrpSpPr>
                          <xdr:grpSpPr bwMode="auto">
                            <a:xfrm rot="-5400000">
                              <a:off x="197" y="3874"/>
                              <a:ext cx="52" cy="38"/>
                              <a:chOff x="276" y="1383"/>
                              <a:chExt cx="57" cy="42"/>
                            </a:xfrm>
                          </xdr:grpSpPr>
                          <xdr:sp macro="" textlink="">
                            <xdr:nvSpPr>
                              <xdr:cNvPr id="420" name="Freeform 792"/>
                              <xdr:cNvSpPr>
                                <a:spLocks/>
                              </xdr:cNvSpPr>
                            </xdr:nvSpPr>
                            <xdr:spPr bwMode="auto">
                              <a:xfrm rot="5400000" flipH="1">
                                <a:off x="294" y="1386"/>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421" name="Freeform 793"/>
                              <xdr:cNvSpPr>
                                <a:spLocks/>
                              </xdr:cNvSpPr>
                            </xdr:nvSpPr>
                            <xdr:spPr bwMode="auto">
                              <a:xfrm rot="5400000">
                                <a:off x="294" y="1365"/>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grpSp>
                        <xdr:grpSp>
                          <xdr:nvGrpSpPr>
                            <xdr:cNvPr id="414" name="Group 794"/>
                            <xdr:cNvGrpSpPr>
                              <a:grpSpLocks/>
                            </xdr:cNvGrpSpPr>
                          </xdr:nvGrpSpPr>
                          <xdr:grpSpPr bwMode="auto">
                            <a:xfrm rot="-5400000">
                              <a:off x="196" y="3928"/>
                              <a:ext cx="52" cy="38"/>
                              <a:chOff x="220" y="1383"/>
                              <a:chExt cx="57" cy="42"/>
                            </a:xfrm>
                          </xdr:grpSpPr>
                          <xdr:sp macro="" textlink="">
                            <xdr:nvSpPr>
                              <xdr:cNvPr id="418" name="Freeform 795"/>
                              <xdr:cNvSpPr>
                                <a:spLocks/>
                              </xdr:cNvSpPr>
                            </xdr:nvSpPr>
                            <xdr:spPr bwMode="auto">
                              <a:xfrm rot="5400000" flipV="1">
                                <a:off x="238" y="1365"/>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419" name="Freeform 796"/>
                              <xdr:cNvSpPr>
                                <a:spLocks/>
                              </xdr:cNvSpPr>
                            </xdr:nvSpPr>
                            <xdr:spPr bwMode="auto">
                              <a:xfrm rot="5400000" flipH="1" flipV="1">
                                <a:off x="238" y="1386"/>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sp macro="" textlink="">
                          <xdr:nvSpPr>
                            <xdr:cNvPr id="415" name="Freeform 797"/>
                            <xdr:cNvSpPr>
                              <a:spLocks/>
                            </xdr:cNvSpPr>
                          </xdr:nvSpPr>
                          <xdr:spPr bwMode="auto">
                            <a:xfrm rot="5400000">
                              <a:off x="216" y="3934"/>
                              <a:ext cx="5" cy="34"/>
                            </a:xfrm>
                            <a:custGeom>
                              <a:avLst/>
                              <a:gdLst/>
                              <a:ahLst/>
                              <a:cxnLst>
                                <a:cxn ang="0">
                                  <a:pos x="2" y="0"/>
                                </a:cxn>
                                <a:cxn ang="0">
                                  <a:pos x="4" y="5"/>
                                </a:cxn>
                                <a:cxn ang="0">
                                  <a:pos x="5" y="10"/>
                                </a:cxn>
                                <a:cxn ang="0">
                                  <a:pos x="6" y="15"/>
                                </a:cxn>
                                <a:cxn ang="0">
                                  <a:pos x="6" y="21"/>
                                </a:cxn>
                                <a:cxn ang="0">
                                  <a:pos x="5" y="26"/>
                                </a:cxn>
                                <a:cxn ang="0">
                                  <a:pos x="3" y="32"/>
                                </a:cxn>
                                <a:cxn ang="0">
                                  <a:pos x="0" y="37"/>
                                </a:cxn>
                              </a:cxnLst>
                              <a:rect l="0" t="0" r="r" b="b"/>
                              <a:pathLst>
                                <a:path w="6" h="37">
                                  <a:moveTo>
                                    <a:pt x="2" y="0"/>
                                  </a:moveTo>
                                  <a:cubicBezTo>
                                    <a:pt x="2" y="1"/>
                                    <a:pt x="4" y="3"/>
                                    <a:pt x="4" y="5"/>
                                  </a:cubicBezTo>
                                  <a:cubicBezTo>
                                    <a:pt x="4" y="7"/>
                                    <a:pt x="5" y="8"/>
                                    <a:pt x="5" y="10"/>
                                  </a:cubicBezTo>
                                  <a:cubicBezTo>
                                    <a:pt x="5" y="12"/>
                                    <a:pt x="6" y="13"/>
                                    <a:pt x="6" y="15"/>
                                  </a:cubicBezTo>
                                  <a:cubicBezTo>
                                    <a:pt x="6" y="17"/>
                                    <a:pt x="6" y="19"/>
                                    <a:pt x="6" y="21"/>
                                  </a:cubicBezTo>
                                  <a:cubicBezTo>
                                    <a:pt x="6" y="23"/>
                                    <a:pt x="5" y="24"/>
                                    <a:pt x="5" y="26"/>
                                  </a:cubicBezTo>
                                  <a:cubicBezTo>
                                    <a:pt x="5" y="28"/>
                                    <a:pt x="4" y="30"/>
                                    <a:pt x="3" y="32"/>
                                  </a:cubicBezTo>
                                  <a:cubicBezTo>
                                    <a:pt x="2" y="34"/>
                                    <a:pt x="1" y="36"/>
                                    <a:pt x="0" y="37"/>
                                  </a:cubicBezTo>
                                </a:path>
                              </a:pathLst>
                            </a:custGeom>
                            <a:noFill/>
                            <a:ln w="9525" cap="flat">
                              <a:solidFill>
                                <a:srgbClr val="480000"/>
                              </a:solidFill>
                              <a:prstDash val="dash"/>
                              <a:round/>
                              <a:headEnd/>
                              <a:tailEnd/>
                            </a:ln>
                          </xdr:spPr>
                        </xdr:sp>
                        <xdr:sp macro="" textlink="">
                          <xdr:nvSpPr>
                            <xdr:cNvPr id="416" name="Freeform 798"/>
                            <xdr:cNvSpPr>
                              <a:spLocks/>
                            </xdr:cNvSpPr>
                          </xdr:nvSpPr>
                          <xdr:spPr bwMode="auto">
                            <a:xfrm rot="5400000" flipH="1">
                              <a:off x="217" y="3866"/>
                              <a:ext cx="5" cy="34"/>
                            </a:xfrm>
                            <a:custGeom>
                              <a:avLst/>
                              <a:gdLst/>
                              <a:ahLst/>
                              <a:cxnLst>
                                <a:cxn ang="0">
                                  <a:pos x="2" y="0"/>
                                </a:cxn>
                                <a:cxn ang="0">
                                  <a:pos x="4" y="5"/>
                                </a:cxn>
                                <a:cxn ang="0">
                                  <a:pos x="5" y="10"/>
                                </a:cxn>
                                <a:cxn ang="0">
                                  <a:pos x="6" y="15"/>
                                </a:cxn>
                                <a:cxn ang="0">
                                  <a:pos x="6" y="21"/>
                                </a:cxn>
                                <a:cxn ang="0">
                                  <a:pos x="5" y="26"/>
                                </a:cxn>
                                <a:cxn ang="0">
                                  <a:pos x="3" y="32"/>
                                </a:cxn>
                                <a:cxn ang="0">
                                  <a:pos x="0" y="37"/>
                                </a:cxn>
                              </a:cxnLst>
                              <a:rect l="0" t="0" r="r" b="b"/>
                              <a:pathLst>
                                <a:path w="6" h="37">
                                  <a:moveTo>
                                    <a:pt x="2" y="0"/>
                                  </a:moveTo>
                                  <a:cubicBezTo>
                                    <a:pt x="2" y="1"/>
                                    <a:pt x="4" y="3"/>
                                    <a:pt x="4" y="5"/>
                                  </a:cubicBezTo>
                                  <a:cubicBezTo>
                                    <a:pt x="4" y="7"/>
                                    <a:pt x="5" y="8"/>
                                    <a:pt x="5" y="10"/>
                                  </a:cubicBezTo>
                                  <a:cubicBezTo>
                                    <a:pt x="5" y="12"/>
                                    <a:pt x="6" y="13"/>
                                    <a:pt x="6" y="15"/>
                                  </a:cubicBezTo>
                                  <a:cubicBezTo>
                                    <a:pt x="6" y="17"/>
                                    <a:pt x="6" y="19"/>
                                    <a:pt x="6" y="21"/>
                                  </a:cubicBezTo>
                                  <a:cubicBezTo>
                                    <a:pt x="6" y="23"/>
                                    <a:pt x="5" y="24"/>
                                    <a:pt x="5" y="26"/>
                                  </a:cubicBezTo>
                                  <a:cubicBezTo>
                                    <a:pt x="5" y="28"/>
                                    <a:pt x="4" y="30"/>
                                    <a:pt x="3" y="32"/>
                                  </a:cubicBezTo>
                                  <a:cubicBezTo>
                                    <a:pt x="2" y="34"/>
                                    <a:pt x="1" y="36"/>
                                    <a:pt x="0" y="37"/>
                                  </a:cubicBezTo>
                                </a:path>
                              </a:pathLst>
                            </a:custGeom>
                            <a:noFill/>
                            <a:ln w="9525" cap="flat">
                              <a:solidFill>
                                <a:srgbClr val="480000"/>
                              </a:solidFill>
                              <a:prstDash val="dash"/>
                              <a:round/>
                              <a:headEnd/>
                              <a:tailEnd/>
                            </a:ln>
                          </xdr:spPr>
                        </xdr:sp>
                        <xdr:sp macro="" textlink="">
                          <xdr:nvSpPr>
                            <xdr:cNvPr id="417" name="Oval 799"/>
                            <xdr:cNvSpPr>
                              <a:spLocks noChangeArrowheads="1"/>
                            </xdr:cNvSpPr>
                          </xdr:nvSpPr>
                          <xdr:spPr bwMode="auto">
                            <a:xfrm rot="5400000">
                              <a:off x="218" y="3916"/>
                              <a:ext cx="5"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grpSp>
                    <xdr:sp macro="" textlink="">
                      <xdr:nvSpPr>
                        <xdr:cNvPr id="398" name="Line 800"/>
                        <xdr:cNvSpPr>
                          <a:spLocks noChangeShapeType="1"/>
                        </xdr:cNvSpPr>
                      </xdr:nvSpPr>
                      <xdr:spPr bwMode="auto">
                        <a:xfrm rot="5400000" flipV="1">
                          <a:off x="291" y="3898"/>
                          <a:ext cx="0" cy="41"/>
                        </a:xfrm>
                        <a:prstGeom prst="line">
                          <a:avLst/>
                        </a:prstGeom>
                        <a:noFill/>
                        <a:ln w="9525">
                          <a:solidFill>
                            <a:srgbClr val="FF6600"/>
                          </a:solidFill>
                          <a:prstDash val="dash"/>
                          <a:round/>
                          <a:headEnd/>
                          <a:tailEnd type="triangle" w="med" len="med"/>
                        </a:ln>
                      </xdr:spPr>
                    </xdr:sp>
                    <xdr:sp macro="" textlink="">
                      <xdr:nvSpPr>
                        <xdr:cNvPr id="399" name="Line 801"/>
                        <xdr:cNvSpPr>
                          <a:spLocks noChangeShapeType="1"/>
                        </xdr:cNvSpPr>
                      </xdr:nvSpPr>
                      <xdr:spPr bwMode="auto">
                        <a:xfrm flipV="1">
                          <a:off x="221" y="3826"/>
                          <a:ext cx="0" cy="41"/>
                        </a:xfrm>
                        <a:prstGeom prst="line">
                          <a:avLst/>
                        </a:prstGeom>
                        <a:noFill/>
                        <a:ln w="9525">
                          <a:solidFill>
                            <a:srgbClr val="FF6600"/>
                          </a:solidFill>
                          <a:prstDash val="dash"/>
                          <a:round/>
                          <a:headEnd/>
                          <a:tailEnd type="triangle" w="med" len="med"/>
                        </a:ln>
                      </xdr:spPr>
                    </xdr:sp>
                    <xdr:grpSp>
                      <xdr:nvGrpSpPr>
                        <xdr:cNvPr id="400" name="Group 811"/>
                        <xdr:cNvGrpSpPr>
                          <a:grpSpLocks/>
                        </xdr:cNvGrpSpPr>
                      </xdr:nvGrpSpPr>
                      <xdr:grpSpPr bwMode="auto">
                        <a:xfrm>
                          <a:off x="172" y="3882"/>
                          <a:ext cx="27" cy="15"/>
                          <a:chOff x="244" y="1359"/>
                          <a:chExt cx="27" cy="15"/>
                        </a:xfrm>
                      </xdr:grpSpPr>
                      <xdr:sp macro="" textlink="">
                        <xdr:nvSpPr>
                          <xdr:cNvPr id="405" name="Line 812"/>
                          <xdr:cNvSpPr>
                            <a:spLocks noChangeShapeType="1"/>
                          </xdr:cNvSpPr>
                        </xdr:nvSpPr>
                        <xdr:spPr bwMode="auto">
                          <a:xfrm>
                            <a:off x="244" y="1359"/>
                            <a:ext cx="12" cy="0"/>
                          </a:xfrm>
                          <a:prstGeom prst="line">
                            <a:avLst/>
                          </a:prstGeom>
                          <a:noFill/>
                          <a:ln w="9525">
                            <a:solidFill>
                              <a:srgbClr val="FF6600"/>
                            </a:solidFill>
                            <a:round/>
                            <a:headEnd/>
                            <a:tailEnd/>
                          </a:ln>
                        </xdr:spPr>
                      </xdr:sp>
                      <xdr:sp macro="" textlink="">
                        <xdr:nvSpPr>
                          <xdr:cNvPr id="406" name="Line 813"/>
                          <xdr:cNvSpPr>
                            <a:spLocks noChangeShapeType="1"/>
                          </xdr:cNvSpPr>
                        </xdr:nvSpPr>
                        <xdr:spPr bwMode="auto">
                          <a:xfrm>
                            <a:off x="256" y="1359"/>
                            <a:ext cx="15" cy="15"/>
                          </a:xfrm>
                          <a:prstGeom prst="line">
                            <a:avLst/>
                          </a:prstGeom>
                          <a:noFill/>
                          <a:ln w="9525">
                            <a:solidFill>
                              <a:srgbClr val="FF6600"/>
                            </a:solidFill>
                            <a:round/>
                            <a:headEnd/>
                            <a:tailEnd type="triangle" w="med" len="med"/>
                          </a:ln>
                        </xdr:spPr>
                      </xdr:sp>
                    </xdr:grpSp>
                    <xdr:grpSp>
                      <xdr:nvGrpSpPr>
                        <xdr:cNvPr id="401" name="Group 814"/>
                        <xdr:cNvGrpSpPr>
                          <a:grpSpLocks/>
                        </xdr:cNvGrpSpPr>
                      </xdr:nvGrpSpPr>
                      <xdr:grpSpPr bwMode="auto">
                        <a:xfrm>
                          <a:off x="159" y="3917"/>
                          <a:ext cx="15" cy="20"/>
                          <a:chOff x="213" y="1403"/>
                          <a:chExt cx="15" cy="20"/>
                        </a:xfrm>
                      </xdr:grpSpPr>
                      <xdr:sp macro="" textlink="">
                        <xdr:nvSpPr>
                          <xdr:cNvPr id="403" name="Line 815"/>
                          <xdr:cNvSpPr>
                            <a:spLocks noChangeShapeType="1"/>
                          </xdr:cNvSpPr>
                        </xdr:nvSpPr>
                        <xdr:spPr bwMode="auto">
                          <a:xfrm flipV="1">
                            <a:off x="228" y="1403"/>
                            <a:ext cx="0" cy="20"/>
                          </a:xfrm>
                          <a:prstGeom prst="line">
                            <a:avLst/>
                          </a:prstGeom>
                          <a:noFill/>
                          <a:ln w="9525">
                            <a:solidFill>
                              <a:srgbClr val="FF6600"/>
                            </a:solidFill>
                            <a:round/>
                            <a:headEnd/>
                            <a:tailEnd type="triangle" w="med" len="med"/>
                          </a:ln>
                        </xdr:spPr>
                      </xdr:sp>
                      <xdr:sp macro="" textlink="">
                        <xdr:nvSpPr>
                          <xdr:cNvPr id="404" name="Line 816"/>
                          <xdr:cNvSpPr>
                            <a:spLocks noChangeShapeType="1"/>
                          </xdr:cNvSpPr>
                        </xdr:nvSpPr>
                        <xdr:spPr bwMode="auto">
                          <a:xfrm flipH="1">
                            <a:off x="213" y="1423"/>
                            <a:ext cx="15" cy="0"/>
                          </a:xfrm>
                          <a:prstGeom prst="line">
                            <a:avLst/>
                          </a:prstGeom>
                          <a:noFill/>
                          <a:ln w="9525">
                            <a:solidFill>
                              <a:srgbClr val="FF6600"/>
                            </a:solidFill>
                            <a:round/>
                            <a:headEnd/>
                            <a:tailEnd/>
                          </a:ln>
                        </xdr:spPr>
                      </xdr:sp>
                    </xdr:grpSp>
                    <xdr:sp macro="" textlink="">
                      <xdr:nvSpPr>
                        <xdr:cNvPr id="402" name="Line 817"/>
                        <xdr:cNvSpPr>
                          <a:spLocks noChangeShapeType="1"/>
                        </xdr:cNvSpPr>
                      </xdr:nvSpPr>
                      <xdr:spPr bwMode="auto">
                        <a:xfrm flipH="1">
                          <a:off x="222" y="3960"/>
                          <a:ext cx="31" cy="0"/>
                        </a:xfrm>
                        <a:prstGeom prst="line">
                          <a:avLst/>
                        </a:prstGeom>
                        <a:noFill/>
                        <a:ln w="9525">
                          <a:solidFill>
                            <a:srgbClr val="FF6600"/>
                          </a:solidFill>
                          <a:round/>
                          <a:headEnd/>
                          <a:tailEnd type="triangle" w="med" len="med"/>
                        </a:ln>
                      </xdr:spPr>
                    </xdr:sp>
                  </xdr:grpSp>
                </xdr:grpSp>
              </xdr:grpSp>
              <xdr:grpSp>
                <xdr:nvGrpSpPr>
                  <xdr:cNvPr id="385" name="Group 821"/>
                  <xdr:cNvGrpSpPr>
                    <a:grpSpLocks/>
                  </xdr:cNvGrpSpPr>
                </xdr:nvGrpSpPr>
                <xdr:grpSpPr bwMode="auto">
                  <a:xfrm rot="-2450923">
                    <a:off x="178" y="3915"/>
                    <a:ext cx="48" cy="36"/>
                    <a:chOff x="220" y="1383"/>
                    <a:chExt cx="57" cy="42"/>
                  </a:xfrm>
                </xdr:grpSpPr>
                <xdr:sp macro="" textlink="">
                  <xdr:nvSpPr>
                    <xdr:cNvPr id="386" name="Freeform 822"/>
                    <xdr:cNvSpPr>
                      <a:spLocks/>
                    </xdr:cNvSpPr>
                  </xdr:nvSpPr>
                  <xdr:spPr bwMode="auto">
                    <a:xfrm rot="5400000" flipV="1">
                      <a:off x="238" y="1365"/>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387" name="Freeform 823"/>
                    <xdr:cNvSpPr>
                      <a:spLocks/>
                    </xdr:cNvSpPr>
                  </xdr:nvSpPr>
                  <xdr:spPr bwMode="auto">
                    <a:xfrm rot="5400000" flipH="1" flipV="1">
                      <a:off x="238" y="1386"/>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grpSp>
              <xdr:nvGrpSpPr>
                <xdr:cNvPr id="371" name="Group 802"/>
                <xdr:cNvGrpSpPr>
                  <a:grpSpLocks/>
                </xdr:cNvGrpSpPr>
              </xdr:nvGrpSpPr>
              <xdr:grpSpPr bwMode="auto">
                <a:xfrm>
                  <a:off x="180" y="4093"/>
                  <a:ext cx="3" cy="9"/>
                  <a:chOff x="466" y="835"/>
                  <a:chExt cx="3" cy="9"/>
                </a:xfrm>
              </xdr:grpSpPr>
              <xdr:sp macro="" textlink="">
                <xdr:nvSpPr>
                  <xdr:cNvPr id="381" name="Line 803"/>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382" name="Line 804"/>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372" name="Group 805"/>
                <xdr:cNvGrpSpPr>
                  <a:grpSpLocks/>
                </xdr:cNvGrpSpPr>
              </xdr:nvGrpSpPr>
              <xdr:grpSpPr bwMode="auto">
                <a:xfrm>
                  <a:off x="241" y="4049"/>
                  <a:ext cx="3" cy="9"/>
                  <a:chOff x="466" y="835"/>
                  <a:chExt cx="3" cy="9"/>
                </a:xfrm>
              </xdr:grpSpPr>
              <xdr:sp macro="" textlink="">
                <xdr:nvSpPr>
                  <xdr:cNvPr id="379" name="Line 806"/>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380" name="Line 807"/>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373" name="Group 808"/>
                <xdr:cNvGrpSpPr>
                  <a:grpSpLocks/>
                </xdr:cNvGrpSpPr>
              </xdr:nvGrpSpPr>
              <xdr:grpSpPr bwMode="auto">
                <a:xfrm>
                  <a:off x="211" y="4027"/>
                  <a:ext cx="3" cy="9"/>
                  <a:chOff x="467" y="837"/>
                  <a:chExt cx="3" cy="9"/>
                </a:xfrm>
              </xdr:grpSpPr>
              <xdr:sp macro="" textlink="">
                <xdr:nvSpPr>
                  <xdr:cNvPr id="377" name="Line 809"/>
                  <xdr:cNvSpPr>
                    <a:spLocks noChangeShapeType="1"/>
                  </xdr:cNvSpPr>
                </xdr:nvSpPr>
                <xdr:spPr bwMode="auto">
                  <a:xfrm>
                    <a:off x="470" y="837"/>
                    <a:ext cx="0" cy="9"/>
                  </a:xfrm>
                  <a:prstGeom prst="line">
                    <a:avLst/>
                  </a:prstGeom>
                  <a:noFill/>
                  <a:ln w="9525">
                    <a:solidFill>
                      <a:srgbClr val="FF9900"/>
                    </a:solidFill>
                    <a:round/>
                    <a:headEnd/>
                    <a:tailEnd/>
                  </a:ln>
                </xdr:spPr>
              </xdr:sp>
              <xdr:sp macro="" textlink="">
                <xdr:nvSpPr>
                  <xdr:cNvPr id="378" name="Line 810"/>
                  <xdr:cNvSpPr>
                    <a:spLocks noChangeShapeType="1"/>
                  </xdr:cNvSpPr>
                </xdr:nvSpPr>
                <xdr:spPr bwMode="auto">
                  <a:xfrm flipH="1">
                    <a:off x="467" y="839"/>
                    <a:ext cx="3" cy="2"/>
                  </a:xfrm>
                  <a:prstGeom prst="line">
                    <a:avLst/>
                  </a:prstGeom>
                  <a:noFill/>
                  <a:ln w="9525">
                    <a:solidFill>
                      <a:srgbClr val="FF9900"/>
                    </a:solidFill>
                    <a:round/>
                    <a:headEnd/>
                    <a:tailEnd/>
                  </a:ln>
                </xdr:spPr>
              </xdr:sp>
            </xdr:grpSp>
            <xdr:grpSp>
              <xdr:nvGrpSpPr>
                <xdr:cNvPr id="374" name="Group 838"/>
                <xdr:cNvGrpSpPr>
                  <a:grpSpLocks/>
                </xdr:cNvGrpSpPr>
              </xdr:nvGrpSpPr>
              <xdr:grpSpPr bwMode="auto">
                <a:xfrm>
                  <a:off x="266" y="4071"/>
                  <a:ext cx="3" cy="9"/>
                  <a:chOff x="466" y="835"/>
                  <a:chExt cx="3" cy="9"/>
                </a:xfrm>
              </xdr:grpSpPr>
              <xdr:sp macro="" textlink="">
                <xdr:nvSpPr>
                  <xdr:cNvPr id="375" name="Line 839"/>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376" name="Line 840"/>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sp macro="" textlink="">
          <xdr:nvSpPr>
            <xdr:cNvPr id="367" name="Line 836"/>
            <xdr:cNvSpPr>
              <a:spLocks noChangeShapeType="1"/>
            </xdr:cNvSpPr>
          </xdr:nvSpPr>
          <xdr:spPr bwMode="auto">
            <a:xfrm flipV="1">
              <a:off x="189" y="4108"/>
              <a:ext cx="0" cy="34"/>
            </a:xfrm>
            <a:prstGeom prst="line">
              <a:avLst/>
            </a:prstGeom>
            <a:noFill/>
            <a:ln w="9525">
              <a:solidFill>
                <a:srgbClr val="FF6600"/>
              </a:solidFill>
              <a:round/>
              <a:headEnd/>
              <a:tailEnd type="triangle" w="med" len="med"/>
            </a:ln>
          </xdr:spPr>
        </xdr:sp>
      </xdr:grpSp>
      <xdr:grpSp>
        <xdr:nvGrpSpPr>
          <xdr:cNvPr id="362" name="Group 1577"/>
          <xdr:cNvGrpSpPr>
            <a:grpSpLocks/>
          </xdr:cNvGrpSpPr>
        </xdr:nvGrpSpPr>
        <xdr:grpSpPr bwMode="auto">
          <a:xfrm>
            <a:off x="146" y="4111"/>
            <a:ext cx="35" cy="44"/>
            <a:chOff x="146" y="4111"/>
            <a:chExt cx="35" cy="44"/>
          </a:xfrm>
        </xdr:grpSpPr>
        <xdr:sp macro="" textlink="">
          <xdr:nvSpPr>
            <xdr:cNvPr id="363" name="Text Box 837"/>
            <xdr:cNvSpPr txBox="1">
              <a:spLocks noChangeArrowheads="1"/>
            </xdr:cNvSpPr>
          </xdr:nvSpPr>
          <xdr:spPr bwMode="auto">
            <a:xfrm>
              <a:off x="147" y="4135"/>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z</a:t>
              </a:r>
            </a:p>
          </xdr:txBody>
        </xdr:sp>
        <xdr:sp macro="" textlink="">
          <xdr:nvSpPr>
            <xdr:cNvPr id="364" name="Line 831"/>
            <xdr:cNvSpPr>
              <a:spLocks noChangeShapeType="1"/>
            </xdr:cNvSpPr>
          </xdr:nvSpPr>
          <xdr:spPr bwMode="auto">
            <a:xfrm flipH="1">
              <a:off x="146" y="4111"/>
              <a:ext cx="35" cy="27"/>
            </a:xfrm>
            <a:prstGeom prst="line">
              <a:avLst/>
            </a:prstGeom>
            <a:noFill/>
            <a:ln w="9525">
              <a:solidFill>
                <a:srgbClr val="FF6600"/>
              </a:solidFill>
              <a:prstDash val="dash"/>
              <a:round/>
              <a:headEnd/>
              <a:tailEnd type="triangle" w="med" len="med"/>
            </a:ln>
          </xdr:spPr>
        </xdr:sp>
      </xdr:grpSp>
    </xdr:grpSp>
    <xdr:clientData/>
  </xdr:twoCellAnchor>
  <xdr:twoCellAnchor>
    <xdr:from>
      <xdr:col>1</xdr:col>
      <xdr:colOff>266700</xdr:colOff>
      <xdr:row>260</xdr:row>
      <xdr:rowOff>95250</xdr:rowOff>
    </xdr:from>
    <xdr:to>
      <xdr:col>5</xdr:col>
      <xdr:colOff>142803</xdr:colOff>
      <xdr:row>270</xdr:row>
      <xdr:rowOff>95250</xdr:rowOff>
    </xdr:to>
    <xdr:grpSp>
      <xdr:nvGrpSpPr>
        <xdr:cNvPr id="486" name="Group 2126"/>
        <xdr:cNvGrpSpPr>
          <a:grpSpLocks/>
        </xdr:cNvGrpSpPr>
      </xdr:nvGrpSpPr>
      <xdr:grpSpPr bwMode="auto">
        <a:xfrm>
          <a:off x="871934" y="47412672"/>
          <a:ext cx="2297041" cy="1785937"/>
          <a:chOff x="92" y="4667"/>
          <a:chExt cx="243" cy="190"/>
        </a:xfrm>
      </xdr:grpSpPr>
      <xdr:grpSp>
        <xdr:nvGrpSpPr>
          <xdr:cNvPr id="487" name="Group 1203"/>
          <xdr:cNvGrpSpPr>
            <a:grpSpLocks/>
          </xdr:cNvGrpSpPr>
        </xdr:nvGrpSpPr>
        <xdr:grpSpPr bwMode="auto">
          <a:xfrm>
            <a:off x="113" y="4667"/>
            <a:ext cx="222" cy="190"/>
            <a:chOff x="113" y="4661"/>
            <a:chExt cx="222" cy="190"/>
          </a:xfrm>
        </xdr:grpSpPr>
        <xdr:grpSp>
          <xdr:nvGrpSpPr>
            <xdr:cNvPr id="491" name="Group 1058"/>
            <xdr:cNvGrpSpPr>
              <a:grpSpLocks/>
            </xdr:cNvGrpSpPr>
          </xdr:nvGrpSpPr>
          <xdr:grpSpPr bwMode="auto">
            <a:xfrm>
              <a:off x="164" y="4807"/>
              <a:ext cx="49" cy="27"/>
              <a:chOff x="584" y="4904"/>
              <a:chExt cx="49" cy="27"/>
            </a:xfrm>
          </xdr:grpSpPr>
          <xdr:sp macro="" textlink="">
            <xdr:nvSpPr>
              <xdr:cNvPr id="575" name="Text Box 1059"/>
              <xdr:cNvSpPr txBox="1">
                <a:spLocks noChangeArrowheads="1"/>
              </xdr:cNvSpPr>
            </xdr:nvSpPr>
            <xdr:spPr bwMode="auto">
              <a:xfrm>
                <a:off x="597" y="4910"/>
                <a:ext cx="36"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900" b="0" i="0" strike="noStrike">
                    <a:solidFill>
                      <a:srgbClr val="FF9900"/>
                    </a:solidFill>
                    <a:latin typeface="Arial"/>
                    <a:cs typeface="Arial"/>
                  </a:rPr>
                  <a:t>sp</a:t>
                </a:r>
                <a:r>
                  <a:rPr lang="en-US" sz="900" b="0" i="0" strike="noStrike" baseline="30000">
                    <a:solidFill>
                      <a:srgbClr val="FF9900"/>
                    </a:solidFill>
                    <a:latin typeface="Arial"/>
                    <a:cs typeface="Arial"/>
                  </a:rPr>
                  <a:t>3</a:t>
                </a:r>
                <a:r>
                  <a:rPr lang="en-US" sz="900" b="0" i="0" strike="noStrike">
                    <a:solidFill>
                      <a:srgbClr val="FF9900"/>
                    </a:solidFill>
                    <a:latin typeface="Arial"/>
                    <a:cs typeface="Arial"/>
                  </a:rPr>
                  <a:t>-s</a:t>
                </a:r>
              </a:p>
            </xdr:txBody>
          </xdr:sp>
          <xdr:sp macro="" textlink="">
            <xdr:nvSpPr>
              <xdr:cNvPr id="576" name="Text Box 1060"/>
              <xdr:cNvSpPr txBox="1">
                <a:spLocks noChangeArrowheads="1"/>
              </xdr:cNvSpPr>
            </xdr:nvSpPr>
            <xdr:spPr bwMode="auto">
              <a:xfrm>
                <a:off x="584" y="4904"/>
                <a:ext cx="15" cy="21"/>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σ</a:t>
                </a:r>
              </a:p>
            </xdr:txBody>
          </xdr:sp>
        </xdr:grpSp>
        <xdr:grpSp>
          <xdr:nvGrpSpPr>
            <xdr:cNvPr id="492" name="Group 1055"/>
            <xdr:cNvGrpSpPr>
              <a:grpSpLocks/>
            </xdr:cNvGrpSpPr>
          </xdr:nvGrpSpPr>
          <xdr:grpSpPr bwMode="auto">
            <a:xfrm>
              <a:off x="113" y="4740"/>
              <a:ext cx="49" cy="27"/>
              <a:chOff x="584" y="4904"/>
              <a:chExt cx="49" cy="27"/>
            </a:xfrm>
          </xdr:grpSpPr>
          <xdr:sp macro="" textlink="">
            <xdr:nvSpPr>
              <xdr:cNvPr id="573" name="Text Box 1056"/>
              <xdr:cNvSpPr txBox="1">
                <a:spLocks noChangeArrowheads="1"/>
              </xdr:cNvSpPr>
            </xdr:nvSpPr>
            <xdr:spPr bwMode="auto">
              <a:xfrm>
                <a:off x="597" y="4910"/>
                <a:ext cx="36"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900" b="0" i="0" strike="noStrike">
                    <a:solidFill>
                      <a:srgbClr val="FF9900"/>
                    </a:solidFill>
                    <a:latin typeface="Arial"/>
                    <a:cs typeface="Arial"/>
                  </a:rPr>
                  <a:t>sp</a:t>
                </a:r>
                <a:r>
                  <a:rPr lang="en-US" sz="900" b="0" i="0" strike="noStrike" baseline="30000">
                    <a:solidFill>
                      <a:srgbClr val="FF9900"/>
                    </a:solidFill>
                    <a:latin typeface="Arial"/>
                    <a:cs typeface="Arial"/>
                  </a:rPr>
                  <a:t>3</a:t>
                </a:r>
                <a:r>
                  <a:rPr lang="en-US" sz="900" b="0" i="0" strike="noStrike">
                    <a:solidFill>
                      <a:srgbClr val="FF9900"/>
                    </a:solidFill>
                    <a:latin typeface="Arial"/>
                    <a:cs typeface="Arial"/>
                  </a:rPr>
                  <a:t>-s</a:t>
                </a:r>
              </a:p>
            </xdr:txBody>
          </xdr:sp>
          <xdr:sp macro="" textlink="">
            <xdr:nvSpPr>
              <xdr:cNvPr id="574" name="Text Box 1057"/>
              <xdr:cNvSpPr txBox="1">
                <a:spLocks noChangeArrowheads="1"/>
              </xdr:cNvSpPr>
            </xdr:nvSpPr>
            <xdr:spPr bwMode="auto">
              <a:xfrm>
                <a:off x="584" y="4904"/>
                <a:ext cx="15" cy="21"/>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σ</a:t>
                </a:r>
              </a:p>
            </xdr:txBody>
          </xdr:sp>
        </xdr:grpSp>
        <xdr:grpSp>
          <xdr:nvGrpSpPr>
            <xdr:cNvPr id="493" name="Group 1052"/>
            <xdr:cNvGrpSpPr>
              <a:grpSpLocks/>
            </xdr:cNvGrpSpPr>
          </xdr:nvGrpSpPr>
          <xdr:grpSpPr bwMode="auto">
            <a:xfrm>
              <a:off x="236" y="4688"/>
              <a:ext cx="49" cy="27"/>
              <a:chOff x="585" y="4904"/>
              <a:chExt cx="49" cy="27"/>
            </a:xfrm>
          </xdr:grpSpPr>
          <xdr:sp macro="" textlink="">
            <xdr:nvSpPr>
              <xdr:cNvPr id="571" name="Text Box 1053"/>
              <xdr:cNvSpPr txBox="1">
                <a:spLocks noChangeArrowheads="1"/>
              </xdr:cNvSpPr>
            </xdr:nvSpPr>
            <xdr:spPr bwMode="auto">
              <a:xfrm>
                <a:off x="598" y="4910"/>
                <a:ext cx="36"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900" b="0" i="0" strike="noStrike">
                    <a:solidFill>
                      <a:srgbClr val="FF9900"/>
                    </a:solidFill>
                    <a:latin typeface="Arial"/>
                    <a:cs typeface="Arial"/>
                  </a:rPr>
                  <a:t>sp</a:t>
                </a:r>
                <a:r>
                  <a:rPr lang="en-US" sz="900" b="0" i="0" strike="noStrike" baseline="30000">
                    <a:solidFill>
                      <a:srgbClr val="FF9900"/>
                    </a:solidFill>
                    <a:latin typeface="Arial"/>
                    <a:cs typeface="Arial"/>
                  </a:rPr>
                  <a:t>3</a:t>
                </a:r>
                <a:r>
                  <a:rPr lang="en-US" sz="900" b="0" i="0" strike="noStrike">
                    <a:solidFill>
                      <a:srgbClr val="FF9900"/>
                    </a:solidFill>
                    <a:latin typeface="Arial"/>
                    <a:cs typeface="Arial"/>
                  </a:rPr>
                  <a:t>-s</a:t>
                </a:r>
              </a:p>
            </xdr:txBody>
          </xdr:sp>
          <xdr:sp macro="" textlink="">
            <xdr:nvSpPr>
              <xdr:cNvPr id="572" name="Text Box 1054"/>
              <xdr:cNvSpPr txBox="1">
                <a:spLocks noChangeArrowheads="1"/>
              </xdr:cNvSpPr>
            </xdr:nvSpPr>
            <xdr:spPr bwMode="auto">
              <a:xfrm>
                <a:off x="585" y="4904"/>
                <a:ext cx="15" cy="21"/>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σ</a:t>
                </a:r>
              </a:p>
            </xdr:txBody>
          </xdr:sp>
        </xdr:grpSp>
        <xdr:grpSp>
          <xdr:nvGrpSpPr>
            <xdr:cNvPr id="494" name="Group 1049"/>
            <xdr:cNvGrpSpPr>
              <a:grpSpLocks/>
            </xdr:cNvGrpSpPr>
          </xdr:nvGrpSpPr>
          <xdr:grpSpPr bwMode="auto">
            <a:xfrm>
              <a:off x="286" y="4751"/>
              <a:ext cx="49" cy="27"/>
              <a:chOff x="585" y="4904"/>
              <a:chExt cx="49" cy="27"/>
            </a:xfrm>
          </xdr:grpSpPr>
          <xdr:sp macro="" textlink="">
            <xdr:nvSpPr>
              <xdr:cNvPr id="569" name="Text Box 1050"/>
              <xdr:cNvSpPr txBox="1">
                <a:spLocks noChangeArrowheads="1"/>
              </xdr:cNvSpPr>
            </xdr:nvSpPr>
            <xdr:spPr bwMode="auto">
              <a:xfrm>
                <a:off x="598" y="4910"/>
                <a:ext cx="36"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900" b="0" i="0" strike="noStrike">
                    <a:solidFill>
                      <a:srgbClr val="FF9900"/>
                    </a:solidFill>
                    <a:latin typeface="Arial"/>
                    <a:cs typeface="Arial"/>
                  </a:rPr>
                  <a:t>sp</a:t>
                </a:r>
                <a:r>
                  <a:rPr lang="en-US" sz="900" b="0" i="0" strike="noStrike" baseline="30000">
                    <a:solidFill>
                      <a:srgbClr val="FF9900"/>
                    </a:solidFill>
                    <a:latin typeface="Arial"/>
                    <a:cs typeface="Arial"/>
                  </a:rPr>
                  <a:t>3</a:t>
                </a:r>
                <a:r>
                  <a:rPr lang="en-US" sz="900" b="0" i="0" strike="noStrike">
                    <a:solidFill>
                      <a:srgbClr val="FF9900"/>
                    </a:solidFill>
                    <a:latin typeface="Arial"/>
                    <a:cs typeface="Arial"/>
                  </a:rPr>
                  <a:t>-s</a:t>
                </a:r>
              </a:p>
            </xdr:txBody>
          </xdr:sp>
          <xdr:sp macro="" textlink="">
            <xdr:nvSpPr>
              <xdr:cNvPr id="570" name="Text Box 1051"/>
              <xdr:cNvSpPr txBox="1">
                <a:spLocks noChangeArrowheads="1"/>
              </xdr:cNvSpPr>
            </xdr:nvSpPr>
            <xdr:spPr bwMode="auto">
              <a:xfrm>
                <a:off x="585" y="4904"/>
                <a:ext cx="15" cy="21"/>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σ</a:t>
                </a:r>
              </a:p>
            </xdr:txBody>
          </xdr:sp>
        </xdr:grpSp>
        <xdr:grpSp>
          <xdr:nvGrpSpPr>
            <xdr:cNvPr id="495" name="Group 955"/>
            <xdr:cNvGrpSpPr>
              <a:grpSpLocks/>
            </xdr:cNvGrpSpPr>
          </xdr:nvGrpSpPr>
          <xdr:grpSpPr bwMode="auto">
            <a:xfrm>
              <a:off x="138" y="4686"/>
              <a:ext cx="162" cy="142"/>
              <a:chOff x="166" y="4089"/>
              <a:chExt cx="162" cy="142"/>
            </a:xfrm>
          </xdr:grpSpPr>
          <xdr:grpSp>
            <xdr:nvGrpSpPr>
              <xdr:cNvPr id="536" name="Group 956"/>
              <xdr:cNvGrpSpPr>
                <a:grpSpLocks/>
              </xdr:cNvGrpSpPr>
            </xdr:nvGrpSpPr>
            <xdr:grpSpPr bwMode="auto">
              <a:xfrm>
                <a:off x="223" y="4153"/>
                <a:ext cx="51" cy="20"/>
                <a:chOff x="223" y="4153"/>
                <a:chExt cx="51" cy="20"/>
              </a:xfrm>
            </xdr:grpSpPr>
            <xdr:grpSp>
              <xdr:nvGrpSpPr>
                <xdr:cNvPr id="563" name="Group 957"/>
                <xdr:cNvGrpSpPr>
                  <a:grpSpLocks/>
                </xdr:cNvGrpSpPr>
              </xdr:nvGrpSpPr>
              <xdr:grpSpPr bwMode="auto">
                <a:xfrm rot="9440757">
                  <a:off x="249" y="4155"/>
                  <a:ext cx="25" cy="18"/>
                  <a:chOff x="592" y="756"/>
                  <a:chExt cx="57" cy="42"/>
                </a:xfrm>
              </xdr:grpSpPr>
              <xdr:sp macro="" textlink="">
                <xdr:nvSpPr>
                  <xdr:cNvPr id="567" name="Freeform 958"/>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568" name="Freeform 959"/>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grpSp>
              <xdr:nvGrpSpPr>
                <xdr:cNvPr id="564" name="Group 960"/>
                <xdr:cNvGrpSpPr>
                  <a:grpSpLocks/>
                </xdr:cNvGrpSpPr>
              </xdr:nvGrpSpPr>
              <xdr:grpSpPr bwMode="auto">
                <a:xfrm rot="1350542">
                  <a:off x="223" y="4153"/>
                  <a:ext cx="25" cy="18"/>
                  <a:chOff x="592" y="756"/>
                  <a:chExt cx="57" cy="42"/>
                </a:xfrm>
              </xdr:grpSpPr>
              <xdr:sp macro="" textlink="">
                <xdr:nvSpPr>
                  <xdr:cNvPr id="565" name="Freeform 961"/>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566" name="Freeform 962"/>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grpSp>
          <xdr:grpSp>
            <xdr:nvGrpSpPr>
              <xdr:cNvPr id="537" name="Group 963"/>
              <xdr:cNvGrpSpPr>
                <a:grpSpLocks/>
              </xdr:cNvGrpSpPr>
            </xdr:nvGrpSpPr>
            <xdr:grpSpPr bwMode="auto">
              <a:xfrm>
                <a:off x="166" y="4089"/>
                <a:ext cx="162" cy="142"/>
                <a:chOff x="166" y="4089"/>
                <a:chExt cx="162" cy="142"/>
              </a:xfrm>
            </xdr:grpSpPr>
            <xdr:sp macro="" textlink="">
              <xdr:nvSpPr>
                <xdr:cNvPr id="538" name="Line 964"/>
                <xdr:cNvSpPr>
                  <a:spLocks noChangeShapeType="1"/>
                </xdr:cNvSpPr>
              </xdr:nvSpPr>
              <xdr:spPr bwMode="auto">
                <a:xfrm flipH="1" flipV="1">
                  <a:off x="166" y="4193"/>
                  <a:ext cx="162" cy="12"/>
                </a:xfrm>
                <a:prstGeom prst="line">
                  <a:avLst/>
                </a:prstGeom>
                <a:noFill/>
                <a:ln w="9525">
                  <a:solidFill>
                    <a:srgbClr val="FF6600"/>
                  </a:solidFill>
                  <a:prstDash val="dash"/>
                  <a:round/>
                  <a:headEnd/>
                  <a:tailEnd/>
                </a:ln>
              </xdr:spPr>
            </xdr:sp>
            <xdr:sp macro="" textlink="">
              <xdr:nvSpPr>
                <xdr:cNvPr id="539" name="Line 965"/>
                <xdr:cNvSpPr>
                  <a:spLocks noChangeShapeType="1"/>
                </xdr:cNvSpPr>
              </xdr:nvSpPr>
              <xdr:spPr bwMode="auto">
                <a:xfrm flipH="1">
                  <a:off x="260" y="4205"/>
                  <a:ext cx="68" cy="24"/>
                </a:xfrm>
                <a:prstGeom prst="line">
                  <a:avLst/>
                </a:prstGeom>
                <a:noFill/>
                <a:ln w="9525">
                  <a:solidFill>
                    <a:srgbClr val="FF6600"/>
                  </a:solidFill>
                  <a:prstDash val="dash"/>
                  <a:round/>
                  <a:headEnd/>
                  <a:tailEnd/>
                </a:ln>
              </xdr:spPr>
            </xdr:sp>
            <xdr:sp macro="" textlink="">
              <xdr:nvSpPr>
                <xdr:cNvPr id="540" name="Line 966"/>
                <xdr:cNvSpPr>
                  <a:spLocks noChangeShapeType="1"/>
                </xdr:cNvSpPr>
              </xdr:nvSpPr>
              <xdr:spPr bwMode="auto">
                <a:xfrm flipH="1" flipV="1">
                  <a:off x="166" y="4193"/>
                  <a:ext cx="96" cy="36"/>
                </a:xfrm>
                <a:prstGeom prst="line">
                  <a:avLst/>
                </a:prstGeom>
                <a:noFill/>
                <a:ln w="9525">
                  <a:solidFill>
                    <a:srgbClr val="FF6600"/>
                  </a:solidFill>
                  <a:prstDash val="dash"/>
                  <a:round/>
                  <a:headEnd/>
                  <a:tailEnd/>
                </a:ln>
              </xdr:spPr>
            </xdr:sp>
            <xdr:sp macro="" textlink="">
              <xdr:nvSpPr>
                <xdr:cNvPr id="541" name="Line 967"/>
                <xdr:cNvSpPr>
                  <a:spLocks noChangeShapeType="1"/>
                </xdr:cNvSpPr>
              </xdr:nvSpPr>
              <xdr:spPr bwMode="auto">
                <a:xfrm flipH="1" flipV="1">
                  <a:off x="249" y="4090"/>
                  <a:ext cx="79" cy="114"/>
                </a:xfrm>
                <a:prstGeom prst="line">
                  <a:avLst/>
                </a:prstGeom>
                <a:noFill/>
                <a:ln w="9525">
                  <a:solidFill>
                    <a:srgbClr val="FF6600"/>
                  </a:solidFill>
                  <a:prstDash val="dash"/>
                  <a:round/>
                  <a:headEnd/>
                  <a:tailEnd/>
                </a:ln>
              </xdr:spPr>
            </xdr:sp>
            <xdr:sp macro="" textlink="">
              <xdr:nvSpPr>
                <xdr:cNvPr id="542" name="Line 968"/>
                <xdr:cNvSpPr>
                  <a:spLocks noChangeShapeType="1"/>
                </xdr:cNvSpPr>
              </xdr:nvSpPr>
              <xdr:spPr bwMode="auto">
                <a:xfrm flipV="1">
                  <a:off x="166" y="4091"/>
                  <a:ext cx="83" cy="101"/>
                </a:xfrm>
                <a:prstGeom prst="line">
                  <a:avLst/>
                </a:prstGeom>
                <a:noFill/>
                <a:ln w="9525">
                  <a:solidFill>
                    <a:srgbClr val="FF6600"/>
                  </a:solidFill>
                  <a:prstDash val="dash"/>
                  <a:round/>
                  <a:headEnd/>
                  <a:tailEnd/>
                </a:ln>
              </xdr:spPr>
            </xdr:sp>
            <xdr:grpSp>
              <xdr:nvGrpSpPr>
                <xdr:cNvPr id="543" name="Group 969"/>
                <xdr:cNvGrpSpPr>
                  <a:grpSpLocks/>
                </xdr:cNvGrpSpPr>
              </xdr:nvGrpSpPr>
              <xdr:grpSpPr bwMode="auto">
                <a:xfrm>
                  <a:off x="168" y="4089"/>
                  <a:ext cx="147" cy="142"/>
                  <a:chOff x="168" y="4089"/>
                  <a:chExt cx="147" cy="142"/>
                </a:xfrm>
              </xdr:grpSpPr>
              <xdr:grpSp>
                <xdr:nvGrpSpPr>
                  <xdr:cNvPr id="544" name="Group 970"/>
                  <xdr:cNvGrpSpPr>
                    <a:grpSpLocks/>
                  </xdr:cNvGrpSpPr>
                </xdr:nvGrpSpPr>
                <xdr:grpSpPr bwMode="auto">
                  <a:xfrm rot="1440301">
                    <a:off x="240" y="4179"/>
                    <a:ext cx="75" cy="43"/>
                    <a:chOff x="648" y="756"/>
                    <a:chExt cx="57" cy="41"/>
                  </a:xfrm>
                </xdr:grpSpPr>
                <xdr:sp macro="" textlink="">
                  <xdr:nvSpPr>
                    <xdr:cNvPr id="561" name="Freeform 971"/>
                    <xdr:cNvSpPr>
                      <a:spLocks/>
                    </xdr:cNvSpPr>
                  </xdr:nvSpPr>
                  <xdr:spPr bwMode="auto">
                    <a:xfrm rot="16200000" flipV="1">
                      <a:off x="666" y="75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562" name="Freeform 972"/>
                    <xdr:cNvSpPr>
                      <a:spLocks/>
                    </xdr:cNvSpPr>
                  </xdr:nvSpPr>
                  <xdr:spPr bwMode="auto">
                    <a:xfrm rot="162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grpSp>
                <xdr:nvGrpSpPr>
                  <xdr:cNvPr id="545" name="Group 973"/>
                  <xdr:cNvGrpSpPr>
                    <a:grpSpLocks/>
                  </xdr:cNvGrpSpPr>
                </xdr:nvGrpSpPr>
                <xdr:grpSpPr bwMode="auto">
                  <a:xfrm>
                    <a:off x="168" y="4158"/>
                    <a:ext cx="82" cy="41"/>
                    <a:chOff x="168" y="4158"/>
                    <a:chExt cx="82" cy="41"/>
                  </a:xfrm>
                </xdr:grpSpPr>
                <xdr:sp macro="" textlink="">
                  <xdr:nvSpPr>
                    <xdr:cNvPr id="559" name="Freeform 974"/>
                    <xdr:cNvSpPr>
                      <a:spLocks/>
                    </xdr:cNvSpPr>
                  </xdr:nvSpPr>
                  <xdr:spPr bwMode="auto">
                    <a:xfrm rot="4436131" flipV="1">
                      <a:off x="195" y="4131"/>
                      <a:ext cx="21" cy="75"/>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560" name="Freeform 975"/>
                    <xdr:cNvSpPr>
                      <a:spLocks/>
                    </xdr:cNvSpPr>
                  </xdr:nvSpPr>
                  <xdr:spPr bwMode="auto">
                    <a:xfrm rot="4436131" flipH="1" flipV="1">
                      <a:off x="202" y="4150"/>
                      <a:ext cx="22" cy="75"/>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546" name="Group 976"/>
                  <xdr:cNvGrpSpPr>
                    <a:grpSpLocks/>
                  </xdr:cNvGrpSpPr>
                </xdr:nvGrpSpPr>
                <xdr:grpSpPr bwMode="auto">
                  <a:xfrm>
                    <a:off x="227" y="4089"/>
                    <a:ext cx="49" cy="142"/>
                    <a:chOff x="227" y="4089"/>
                    <a:chExt cx="49" cy="142"/>
                  </a:xfrm>
                </xdr:grpSpPr>
                <xdr:grpSp>
                  <xdr:nvGrpSpPr>
                    <xdr:cNvPr id="547" name="Group 977"/>
                    <xdr:cNvGrpSpPr>
                      <a:grpSpLocks/>
                    </xdr:cNvGrpSpPr>
                  </xdr:nvGrpSpPr>
                  <xdr:grpSpPr bwMode="auto">
                    <a:xfrm>
                      <a:off x="227" y="4089"/>
                      <a:ext cx="40" cy="106"/>
                      <a:chOff x="227" y="4089"/>
                      <a:chExt cx="40" cy="106"/>
                    </a:xfrm>
                  </xdr:grpSpPr>
                  <xdr:grpSp>
                    <xdr:nvGrpSpPr>
                      <xdr:cNvPr id="553" name="Group 978"/>
                      <xdr:cNvGrpSpPr>
                        <a:grpSpLocks/>
                      </xdr:cNvGrpSpPr>
                    </xdr:nvGrpSpPr>
                    <xdr:grpSpPr bwMode="auto">
                      <a:xfrm rot="-5400000">
                        <a:off x="237" y="4174"/>
                        <a:ext cx="25" cy="18"/>
                        <a:chOff x="592" y="756"/>
                        <a:chExt cx="57" cy="42"/>
                      </a:xfrm>
                    </xdr:grpSpPr>
                    <xdr:sp macro="" textlink="">
                      <xdr:nvSpPr>
                        <xdr:cNvPr id="557" name="Freeform 979"/>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558" name="Freeform 980"/>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grpSp>
                    <xdr:nvGrpSpPr>
                      <xdr:cNvPr id="554" name="Group 981"/>
                      <xdr:cNvGrpSpPr>
                        <a:grpSpLocks/>
                      </xdr:cNvGrpSpPr>
                    </xdr:nvGrpSpPr>
                    <xdr:grpSpPr bwMode="auto">
                      <a:xfrm rot="-5400000">
                        <a:off x="204" y="4112"/>
                        <a:ext cx="85" cy="40"/>
                        <a:chOff x="653" y="739"/>
                        <a:chExt cx="65" cy="38"/>
                      </a:xfrm>
                    </xdr:grpSpPr>
                    <xdr:sp macro="" textlink="">
                      <xdr:nvSpPr>
                        <xdr:cNvPr id="555" name="Freeform 982"/>
                        <xdr:cNvSpPr>
                          <a:spLocks/>
                        </xdr:cNvSpPr>
                      </xdr:nvSpPr>
                      <xdr:spPr bwMode="auto">
                        <a:xfrm rot="16200000" flipV="1">
                          <a:off x="679"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556" name="Freeform 983"/>
                        <xdr:cNvSpPr>
                          <a:spLocks/>
                        </xdr:cNvSpPr>
                      </xdr:nvSpPr>
                      <xdr:spPr bwMode="auto">
                        <a:xfrm rot="16200000" flipH="1" flipV="1">
                          <a:off x="671" y="721"/>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grpSp>
                </xdr:grpSp>
                <xdr:grpSp>
                  <xdr:nvGrpSpPr>
                    <xdr:cNvPr id="548" name="Group 984"/>
                    <xdr:cNvGrpSpPr>
                      <a:grpSpLocks/>
                    </xdr:cNvGrpSpPr>
                  </xdr:nvGrpSpPr>
                  <xdr:grpSpPr bwMode="auto">
                    <a:xfrm>
                      <a:off x="233" y="4163"/>
                      <a:ext cx="43" cy="68"/>
                      <a:chOff x="233" y="4164"/>
                      <a:chExt cx="43" cy="68"/>
                    </a:xfrm>
                  </xdr:grpSpPr>
                  <xdr:sp macro="" textlink="">
                    <xdr:nvSpPr>
                      <xdr:cNvPr id="551" name="Freeform 985"/>
                      <xdr:cNvSpPr>
                        <a:spLocks/>
                      </xdr:cNvSpPr>
                    </xdr:nvSpPr>
                    <xdr:spPr bwMode="auto">
                      <a:xfrm rot="20867881" flipV="1">
                        <a:off x="233" y="4169"/>
                        <a:ext cx="22" cy="63"/>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552" name="Freeform 986"/>
                      <xdr:cNvSpPr>
                        <a:spLocks/>
                      </xdr:cNvSpPr>
                    </xdr:nvSpPr>
                    <xdr:spPr bwMode="auto">
                      <a:xfrm rot="-732119" flipH="1" flipV="1">
                        <a:off x="254" y="4164"/>
                        <a:ext cx="22" cy="63"/>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sp macro="" textlink="">
                  <xdr:nvSpPr>
                    <xdr:cNvPr id="549" name="Oval 987"/>
                    <xdr:cNvSpPr>
                      <a:spLocks noChangeArrowheads="1"/>
                    </xdr:cNvSpPr>
                  </xdr:nvSpPr>
                  <xdr:spPr bwMode="auto">
                    <a:xfrm rot="-10800000">
                      <a:off x="245" y="4164"/>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550" name="Line 988"/>
                    <xdr:cNvSpPr>
                      <a:spLocks noChangeShapeType="1"/>
                    </xdr:cNvSpPr>
                  </xdr:nvSpPr>
                  <xdr:spPr bwMode="auto">
                    <a:xfrm flipH="1" flipV="1">
                      <a:off x="249" y="4092"/>
                      <a:ext cx="12" cy="136"/>
                    </a:xfrm>
                    <a:prstGeom prst="line">
                      <a:avLst/>
                    </a:prstGeom>
                    <a:noFill/>
                    <a:ln w="9525">
                      <a:solidFill>
                        <a:srgbClr val="FF6600"/>
                      </a:solidFill>
                      <a:prstDash val="dash"/>
                      <a:round/>
                      <a:headEnd/>
                      <a:tailEnd/>
                    </a:ln>
                  </xdr:spPr>
                </xdr:sp>
              </xdr:grpSp>
            </xdr:grpSp>
          </xdr:grpSp>
        </xdr:grpSp>
        <xdr:grpSp>
          <xdr:nvGrpSpPr>
            <xdr:cNvPr id="496" name="Group 1033"/>
            <xdr:cNvGrpSpPr>
              <a:grpSpLocks/>
            </xdr:cNvGrpSpPr>
          </xdr:nvGrpSpPr>
          <xdr:grpSpPr bwMode="auto">
            <a:xfrm>
              <a:off x="274" y="4793"/>
              <a:ext cx="44" cy="44"/>
              <a:chOff x="270" y="4801"/>
              <a:chExt cx="44" cy="44"/>
            </a:xfrm>
          </xdr:grpSpPr>
          <xdr:sp macro="" textlink="">
            <xdr:nvSpPr>
              <xdr:cNvPr id="534" name="Oval 1025"/>
              <xdr:cNvSpPr>
                <a:spLocks noChangeArrowheads="1"/>
              </xdr:cNvSpPr>
            </xdr:nvSpPr>
            <xdr:spPr bwMode="auto">
              <a:xfrm>
                <a:off x="270" y="4801"/>
                <a:ext cx="44" cy="44"/>
              </a:xfrm>
              <a:prstGeom prst="ellipse">
                <a:avLst/>
              </a:prstGeom>
              <a:gradFill rotWithShape="1">
                <a:gsLst>
                  <a:gs pos="0">
                    <a:srgbClr val="800000"/>
                  </a:gs>
                  <a:gs pos="100000">
                    <a:srgbClr val="800000">
                      <a:gamma/>
                      <a:shade val="46275"/>
                      <a:invGamma/>
                    </a:srgbClr>
                  </a:gs>
                </a:gsLst>
                <a:lin ang="0" scaled="1"/>
              </a:gradFill>
              <a:ln w="9525">
                <a:noFill/>
                <a:round/>
                <a:headEnd/>
                <a:tailEnd/>
              </a:ln>
            </xdr:spPr>
          </xdr:sp>
          <xdr:sp macro="" textlink="">
            <xdr:nvSpPr>
              <xdr:cNvPr id="535" name="Oval 1027"/>
              <xdr:cNvSpPr>
                <a:spLocks noChangeArrowheads="1"/>
              </xdr:cNvSpPr>
            </xdr:nvSpPr>
            <xdr:spPr bwMode="auto">
              <a:xfrm rot="16200000">
                <a:off x="289" y="4820"/>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nvGrpSpPr>
            <xdr:cNvPr id="497" name="Group 1035"/>
            <xdr:cNvGrpSpPr>
              <a:grpSpLocks/>
            </xdr:cNvGrpSpPr>
          </xdr:nvGrpSpPr>
          <xdr:grpSpPr bwMode="auto">
            <a:xfrm>
              <a:off x="117" y="4765"/>
              <a:ext cx="44" cy="44"/>
              <a:chOff x="113" y="4771"/>
              <a:chExt cx="44" cy="44"/>
            </a:xfrm>
          </xdr:grpSpPr>
          <xdr:sp macro="" textlink="">
            <xdr:nvSpPr>
              <xdr:cNvPr id="532" name="Oval 1032"/>
              <xdr:cNvSpPr>
                <a:spLocks noChangeArrowheads="1"/>
              </xdr:cNvSpPr>
            </xdr:nvSpPr>
            <xdr:spPr bwMode="auto">
              <a:xfrm>
                <a:off x="113" y="4771"/>
                <a:ext cx="44" cy="44"/>
              </a:xfrm>
              <a:prstGeom prst="ellipse">
                <a:avLst/>
              </a:prstGeom>
              <a:gradFill rotWithShape="1">
                <a:gsLst>
                  <a:gs pos="0">
                    <a:srgbClr val="800000">
                      <a:gamma/>
                      <a:shade val="46275"/>
                      <a:invGamma/>
                    </a:srgbClr>
                  </a:gs>
                  <a:gs pos="100000">
                    <a:srgbClr val="800000"/>
                  </a:gs>
                </a:gsLst>
                <a:lin ang="0" scaled="1"/>
              </a:gradFill>
              <a:ln w="9525">
                <a:noFill/>
                <a:round/>
                <a:headEnd/>
                <a:tailEnd/>
              </a:ln>
            </xdr:spPr>
          </xdr:sp>
          <xdr:sp macro="" textlink="">
            <xdr:nvSpPr>
              <xdr:cNvPr id="533" name="Oval 1034"/>
              <xdr:cNvSpPr>
                <a:spLocks noChangeArrowheads="1"/>
              </xdr:cNvSpPr>
            </xdr:nvSpPr>
            <xdr:spPr bwMode="auto">
              <a:xfrm rot="-5400000">
                <a:off x="132" y="4791"/>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nvGrpSpPr>
            <xdr:cNvPr id="498" name="Group 1038"/>
            <xdr:cNvGrpSpPr>
              <a:grpSpLocks/>
            </xdr:cNvGrpSpPr>
          </xdr:nvGrpSpPr>
          <xdr:grpSpPr bwMode="auto">
            <a:xfrm>
              <a:off x="210" y="4807"/>
              <a:ext cx="44" cy="44"/>
              <a:chOff x="207" y="4814"/>
              <a:chExt cx="44" cy="44"/>
            </a:xfrm>
          </xdr:grpSpPr>
          <xdr:sp macro="" textlink="">
            <xdr:nvSpPr>
              <xdr:cNvPr id="530" name="Oval 1030"/>
              <xdr:cNvSpPr>
                <a:spLocks noChangeArrowheads="1"/>
              </xdr:cNvSpPr>
            </xdr:nvSpPr>
            <xdr:spPr bwMode="auto">
              <a:xfrm>
                <a:off x="207" y="4814"/>
                <a:ext cx="44" cy="44"/>
              </a:xfrm>
              <a:prstGeom prst="ellipse">
                <a:avLst/>
              </a:prstGeom>
              <a:gradFill rotWithShape="1">
                <a:gsLst>
                  <a:gs pos="0">
                    <a:srgbClr val="800000"/>
                  </a:gs>
                  <a:gs pos="100000">
                    <a:srgbClr val="800000">
                      <a:gamma/>
                      <a:shade val="46275"/>
                      <a:invGamma/>
                    </a:srgbClr>
                  </a:gs>
                </a:gsLst>
                <a:lin ang="5400000" scaled="1"/>
              </a:gradFill>
              <a:ln w="9525">
                <a:noFill/>
                <a:round/>
                <a:headEnd/>
                <a:tailEnd/>
              </a:ln>
            </xdr:spPr>
          </xdr:sp>
          <xdr:sp macro="" textlink="">
            <xdr:nvSpPr>
              <xdr:cNvPr id="531" name="Oval 1036"/>
              <xdr:cNvSpPr>
                <a:spLocks noChangeArrowheads="1"/>
              </xdr:cNvSpPr>
            </xdr:nvSpPr>
            <xdr:spPr bwMode="auto">
              <a:xfrm rot="-5400000">
                <a:off x="226" y="4833"/>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nvGrpSpPr>
            <xdr:cNvPr id="499" name="Group 1039"/>
            <xdr:cNvGrpSpPr>
              <a:grpSpLocks/>
            </xdr:cNvGrpSpPr>
          </xdr:nvGrpSpPr>
          <xdr:grpSpPr bwMode="auto">
            <a:xfrm>
              <a:off x="197" y="4661"/>
              <a:ext cx="44" cy="44"/>
              <a:chOff x="193" y="4671"/>
              <a:chExt cx="44" cy="44"/>
            </a:xfrm>
          </xdr:grpSpPr>
          <xdr:sp macro="" textlink="">
            <xdr:nvSpPr>
              <xdr:cNvPr id="528" name="Oval 1031"/>
              <xdr:cNvSpPr>
                <a:spLocks noChangeArrowheads="1"/>
              </xdr:cNvSpPr>
            </xdr:nvSpPr>
            <xdr:spPr bwMode="auto">
              <a:xfrm>
                <a:off x="193" y="4671"/>
                <a:ext cx="44" cy="44"/>
              </a:xfrm>
              <a:prstGeom prst="ellipse">
                <a:avLst/>
              </a:prstGeom>
              <a:gradFill rotWithShape="1">
                <a:gsLst>
                  <a:gs pos="0">
                    <a:srgbClr val="800000">
                      <a:gamma/>
                      <a:shade val="46275"/>
                      <a:invGamma/>
                    </a:srgbClr>
                  </a:gs>
                  <a:gs pos="100000">
                    <a:srgbClr val="800000"/>
                  </a:gs>
                </a:gsLst>
                <a:lin ang="5400000" scaled="1"/>
              </a:gradFill>
              <a:ln w="9525">
                <a:noFill/>
                <a:round/>
                <a:headEnd/>
                <a:tailEnd/>
              </a:ln>
            </xdr:spPr>
          </xdr:sp>
          <xdr:sp macro="" textlink="">
            <xdr:nvSpPr>
              <xdr:cNvPr id="529" name="Oval 1037"/>
              <xdr:cNvSpPr>
                <a:spLocks noChangeArrowheads="1"/>
              </xdr:cNvSpPr>
            </xdr:nvSpPr>
            <xdr:spPr bwMode="auto">
              <a:xfrm rot="-5400000">
                <a:off x="212" y="4690"/>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nvGrpSpPr>
            <xdr:cNvPr id="500" name="Group 1061"/>
            <xdr:cNvGrpSpPr>
              <a:grpSpLocks/>
            </xdr:cNvGrpSpPr>
          </xdr:nvGrpSpPr>
          <xdr:grpSpPr bwMode="auto">
            <a:xfrm>
              <a:off x="149" y="4773"/>
              <a:ext cx="9" cy="9"/>
              <a:chOff x="150" y="1405"/>
              <a:chExt cx="9" cy="9"/>
            </a:xfrm>
          </xdr:grpSpPr>
          <xdr:grpSp>
            <xdr:nvGrpSpPr>
              <xdr:cNvPr id="522" name="Group 1062"/>
              <xdr:cNvGrpSpPr>
                <a:grpSpLocks/>
              </xdr:cNvGrpSpPr>
            </xdr:nvGrpSpPr>
            <xdr:grpSpPr bwMode="auto">
              <a:xfrm>
                <a:off x="150" y="1405"/>
                <a:ext cx="3" cy="9"/>
                <a:chOff x="466" y="835"/>
                <a:chExt cx="3" cy="9"/>
              </a:xfrm>
            </xdr:grpSpPr>
            <xdr:sp macro="" textlink="">
              <xdr:nvSpPr>
                <xdr:cNvPr id="526" name="Line 1063"/>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527" name="Line 1064"/>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523" name="Group 1065"/>
              <xdr:cNvGrpSpPr>
                <a:grpSpLocks/>
              </xdr:cNvGrpSpPr>
            </xdr:nvGrpSpPr>
            <xdr:grpSpPr bwMode="auto">
              <a:xfrm flipH="1" flipV="1">
                <a:off x="156" y="1405"/>
                <a:ext cx="3" cy="9"/>
                <a:chOff x="466" y="835"/>
                <a:chExt cx="3" cy="9"/>
              </a:xfrm>
            </xdr:grpSpPr>
            <xdr:sp macro="" textlink="">
              <xdr:nvSpPr>
                <xdr:cNvPr id="524" name="Line 1066"/>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525" name="Line 1067"/>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501" name="Group 1068"/>
            <xdr:cNvGrpSpPr>
              <a:grpSpLocks/>
            </xdr:cNvGrpSpPr>
          </xdr:nvGrpSpPr>
          <xdr:grpSpPr bwMode="auto">
            <a:xfrm>
              <a:off x="210" y="4692"/>
              <a:ext cx="9" cy="9"/>
              <a:chOff x="150" y="1405"/>
              <a:chExt cx="9" cy="9"/>
            </a:xfrm>
          </xdr:grpSpPr>
          <xdr:grpSp>
            <xdr:nvGrpSpPr>
              <xdr:cNvPr id="516" name="Group 1069"/>
              <xdr:cNvGrpSpPr>
                <a:grpSpLocks/>
              </xdr:cNvGrpSpPr>
            </xdr:nvGrpSpPr>
            <xdr:grpSpPr bwMode="auto">
              <a:xfrm>
                <a:off x="150" y="1405"/>
                <a:ext cx="3" cy="9"/>
                <a:chOff x="466" y="835"/>
                <a:chExt cx="3" cy="9"/>
              </a:xfrm>
            </xdr:grpSpPr>
            <xdr:sp macro="" textlink="">
              <xdr:nvSpPr>
                <xdr:cNvPr id="520" name="Line 1070"/>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521" name="Line 1071"/>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517" name="Group 1072"/>
              <xdr:cNvGrpSpPr>
                <a:grpSpLocks/>
              </xdr:cNvGrpSpPr>
            </xdr:nvGrpSpPr>
            <xdr:grpSpPr bwMode="auto">
              <a:xfrm flipH="1" flipV="1">
                <a:off x="156" y="1405"/>
                <a:ext cx="3" cy="9"/>
                <a:chOff x="466" y="835"/>
                <a:chExt cx="3" cy="9"/>
              </a:xfrm>
            </xdr:grpSpPr>
            <xdr:sp macro="" textlink="">
              <xdr:nvSpPr>
                <xdr:cNvPr id="518" name="Line 1073"/>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519" name="Line 1074"/>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502" name="Group 1075"/>
            <xdr:cNvGrpSpPr>
              <a:grpSpLocks/>
            </xdr:cNvGrpSpPr>
          </xdr:nvGrpSpPr>
          <xdr:grpSpPr bwMode="auto">
            <a:xfrm>
              <a:off x="219" y="4810"/>
              <a:ext cx="9" cy="9"/>
              <a:chOff x="150" y="1405"/>
              <a:chExt cx="9" cy="9"/>
            </a:xfrm>
          </xdr:grpSpPr>
          <xdr:grpSp>
            <xdr:nvGrpSpPr>
              <xdr:cNvPr id="510" name="Group 1076"/>
              <xdr:cNvGrpSpPr>
                <a:grpSpLocks/>
              </xdr:cNvGrpSpPr>
            </xdr:nvGrpSpPr>
            <xdr:grpSpPr bwMode="auto">
              <a:xfrm>
                <a:off x="150" y="1405"/>
                <a:ext cx="3" cy="9"/>
                <a:chOff x="466" y="835"/>
                <a:chExt cx="3" cy="9"/>
              </a:xfrm>
            </xdr:grpSpPr>
            <xdr:sp macro="" textlink="">
              <xdr:nvSpPr>
                <xdr:cNvPr id="514" name="Line 1077"/>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515" name="Line 1078"/>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511" name="Group 1079"/>
              <xdr:cNvGrpSpPr>
                <a:grpSpLocks/>
              </xdr:cNvGrpSpPr>
            </xdr:nvGrpSpPr>
            <xdr:grpSpPr bwMode="auto">
              <a:xfrm flipH="1" flipV="1">
                <a:off x="156" y="1405"/>
                <a:ext cx="3" cy="9"/>
                <a:chOff x="466" y="835"/>
                <a:chExt cx="3" cy="9"/>
              </a:xfrm>
            </xdr:grpSpPr>
            <xdr:sp macro="" textlink="">
              <xdr:nvSpPr>
                <xdr:cNvPr id="512" name="Line 1080"/>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513" name="Line 1081"/>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503" name="Group 1082"/>
            <xdr:cNvGrpSpPr>
              <a:grpSpLocks/>
            </xdr:cNvGrpSpPr>
          </xdr:nvGrpSpPr>
          <xdr:grpSpPr bwMode="auto">
            <a:xfrm>
              <a:off x="281" y="4802"/>
              <a:ext cx="9" cy="9"/>
              <a:chOff x="150" y="1426"/>
              <a:chExt cx="9" cy="9"/>
            </a:xfrm>
          </xdr:grpSpPr>
          <xdr:grpSp>
            <xdr:nvGrpSpPr>
              <xdr:cNvPr id="504" name="Group 1083"/>
              <xdr:cNvGrpSpPr>
                <a:grpSpLocks/>
              </xdr:cNvGrpSpPr>
            </xdr:nvGrpSpPr>
            <xdr:grpSpPr bwMode="auto">
              <a:xfrm>
                <a:off x="150" y="1426"/>
                <a:ext cx="3" cy="9"/>
                <a:chOff x="466" y="856"/>
                <a:chExt cx="3" cy="9"/>
              </a:xfrm>
            </xdr:grpSpPr>
            <xdr:sp macro="" textlink="">
              <xdr:nvSpPr>
                <xdr:cNvPr id="508" name="Line 1084"/>
                <xdr:cNvSpPr>
                  <a:spLocks noChangeShapeType="1"/>
                </xdr:cNvSpPr>
              </xdr:nvSpPr>
              <xdr:spPr bwMode="auto">
                <a:xfrm>
                  <a:off x="469" y="856"/>
                  <a:ext cx="0" cy="9"/>
                </a:xfrm>
                <a:prstGeom prst="line">
                  <a:avLst/>
                </a:prstGeom>
                <a:noFill/>
                <a:ln w="9525">
                  <a:solidFill>
                    <a:srgbClr val="FF9900"/>
                  </a:solidFill>
                  <a:round/>
                  <a:headEnd/>
                  <a:tailEnd/>
                </a:ln>
              </xdr:spPr>
            </xdr:sp>
            <xdr:sp macro="" textlink="">
              <xdr:nvSpPr>
                <xdr:cNvPr id="509" name="Line 1085"/>
                <xdr:cNvSpPr>
                  <a:spLocks noChangeShapeType="1"/>
                </xdr:cNvSpPr>
              </xdr:nvSpPr>
              <xdr:spPr bwMode="auto">
                <a:xfrm flipH="1">
                  <a:off x="466" y="857"/>
                  <a:ext cx="3" cy="2"/>
                </a:xfrm>
                <a:prstGeom prst="line">
                  <a:avLst/>
                </a:prstGeom>
                <a:noFill/>
                <a:ln w="9525">
                  <a:solidFill>
                    <a:srgbClr val="FF9900"/>
                  </a:solidFill>
                  <a:round/>
                  <a:headEnd/>
                  <a:tailEnd/>
                </a:ln>
              </xdr:spPr>
            </xdr:sp>
          </xdr:grpSp>
          <xdr:grpSp>
            <xdr:nvGrpSpPr>
              <xdr:cNvPr id="505" name="Group 1086"/>
              <xdr:cNvGrpSpPr>
                <a:grpSpLocks/>
              </xdr:cNvGrpSpPr>
            </xdr:nvGrpSpPr>
            <xdr:grpSpPr bwMode="auto">
              <a:xfrm flipH="1" flipV="1">
                <a:off x="156" y="1426"/>
                <a:ext cx="3" cy="9"/>
                <a:chOff x="466" y="814"/>
                <a:chExt cx="3" cy="9"/>
              </a:xfrm>
            </xdr:grpSpPr>
            <xdr:sp macro="" textlink="">
              <xdr:nvSpPr>
                <xdr:cNvPr id="506" name="Line 1087"/>
                <xdr:cNvSpPr>
                  <a:spLocks noChangeShapeType="1"/>
                </xdr:cNvSpPr>
              </xdr:nvSpPr>
              <xdr:spPr bwMode="auto">
                <a:xfrm>
                  <a:off x="469" y="814"/>
                  <a:ext cx="0" cy="9"/>
                </a:xfrm>
                <a:prstGeom prst="line">
                  <a:avLst/>
                </a:prstGeom>
                <a:noFill/>
                <a:ln w="9525">
                  <a:solidFill>
                    <a:srgbClr val="FF9900"/>
                  </a:solidFill>
                  <a:round/>
                  <a:headEnd/>
                  <a:tailEnd/>
                </a:ln>
              </xdr:spPr>
            </xdr:sp>
            <xdr:sp macro="" textlink="">
              <xdr:nvSpPr>
                <xdr:cNvPr id="507" name="Line 1088"/>
                <xdr:cNvSpPr>
                  <a:spLocks noChangeShapeType="1"/>
                </xdr:cNvSpPr>
              </xdr:nvSpPr>
              <xdr:spPr bwMode="auto">
                <a:xfrm flipH="1">
                  <a:off x="466" y="818"/>
                  <a:ext cx="3" cy="2"/>
                </a:xfrm>
                <a:prstGeom prst="line">
                  <a:avLst/>
                </a:prstGeom>
                <a:noFill/>
                <a:ln w="9525">
                  <a:solidFill>
                    <a:srgbClr val="FF9900"/>
                  </a:solidFill>
                  <a:round/>
                  <a:headEnd/>
                  <a:tailEnd/>
                </a:ln>
              </xdr:spPr>
            </xdr:sp>
          </xdr:grpSp>
        </xdr:grpSp>
      </xdr:grpSp>
      <xdr:sp macro="" textlink="">
        <xdr:nvSpPr>
          <xdr:cNvPr id="488" name="Text Box 2123"/>
          <xdr:cNvSpPr txBox="1">
            <a:spLocks noChangeArrowheads="1"/>
          </xdr:cNvSpPr>
        </xdr:nvSpPr>
        <xdr:spPr bwMode="auto">
          <a:xfrm>
            <a:off x="92" y="4835"/>
            <a:ext cx="56" cy="19"/>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FF6600"/>
                </a:solidFill>
                <a:latin typeface="Arial"/>
                <a:cs typeface="Arial"/>
              </a:rPr>
              <a:t>άτομα </a:t>
            </a:r>
            <a:r>
              <a:rPr lang="el-GR" sz="1000" b="1" i="0" strike="noStrike">
                <a:solidFill>
                  <a:srgbClr val="FF6600"/>
                </a:solidFill>
                <a:latin typeface="Arial"/>
                <a:cs typeface="Arial"/>
              </a:rPr>
              <a:t>Η</a:t>
            </a:r>
          </a:p>
        </xdr:txBody>
      </xdr:sp>
      <xdr:sp macro="" textlink="">
        <xdr:nvSpPr>
          <xdr:cNvPr id="489" name="Line 2124"/>
          <xdr:cNvSpPr>
            <a:spLocks noChangeShapeType="1"/>
          </xdr:cNvSpPr>
        </xdr:nvSpPr>
        <xdr:spPr bwMode="auto">
          <a:xfrm flipV="1">
            <a:off x="140" y="4804"/>
            <a:ext cx="0" cy="27"/>
          </a:xfrm>
          <a:prstGeom prst="line">
            <a:avLst/>
          </a:prstGeom>
          <a:noFill/>
          <a:ln w="9525">
            <a:solidFill>
              <a:srgbClr val="99CC00"/>
            </a:solidFill>
            <a:round/>
            <a:headEnd/>
            <a:tailEnd type="triangle" w="med" len="med"/>
          </a:ln>
        </xdr:spPr>
      </xdr:sp>
      <xdr:sp macro="" textlink="">
        <xdr:nvSpPr>
          <xdr:cNvPr id="490" name="Line 2125"/>
          <xdr:cNvSpPr>
            <a:spLocks noChangeShapeType="1"/>
          </xdr:cNvSpPr>
        </xdr:nvSpPr>
        <xdr:spPr bwMode="auto">
          <a:xfrm>
            <a:off x="151" y="4844"/>
            <a:ext cx="77" cy="0"/>
          </a:xfrm>
          <a:prstGeom prst="line">
            <a:avLst/>
          </a:prstGeom>
          <a:noFill/>
          <a:ln w="9525">
            <a:solidFill>
              <a:srgbClr val="99CC00"/>
            </a:solidFill>
            <a:round/>
            <a:headEnd/>
            <a:tailEnd type="triangle" w="med" len="med"/>
          </a:ln>
        </xdr:spPr>
      </xdr:sp>
    </xdr:grpSp>
    <xdr:clientData/>
  </xdr:twoCellAnchor>
  <xdr:twoCellAnchor>
    <xdr:from>
      <xdr:col>0</xdr:col>
      <xdr:colOff>161925</xdr:colOff>
      <xdr:row>348</xdr:row>
      <xdr:rowOff>46021</xdr:rowOff>
    </xdr:from>
    <xdr:to>
      <xdr:col>6</xdr:col>
      <xdr:colOff>466725</xdr:colOff>
      <xdr:row>359</xdr:row>
      <xdr:rowOff>113015</xdr:rowOff>
    </xdr:to>
    <xdr:grpSp>
      <xdr:nvGrpSpPr>
        <xdr:cNvPr id="577" name="Group 2456"/>
        <xdr:cNvGrpSpPr>
          <a:grpSpLocks/>
        </xdr:cNvGrpSpPr>
      </xdr:nvGrpSpPr>
      <xdr:grpSpPr bwMode="auto">
        <a:xfrm>
          <a:off x="161925" y="63109459"/>
          <a:ext cx="3936206" cy="2031525"/>
          <a:chOff x="19" y="6343"/>
          <a:chExt cx="416" cy="216"/>
        </a:xfrm>
      </xdr:grpSpPr>
      <xdr:grpSp>
        <xdr:nvGrpSpPr>
          <xdr:cNvPr id="578" name="Group 2455"/>
          <xdr:cNvGrpSpPr>
            <a:grpSpLocks/>
          </xdr:cNvGrpSpPr>
        </xdr:nvGrpSpPr>
        <xdr:grpSpPr bwMode="auto">
          <a:xfrm>
            <a:off x="23" y="6375"/>
            <a:ext cx="412" cy="180"/>
            <a:chOff x="23" y="6375"/>
            <a:chExt cx="412" cy="180"/>
          </a:xfrm>
        </xdr:grpSpPr>
        <xdr:sp macro="" textlink="">
          <xdr:nvSpPr>
            <xdr:cNvPr id="611" name="Text Box 2383"/>
            <xdr:cNvSpPr txBox="1">
              <a:spLocks noChangeArrowheads="1"/>
            </xdr:cNvSpPr>
          </xdr:nvSpPr>
          <xdr:spPr bwMode="auto">
            <a:xfrm>
              <a:off x="408" y="6456"/>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z</a:t>
              </a:r>
            </a:p>
          </xdr:txBody>
        </xdr:sp>
        <xdr:grpSp>
          <xdr:nvGrpSpPr>
            <xdr:cNvPr id="612" name="Group 2452"/>
            <xdr:cNvGrpSpPr>
              <a:grpSpLocks/>
            </xdr:cNvGrpSpPr>
          </xdr:nvGrpSpPr>
          <xdr:grpSpPr bwMode="auto">
            <a:xfrm>
              <a:off x="23" y="6375"/>
              <a:ext cx="412" cy="180"/>
              <a:chOff x="23" y="6371"/>
              <a:chExt cx="412" cy="180"/>
            </a:xfrm>
          </xdr:grpSpPr>
          <xdr:grpSp>
            <xdr:nvGrpSpPr>
              <xdr:cNvPr id="614" name="Group 2388"/>
              <xdr:cNvGrpSpPr>
                <a:grpSpLocks/>
              </xdr:cNvGrpSpPr>
            </xdr:nvGrpSpPr>
            <xdr:grpSpPr bwMode="auto">
              <a:xfrm>
                <a:off x="23" y="6371"/>
                <a:ext cx="412" cy="180"/>
                <a:chOff x="23" y="6371"/>
                <a:chExt cx="412" cy="180"/>
              </a:xfrm>
            </xdr:grpSpPr>
            <xdr:sp macro="" textlink="">
              <xdr:nvSpPr>
                <xdr:cNvPr id="671" name="Text Box 2191"/>
                <xdr:cNvSpPr txBox="1">
                  <a:spLocks noChangeArrowheads="1"/>
                </xdr:cNvSpPr>
              </xdr:nvSpPr>
              <xdr:spPr bwMode="auto">
                <a:xfrm>
                  <a:off x="286" y="6498"/>
                  <a:ext cx="71"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0" i="0" strike="noStrike">
                      <a:solidFill>
                        <a:srgbClr val="FF6600"/>
                      </a:solidFill>
                      <a:latin typeface="Arial"/>
                      <a:cs typeface="Arial"/>
                    </a:rPr>
                    <a:t>επίπεδο </a:t>
                  </a:r>
                  <a:r>
                    <a:rPr lang="en-US" sz="1000" b="0" i="0" strike="noStrike">
                      <a:solidFill>
                        <a:srgbClr val="FF6600"/>
                      </a:solidFill>
                      <a:latin typeface="Arial"/>
                      <a:cs typeface="Arial"/>
                    </a:rPr>
                    <a:t>y</a:t>
                  </a:r>
                  <a:r>
                    <a:rPr lang="en-US" sz="1000" b="1" i="0" strike="noStrike">
                      <a:solidFill>
                        <a:srgbClr val="FF6600"/>
                      </a:solidFill>
                      <a:latin typeface="Arial"/>
                      <a:cs typeface="Arial"/>
                    </a:rPr>
                    <a:t>z</a:t>
                  </a:r>
                </a:p>
              </xdr:txBody>
            </xdr:sp>
            <xdr:sp macro="" textlink="">
              <xdr:nvSpPr>
                <xdr:cNvPr id="672" name="Text Box 2192"/>
                <xdr:cNvSpPr txBox="1">
                  <a:spLocks noChangeArrowheads="1"/>
                </xdr:cNvSpPr>
              </xdr:nvSpPr>
              <xdr:spPr bwMode="auto">
                <a:xfrm>
                  <a:off x="175" y="6533"/>
                  <a:ext cx="71"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0" i="0" strike="noStrike">
                      <a:solidFill>
                        <a:srgbClr val="993300"/>
                      </a:solidFill>
                      <a:latin typeface="Arial"/>
                      <a:cs typeface="Arial"/>
                    </a:rPr>
                    <a:t>επίπεδο </a:t>
                  </a:r>
                  <a:r>
                    <a:rPr lang="en-US" sz="1000" b="1" i="0" strike="noStrike">
                      <a:solidFill>
                        <a:srgbClr val="993300"/>
                      </a:solidFill>
                      <a:latin typeface="Arial"/>
                      <a:cs typeface="Arial"/>
                    </a:rPr>
                    <a:t>xz</a:t>
                  </a:r>
                </a:p>
              </xdr:txBody>
            </xdr:sp>
            <xdr:grpSp>
              <xdr:nvGrpSpPr>
                <xdr:cNvPr id="673" name="Group 2382"/>
                <xdr:cNvGrpSpPr>
                  <a:grpSpLocks/>
                </xdr:cNvGrpSpPr>
              </xdr:nvGrpSpPr>
              <xdr:grpSpPr bwMode="auto">
                <a:xfrm>
                  <a:off x="23" y="6371"/>
                  <a:ext cx="412" cy="163"/>
                  <a:chOff x="23" y="6371"/>
                  <a:chExt cx="412" cy="163"/>
                </a:xfrm>
              </xdr:grpSpPr>
              <xdr:grpSp>
                <xdr:nvGrpSpPr>
                  <xdr:cNvPr id="674" name="Group 2381"/>
                  <xdr:cNvGrpSpPr>
                    <a:grpSpLocks/>
                  </xdr:cNvGrpSpPr>
                </xdr:nvGrpSpPr>
                <xdr:grpSpPr bwMode="auto">
                  <a:xfrm>
                    <a:off x="23" y="6371"/>
                    <a:ext cx="412" cy="163"/>
                    <a:chOff x="23" y="6371"/>
                    <a:chExt cx="412" cy="163"/>
                  </a:xfrm>
                </xdr:grpSpPr>
                <xdr:sp macro="" textlink="">
                  <xdr:nvSpPr>
                    <xdr:cNvPr id="676" name="Line 2229"/>
                    <xdr:cNvSpPr>
                      <a:spLocks noChangeShapeType="1"/>
                    </xdr:cNvSpPr>
                  </xdr:nvSpPr>
                  <xdr:spPr bwMode="auto">
                    <a:xfrm rot="20538561" flipH="1">
                      <a:off x="194" y="6425"/>
                      <a:ext cx="51" cy="37"/>
                    </a:xfrm>
                    <a:prstGeom prst="line">
                      <a:avLst/>
                    </a:prstGeom>
                    <a:noFill/>
                    <a:ln w="9525">
                      <a:solidFill>
                        <a:srgbClr val="FF6600"/>
                      </a:solidFill>
                      <a:round/>
                      <a:headEnd/>
                      <a:tailEnd/>
                    </a:ln>
                  </xdr:spPr>
                </xdr:sp>
                <xdr:grpSp>
                  <xdr:nvGrpSpPr>
                    <xdr:cNvPr id="677" name="Group 2379"/>
                    <xdr:cNvGrpSpPr>
                      <a:grpSpLocks/>
                    </xdr:cNvGrpSpPr>
                  </xdr:nvGrpSpPr>
                  <xdr:grpSpPr bwMode="auto">
                    <a:xfrm>
                      <a:off x="23" y="6371"/>
                      <a:ext cx="412" cy="163"/>
                      <a:chOff x="23" y="6359"/>
                      <a:chExt cx="412" cy="163"/>
                    </a:xfrm>
                  </xdr:grpSpPr>
                  <xdr:sp macro="" textlink="">
                    <xdr:nvSpPr>
                      <xdr:cNvPr id="678" name="Line 2232"/>
                      <xdr:cNvSpPr>
                        <a:spLocks noChangeShapeType="1"/>
                      </xdr:cNvSpPr>
                    </xdr:nvSpPr>
                    <xdr:spPr bwMode="auto">
                      <a:xfrm flipH="1">
                        <a:off x="239" y="6406"/>
                        <a:ext cx="174" cy="0"/>
                      </a:xfrm>
                      <a:prstGeom prst="line">
                        <a:avLst/>
                      </a:prstGeom>
                      <a:noFill/>
                      <a:ln w="9525">
                        <a:solidFill>
                          <a:srgbClr val="FF6600"/>
                        </a:solidFill>
                        <a:round/>
                        <a:headEnd/>
                        <a:tailEnd/>
                      </a:ln>
                    </xdr:spPr>
                  </xdr:sp>
                  <xdr:grpSp>
                    <xdr:nvGrpSpPr>
                      <xdr:cNvPr id="679" name="Group 2378"/>
                      <xdr:cNvGrpSpPr>
                        <a:grpSpLocks/>
                      </xdr:cNvGrpSpPr>
                    </xdr:nvGrpSpPr>
                    <xdr:grpSpPr bwMode="auto">
                      <a:xfrm>
                        <a:off x="23" y="6359"/>
                        <a:ext cx="412" cy="163"/>
                        <a:chOff x="23" y="6359"/>
                        <a:chExt cx="412" cy="163"/>
                      </a:xfrm>
                    </xdr:grpSpPr>
                    <xdr:grpSp>
                      <xdr:nvGrpSpPr>
                        <xdr:cNvPr id="680" name="Group 2377"/>
                        <xdr:cNvGrpSpPr>
                          <a:grpSpLocks/>
                        </xdr:cNvGrpSpPr>
                      </xdr:nvGrpSpPr>
                      <xdr:grpSpPr bwMode="auto">
                        <a:xfrm>
                          <a:off x="23" y="6359"/>
                          <a:ext cx="402" cy="163"/>
                          <a:chOff x="23" y="6359"/>
                          <a:chExt cx="402" cy="163"/>
                        </a:xfrm>
                      </xdr:grpSpPr>
                      <xdr:grpSp>
                        <xdr:nvGrpSpPr>
                          <xdr:cNvPr id="683" name="Group 2376"/>
                          <xdr:cNvGrpSpPr>
                            <a:grpSpLocks/>
                          </xdr:cNvGrpSpPr>
                        </xdr:nvGrpSpPr>
                        <xdr:grpSpPr bwMode="auto">
                          <a:xfrm>
                            <a:off x="23" y="6359"/>
                            <a:ext cx="402" cy="163"/>
                            <a:chOff x="23" y="6359"/>
                            <a:chExt cx="402" cy="163"/>
                          </a:xfrm>
                        </xdr:grpSpPr>
                        <xdr:grpSp>
                          <xdr:nvGrpSpPr>
                            <xdr:cNvPr id="686" name="Group 2195"/>
                            <xdr:cNvGrpSpPr>
                              <a:grpSpLocks/>
                            </xdr:cNvGrpSpPr>
                          </xdr:nvGrpSpPr>
                          <xdr:grpSpPr bwMode="auto">
                            <a:xfrm>
                              <a:off x="100" y="6359"/>
                              <a:ext cx="143" cy="163"/>
                              <a:chOff x="310" y="6985"/>
                              <a:chExt cx="143" cy="163"/>
                            </a:xfrm>
                          </xdr:grpSpPr>
                          <xdr:sp macro="" textlink="">
                            <xdr:nvSpPr>
                              <xdr:cNvPr id="784" name="Line 2196"/>
                              <xdr:cNvSpPr>
                                <a:spLocks noChangeShapeType="1"/>
                              </xdr:cNvSpPr>
                            </xdr:nvSpPr>
                            <xdr:spPr bwMode="auto">
                              <a:xfrm>
                                <a:off x="310" y="6986"/>
                                <a:ext cx="0" cy="162"/>
                              </a:xfrm>
                              <a:prstGeom prst="line">
                                <a:avLst/>
                              </a:prstGeom>
                              <a:noFill/>
                              <a:ln w="9525">
                                <a:solidFill>
                                  <a:srgbClr val="993300"/>
                                </a:solidFill>
                                <a:round/>
                                <a:headEnd/>
                                <a:tailEnd/>
                              </a:ln>
                            </xdr:spPr>
                          </xdr:sp>
                          <xdr:sp macro="" textlink="">
                            <xdr:nvSpPr>
                              <xdr:cNvPr id="785" name="Line 2197"/>
                              <xdr:cNvSpPr>
                                <a:spLocks noChangeShapeType="1"/>
                              </xdr:cNvSpPr>
                            </xdr:nvSpPr>
                            <xdr:spPr bwMode="auto">
                              <a:xfrm>
                                <a:off x="453" y="6986"/>
                                <a:ext cx="0" cy="162"/>
                              </a:xfrm>
                              <a:prstGeom prst="line">
                                <a:avLst/>
                              </a:prstGeom>
                              <a:noFill/>
                              <a:ln w="9525">
                                <a:solidFill>
                                  <a:srgbClr val="993300"/>
                                </a:solidFill>
                                <a:round/>
                                <a:headEnd/>
                                <a:tailEnd/>
                              </a:ln>
                            </xdr:spPr>
                          </xdr:sp>
                          <xdr:sp macro="" textlink="">
                            <xdr:nvSpPr>
                              <xdr:cNvPr id="786" name="Line 2198"/>
                              <xdr:cNvSpPr>
                                <a:spLocks noChangeShapeType="1"/>
                              </xdr:cNvSpPr>
                            </xdr:nvSpPr>
                            <xdr:spPr bwMode="auto">
                              <a:xfrm>
                                <a:off x="310" y="6985"/>
                                <a:ext cx="143" cy="0"/>
                              </a:xfrm>
                              <a:prstGeom prst="line">
                                <a:avLst/>
                              </a:prstGeom>
                              <a:noFill/>
                              <a:ln w="9525">
                                <a:solidFill>
                                  <a:srgbClr val="993300"/>
                                </a:solidFill>
                                <a:round/>
                                <a:headEnd/>
                                <a:tailEnd/>
                              </a:ln>
                            </xdr:spPr>
                          </xdr:sp>
                          <xdr:sp macro="" textlink="">
                            <xdr:nvSpPr>
                              <xdr:cNvPr id="787" name="Line 2199"/>
                              <xdr:cNvSpPr>
                                <a:spLocks noChangeShapeType="1"/>
                              </xdr:cNvSpPr>
                            </xdr:nvSpPr>
                            <xdr:spPr bwMode="auto">
                              <a:xfrm>
                                <a:off x="310" y="7148"/>
                                <a:ext cx="142" cy="0"/>
                              </a:xfrm>
                              <a:prstGeom prst="line">
                                <a:avLst/>
                              </a:prstGeom>
                              <a:noFill/>
                              <a:ln w="9525">
                                <a:solidFill>
                                  <a:srgbClr val="993300"/>
                                </a:solidFill>
                                <a:round/>
                                <a:headEnd/>
                                <a:tailEnd/>
                              </a:ln>
                            </xdr:spPr>
                          </xdr:sp>
                        </xdr:grpSp>
                        <xdr:grpSp>
                          <xdr:nvGrpSpPr>
                            <xdr:cNvPr id="687" name="Group 2374"/>
                            <xdr:cNvGrpSpPr>
                              <a:grpSpLocks/>
                            </xdr:cNvGrpSpPr>
                          </xdr:nvGrpSpPr>
                          <xdr:grpSpPr bwMode="auto">
                            <a:xfrm>
                              <a:off x="23" y="6363"/>
                              <a:ext cx="402" cy="154"/>
                              <a:chOff x="23" y="6363"/>
                              <a:chExt cx="402" cy="154"/>
                            </a:xfrm>
                          </xdr:grpSpPr>
                          <xdr:grpSp>
                            <xdr:nvGrpSpPr>
                              <xdr:cNvPr id="688" name="Group 2373"/>
                              <xdr:cNvGrpSpPr>
                                <a:grpSpLocks/>
                              </xdr:cNvGrpSpPr>
                            </xdr:nvGrpSpPr>
                            <xdr:grpSpPr bwMode="auto">
                              <a:xfrm>
                                <a:off x="23" y="6375"/>
                                <a:ext cx="373" cy="128"/>
                                <a:chOff x="23" y="6375"/>
                                <a:chExt cx="373" cy="128"/>
                              </a:xfrm>
                            </xdr:grpSpPr>
                            <xdr:grpSp>
                              <xdr:nvGrpSpPr>
                                <xdr:cNvPr id="695" name="Group 2218"/>
                                <xdr:cNvGrpSpPr>
                                  <a:grpSpLocks/>
                                </xdr:cNvGrpSpPr>
                              </xdr:nvGrpSpPr>
                              <xdr:grpSpPr bwMode="auto">
                                <a:xfrm flipV="1">
                                  <a:off x="105" y="6463"/>
                                  <a:ext cx="134" cy="40"/>
                                  <a:chOff x="314" y="6987"/>
                                  <a:chExt cx="126" cy="40"/>
                                </a:xfrm>
                              </xdr:grpSpPr>
                              <xdr:grpSp>
                                <xdr:nvGrpSpPr>
                                  <xdr:cNvPr id="778" name="Group 2219"/>
                                  <xdr:cNvGrpSpPr>
                                    <a:grpSpLocks/>
                                  </xdr:cNvGrpSpPr>
                                </xdr:nvGrpSpPr>
                                <xdr:grpSpPr bwMode="auto">
                                  <a:xfrm>
                                    <a:off x="314" y="6987"/>
                                    <a:ext cx="77" cy="40"/>
                                    <a:chOff x="592" y="756"/>
                                    <a:chExt cx="57" cy="42"/>
                                  </a:xfrm>
                                </xdr:grpSpPr>
                                <xdr:sp macro="" textlink="">
                                  <xdr:nvSpPr>
                                    <xdr:cNvPr id="782" name="Freeform 2220"/>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993300">
                                            <a:gamma/>
                                            <a:shade val="46275"/>
                                            <a:invGamma/>
                                          </a:srgbClr>
                                        </a:gs>
                                        <a:gs pos="100000">
                                          <a:srgbClr val="993300"/>
                                        </a:gs>
                                      </a:gsLst>
                                      <a:lin ang="5400000" scaled="1"/>
                                    </a:gradFill>
                                    <a:ln w="9525">
                                      <a:noFill/>
                                      <a:round/>
                                      <a:headEnd/>
                                      <a:tailEnd/>
                                    </a:ln>
                                  </xdr:spPr>
                                </xdr:sp>
                                <xdr:sp macro="" textlink="">
                                  <xdr:nvSpPr>
                                    <xdr:cNvPr id="783" name="Freeform 2221"/>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993300">
                                            <a:gamma/>
                                            <a:shade val="46275"/>
                                            <a:invGamma/>
                                          </a:srgbClr>
                                        </a:gs>
                                        <a:gs pos="100000">
                                          <a:srgbClr val="993300"/>
                                        </a:gs>
                                      </a:gsLst>
                                      <a:lin ang="5400000" scaled="1"/>
                                    </a:gradFill>
                                    <a:ln w="9525">
                                      <a:noFill/>
                                      <a:round/>
                                      <a:headEnd/>
                                      <a:tailEnd/>
                                    </a:ln>
                                  </xdr:spPr>
                                </xdr:sp>
                              </xdr:grpSp>
                              <xdr:grpSp>
                                <xdr:nvGrpSpPr>
                                  <xdr:cNvPr id="779" name="Group 2222"/>
                                  <xdr:cNvGrpSpPr>
                                    <a:grpSpLocks/>
                                  </xdr:cNvGrpSpPr>
                                </xdr:nvGrpSpPr>
                                <xdr:grpSpPr bwMode="auto">
                                  <a:xfrm flipH="1">
                                    <a:off x="363" y="6987"/>
                                    <a:ext cx="77" cy="40"/>
                                    <a:chOff x="592" y="756"/>
                                    <a:chExt cx="57" cy="42"/>
                                  </a:xfrm>
                                </xdr:grpSpPr>
                                <xdr:sp macro="" textlink="">
                                  <xdr:nvSpPr>
                                    <xdr:cNvPr id="780" name="Freeform 2223"/>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993300">
                                            <a:gamma/>
                                            <a:shade val="46275"/>
                                            <a:invGamma/>
                                          </a:srgbClr>
                                        </a:gs>
                                        <a:gs pos="100000">
                                          <a:srgbClr val="993300"/>
                                        </a:gs>
                                      </a:gsLst>
                                      <a:lin ang="5400000" scaled="1"/>
                                    </a:gradFill>
                                    <a:ln w="9525">
                                      <a:noFill/>
                                      <a:round/>
                                      <a:headEnd/>
                                      <a:tailEnd/>
                                    </a:ln>
                                  </xdr:spPr>
                                </xdr:sp>
                                <xdr:sp macro="" textlink="">
                                  <xdr:nvSpPr>
                                    <xdr:cNvPr id="781" name="Freeform 2224"/>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993300">
                                            <a:gamma/>
                                            <a:shade val="46275"/>
                                            <a:invGamma/>
                                          </a:srgbClr>
                                        </a:gs>
                                        <a:gs pos="100000">
                                          <a:srgbClr val="993300"/>
                                        </a:gs>
                                      </a:gsLst>
                                      <a:lin ang="5400000" scaled="1"/>
                                    </a:gradFill>
                                    <a:ln w="9525">
                                      <a:noFill/>
                                      <a:round/>
                                      <a:headEnd/>
                                      <a:tailEnd/>
                                    </a:ln>
                                  </xdr:spPr>
                                </xdr:sp>
                              </xdr:grpSp>
                            </xdr:grpSp>
                            <xdr:grpSp>
                              <xdr:nvGrpSpPr>
                                <xdr:cNvPr id="696" name="Group 2260"/>
                                <xdr:cNvGrpSpPr>
                                  <a:grpSpLocks/>
                                </xdr:cNvGrpSpPr>
                              </xdr:nvGrpSpPr>
                              <xdr:grpSpPr bwMode="auto">
                                <a:xfrm>
                                  <a:off x="105" y="6375"/>
                                  <a:ext cx="134" cy="40"/>
                                  <a:chOff x="314" y="6987"/>
                                  <a:chExt cx="126" cy="40"/>
                                </a:xfrm>
                              </xdr:grpSpPr>
                              <xdr:grpSp>
                                <xdr:nvGrpSpPr>
                                  <xdr:cNvPr id="772" name="Group 2261"/>
                                  <xdr:cNvGrpSpPr>
                                    <a:grpSpLocks/>
                                  </xdr:cNvGrpSpPr>
                                </xdr:nvGrpSpPr>
                                <xdr:grpSpPr bwMode="auto">
                                  <a:xfrm>
                                    <a:off x="314" y="6987"/>
                                    <a:ext cx="77" cy="40"/>
                                    <a:chOff x="592" y="756"/>
                                    <a:chExt cx="57" cy="42"/>
                                  </a:xfrm>
                                </xdr:grpSpPr>
                                <xdr:sp macro="" textlink="">
                                  <xdr:nvSpPr>
                                    <xdr:cNvPr id="776" name="Freeform 2262"/>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993300">
                                            <a:gamma/>
                                            <a:shade val="46275"/>
                                            <a:invGamma/>
                                          </a:srgbClr>
                                        </a:gs>
                                        <a:gs pos="100000">
                                          <a:srgbClr val="993300"/>
                                        </a:gs>
                                      </a:gsLst>
                                      <a:lin ang="5400000" scaled="1"/>
                                    </a:gradFill>
                                    <a:ln w="9525">
                                      <a:noFill/>
                                      <a:round/>
                                      <a:headEnd/>
                                      <a:tailEnd/>
                                    </a:ln>
                                  </xdr:spPr>
                                </xdr:sp>
                                <xdr:sp macro="" textlink="">
                                  <xdr:nvSpPr>
                                    <xdr:cNvPr id="777" name="Freeform 2263"/>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993300">
                                            <a:gamma/>
                                            <a:shade val="46275"/>
                                            <a:invGamma/>
                                          </a:srgbClr>
                                        </a:gs>
                                        <a:gs pos="100000">
                                          <a:srgbClr val="993300"/>
                                        </a:gs>
                                      </a:gsLst>
                                      <a:lin ang="5400000" scaled="1"/>
                                    </a:gradFill>
                                    <a:ln w="9525">
                                      <a:noFill/>
                                      <a:round/>
                                      <a:headEnd/>
                                      <a:tailEnd/>
                                    </a:ln>
                                  </xdr:spPr>
                                </xdr:sp>
                              </xdr:grpSp>
                              <xdr:grpSp>
                                <xdr:nvGrpSpPr>
                                  <xdr:cNvPr id="773" name="Group 2264"/>
                                  <xdr:cNvGrpSpPr>
                                    <a:grpSpLocks/>
                                  </xdr:cNvGrpSpPr>
                                </xdr:nvGrpSpPr>
                                <xdr:grpSpPr bwMode="auto">
                                  <a:xfrm flipH="1">
                                    <a:off x="363" y="6987"/>
                                    <a:ext cx="77" cy="40"/>
                                    <a:chOff x="592" y="756"/>
                                    <a:chExt cx="57" cy="42"/>
                                  </a:xfrm>
                                </xdr:grpSpPr>
                                <xdr:sp macro="" textlink="">
                                  <xdr:nvSpPr>
                                    <xdr:cNvPr id="774" name="Freeform 2265"/>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993300">
                                            <a:gamma/>
                                            <a:shade val="46275"/>
                                            <a:invGamma/>
                                          </a:srgbClr>
                                        </a:gs>
                                        <a:gs pos="100000">
                                          <a:srgbClr val="993300"/>
                                        </a:gs>
                                      </a:gsLst>
                                      <a:lin ang="5400000" scaled="1"/>
                                    </a:gradFill>
                                    <a:ln w="9525">
                                      <a:noFill/>
                                      <a:round/>
                                      <a:headEnd/>
                                      <a:tailEnd/>
                                    </a:ln>
                                  </xdr:spPr>
                                </xdr:sp>
                                <xdr:sp macro="" textlink="">
                                  <xdr:nvSpPr>
                                    <xdr:cNvPr id="775" name="Freeform 2266"/>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993300">
                                            <a:gamma/>
                                            <a:shade val="46275"/>
                                            <a:invGamma/>
                                          </a:srgbClr>
                                        </a:gs>
                                        <a:gs pos="100000">
                                          <a:srgbClr val="993300"/>
                                        </a:gs>
                                      </a:gsLst>
                                      <a:lin ang="5400000" scaled="1"/>
                                    </a:gradFill>
                                    <a:ln w="9525">
                                      <a:noFill/>
                                      <a:round/>
                                      <a:headEnd/>
                                      <a:tailEnd/>
                                    </a:ln>
                                  </xdr:spPr>
                                </xdr:sp>
                              </xdr:grpSp>
                            </xdr:grpSp>
                            <xdr:grpSp>
                              <xdr:nvGrpSpPr>
                                <xdr:cNvPr id="697" name="Group 2371"/>
                                <xdr:cNvGrpSpPr>
                                  <a:grpSpLocks/>
                                </xdr:cNvGrpSpPr>
                              </xdr:nvGrpSpPr>
                              <xdr:grpSpPr bwMode="auto">
                                <a:xfrm>
                                  <a:off x="42" y="6402"/>
                                  <a:ext cx="70" cy="52"/>
                                  <a:chOff x="39" y="6402"/>
                                  <a:chExt cx="70" cy="52"/>
                                </a:xfrm>
                              </xdr:grpSpPr>
                              <xdr:grpSp>
                                <xdr:nvGrpSpPr>
                                  <xdr:cNvPr id="766" name="Group 2185"/>
                                  <xdr:cNvGrpSpPr>
                                    <a:grpSpLocks/>
                                  </xdr:cNvGrpSpPr>
                                </xdr:nvGrpSpPr>
                                <xdr:grpSpPr bwMode="auto">
                                  <a:xfrm>
                                    <a:off x="39" y="6402"/>
                                    <a:ext cx="43" cy="43"/>
                                    <a:chOff x="58" y="5797"/>
                                    <a:chExt cx="44" cy="44"/>
                                  </a:xfrm>
                                </xdr:grpSpPr>
                                <xdr:sp macro="" textlink="">
                                  <xdr:nvSpPr>
                                    <xdr:cNvPr id="770" name="Oval 2186"/>
                                    <xdr:cNvSpPr>
                                      <a:spLocks noChangeArrowheads="1"/>
                                    </xdr:cNvSpPr>
                                  </xdr:nvSpPr>
                                  <xdr:spPr bwMode="auto">
                                    <a:xfrm>
                                      <a:off x="58" y="5797"/>
                                      <a:ext cx="44" cy="44"/>
                                    </a:xfrm>
                                    <a:prstGeom prst="ellipse">
                                      <a:avLst/>
                                    </a:prstGeom>
                                    <a:gradFill rotWithShape="1">
                                      <a:gsLst>
                                        <a:gs pos="0">
                                          <a:srgbClr val="800000">
                                            <a:gamma/>
                                            <a:shade val="46275"/>
                                            <a:invGamma/>
                                          </a:srgbClr>
                                        </a:gs>
                                        <a:gs pos="100000">
                                          <a:srgbClr val="800000"/>
                                        </a:gs>
                                      </a:gsLst>
                                      <a:lin ang="0" scaled="1"/>
                                    </a:gradFill>
                                    <a:ln w="9525">
                                      <a:noFill/>
                                      <a:round/>
                                      <a:headEnd/>
                                      <a:tailEnd/>
                                    </a:ln>
                                  </xdr:spPr>
                                </xdr:sp>
                                <xdr:sp macro="" textlink="">
                                  <xdr:nvSpPr>
                                    <xdr:cNvPr id="771" name="Oval 2187"/>
                                    <xdr:cNvSpPr>
                                      <a:spLocks noChangeArrowheads="1"/>
                                    </xdr:cNvSpPr>
                                  </xdr:nvSpPr>
                                  <xdr:spPr bwMode="auto">
                                    <a:xfrm rot="-5400000">
                                      <a:off x="77" y="5817"/>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nvGrpSpPr>
                                  <xdr:cNvPr id="767" name="Group 2343"/>
                                  <xdr:cNvGrpSpPr>
                                    <a:grpSpLocks/>
                                  </xdr:cNvGrpSpPr>
                                </xdr:nvGrpSpPr>
                                <xdr:grpSpPr bwMode="auto">
                                  <a:xfrm rot="824453" flipH="1">
                                    <a:off x="62" y="6416"/>
                                    <a:ext cx="47" cy="38"/>
                                    <a:chOff x="648" y="756"/>
                                    <a:chExt cx="57" cy="42"/>
                                  </a:xfrm>
                                </xdr:grpSpPr>
                                <xdr:sp macro="" textlink="">
                                  <xdr:nvSpPr>
                                    <xdr:cNvPr id="768" name="Freeform 2344"/>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769" name="Freeform 2345"/>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grpSp>
                              <xdr:nvGrpSpPr>
                                <xdr:cNvPr id="698" name="Group 2367"/>
                                <xdr:cNvGrpSpPr>
                                  <a:grpSpLocks/>
                                </xdr:cNvGrpSpPr>
                              </xdr:nvGrpSpPr>
                              <xdr:grpSpPr bwMode="auto">
                                <a:xfrm>
                                  <a:off x="85" y="6385"/>
                                  <a:ext cx="311" cy="111"/>
                                  <a:chOff x="85" y="6385"/>
                                  <a:chExt cx="311" cy="111"/>
                                </a:xfrm>
                              </xdr:grpSpPr>
                              <xdr:grpSp>
                                <xdr:nvGrpSpPr>
                                  <xdr:cNvPr id="706" name="Group 2355"/>
                                  <xdr:cNvGrpSpPr>
                                    <a:grpSpLocks/>
                                  </xdr:cNvGrpSpPr>
                                </xdr:nvGrpSpPr>
                                <xdr:grpSpPr bwMode="auto">
                                  <a:xfrm rot="-1539911">
                                    <a:off x="116" y="6423"/>
                                    <a:ext cx="23" cy="18"/>
                                    <a:chOff x="5" y="5994"/>
                                    <a:chExt cx="25" cy="18"/>
                                  </a:xfrm>
                                </xdr:grpSpPr>
                                <xdr:sp macro="" textlink="">
                                  <xdr:nvSpPr>
                                    <xdr:cNvPr id="764" name="Freeform 2341"/>
                                    <xdr:cNvSpPr>
                                      <a:spLocks/>
                                    </xdr:cNvSpPr>
                                  </xdr:nvSpPr>
                                  <xdr:spPr bwMode="auto">
                                    <a:xfrm rot="5400000" flipH="1">
                                      <a:off x="13" y="5995"/>
                                      <a:ext cx="9" cy="25"/>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765" name="Freeform 2342"/>
                                    <xdr:cNvSpPr>
                                      <a:spLocks/>
                                    </xdr:cNvSpPr>
                                  </xdr:nvSpPr>
                                  <xdr:spPr bwMode="auto">
                                    <a:xfrm rot="5400000">
                                      <a:off x="13" y="5986"/>
                                      <a:ext cx="9" cy="25"/>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707" name="Group 2338"/>
                                  <xdr:cNvGrpSpPr>
                                    <a:grpSpLocks/>
                                  </xdr:cNvGrpSpPr>
                                </xdr:nvGrpSpPr>
                                <xdr:grpSpPr bwMode="auto">
                                  <a:xfrm>
                                    <a:off x="85" y="6385"/>
                                    <a:ext cx="311" cy="111"/>
                                    <a:chOff x="85" y="6385"/>
                                    <a:chExt cx="311" cy="111"/>
                                  </a:xfrm>
                                </xdr:grpSpPr>
                                <xdr:grpSp>
                                  <xdr:nvGrpSpPr>
                                    <xdr:cNvPr id="711" name="Group 2202"/>
                                    <xdr:cNvGrpSpPr>
                                      <a:grpSpLocks/>
                                    </xdr:cNvGrpSpPr>
                                  </xdr:nvGrpSpPr>
                                  <xdr:grpSpPr bwMode="auto">
                                    <a:xfrm>
                                      <a:off x="236" y="6411"/>
                                      <a:ext cx="131" cy="38"/>
                                      <a:chOff x="314" y="6987"/>
                                      <a:chExt cx="126" cy="40"/>
                                    </a:xfrm>
                                  </xdr:grpSpPr>
                                  <xdr:grpSp>
                                    <xdr:nvGrpSpPr>
                                      <xdr:cNvPr id="758" name="Group 2203"/>
                                      <xdr:cNvGrpSpPr>
                                        <a:grpSpLocks/>
                                      </xdr:cNvGrpSpPr>
                                    </xdr:nvGrpSpPr>
                                    <xdr:grpSpPr bwMode="auto">
                                      <a:xfrm>
                                        <a:off x="314" y="6987"/>
                                        <a:ext cx="77" cy="40"/>
                                        <a:chOff x="592" y="756"/>
                                        <a:chExt cx="57" cy="42"/>
                                      </a:xfrm>
                                    </xdr:grpSpPr>
                                    <xdr:sp macro="" textlink="">
                                      <xdr:nvSpPr>
                                        <xdr:cNvPr id="762" name="Freeform 2204"/>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FF6600">
                                                <a:gamma/>
                                                <a:shade val="46275"/>
                                                <a:invGamma/>
                                              </a:srgbClr>
                                            </a:gs>
                                            <a:gs pos="100000">
                                              <a:srgbClr val="FF6600"/>
                                            </a:gs>
                                          </a:gsLst>
                                          <a:lin ang="5400000" scaled="1"/>
                                        </a:gradFill>
                                        <a:ln w="9525">
                                          <a:noFill/>
                                          <a:round/>
                                          <a:headEnd/>
                                          <a:tailEnd/>
                                        </a:ln>
                                      </xdr:spPr>
                                    </xdr:sp>
                                    <xdr:sp macro="" textlink="">
                                      <xdr:nvSpPr>
                                        <xdr:cNvPr id="763" name="Freeform 2205"/>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FF6600">
                                                <a:gamma/>
                                                <a:shade val="46275"/>
                                                <a:invGamma/>
                                              </a:srgbClr>
                                            </a:gs>
                                            <a:gs pos="100000">
                                              <a:srgbClr val="FF6600"/>
                                            </a:gs>
                                          </a:gsLst>
                                          <a:lin ang="5400000" scaled="1"/>
                                        </a:gradFill>
                                        <a:ln w="9525">
                                          <a:noFill/>
                                          <a:round/>
                                          <a:headEnd/>
                                          <a:tailEnd/>
                                        </a:ln>
                                      </xdr:spPr>
                                    </xdr:sp>
                                  </xdr:grpSp>
                                  <xdr:grpSp>
                                    <xdr:nvGrpSpPr>
                                      <xdr:cNvPr id="759" name="Group 2206"/>
                                      <xdr:cNvGrpSpPr>
                                        <a:grpSpLocks/>
                                      </xdr:cNvGrpSpPr>
                                    </xdr:nvGrpSpPr>
                                    <xdr:grpSpPr bwMode="auto">
                                      <a:xfrm flipH="1">
                                        <a:off x="363" y="6987"/>
                                        <a:ext cx="77" cy="40"/>
                                        <a:chOff x="592" y="756"/>
                                        <a:chExt cx="57" cy="42"/>
                                      </a:xfrm>
                                    </xdr:grpSpPr>
                                    <xdr:sp macro="" textlink="">
                                      <xdr:nvSpPr>
                                        <xdr:cNvPr id="760" name="Freeform 2207"/>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FF6600">
                                                <a:gamma/>
                                                <a:shade val="46275"/>
                                                <a:invGamma/>
                                              </a:srgbClr>
                                            </a:gs>
                                            <a:gs pos="100000">
                                              <a:srgbClr val="FF6600"/>
                                            </a:gs>
                                          </a:gsLst>
                                          <a:lin ang="5400000" scaled="1"/>
                                        </a:gradFill>
                                        <a:ln w="9525">
                                          <a:noFill/>
                                          <a:round/>
                                          <a:headEnd/>
                                          <a:tailEnd/>
                                        </a:ln>
                                      </xdr:spPr>
                                    </xdr:sp>
                                    <xdr:sp macro="" textlink="">
                                      <xdr:nvSpPr>
                                        <xdr:cNvPr id="761" name="Freeform 2208"/>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FF6600">
                                                <a:gamma/>
                                                <a:shade val="46275"/>
                                                <a:invGamma/>
                                              </a:srgbClr>
                                            </a:gs>
                                            <a:gs pos="100000">
                                              <a:srgbClr val="FF6600"/>
                                            </a:gs>
                                          </a:gsLst>
                                          <a:lin ang="5400000" scaled="1"/>
                                        </a:gradFill>
                                        <a:ln w="9525">
                                          <a:noFill/>
                                          <a:round/>
                                          <a:headEnd/>
                                          <a:tailEnd/>
                                        </a:ln>
                                      </xdr:spPr>
                                    </xdr:sp>
                                  </xdr:grpSp>
                                </xdr:grpSp>
                                <xdr:grpSp>
                                  <xdr:nvGrpSpPr>
                                    <xdr:cNvPr id="712" name="Group 2154"/>
                                    <xdr:cNvGrpSpPr>
                                      <a:grpSpLocks/>
                                    </xdr:cNvGrpSpPr>
                                  </xdr:nvGrpSpPr>
                                  <xdr:grpSpPr bwMode="auto">
                                    <a:xfrm>
                                      <a:off x="161" y="6416"/>
                                      <a:ext cx="145" cy="46"/>
                                      <a:chOff x="161" y="6416"/>
                                      <a:chExt cx="145" cy="46"/>
                                    </a:xfrm>
                                  </xdr:grpSpPr>
                                  <xdr:grpSp>
                                    <xdr:nvGrpSpPr>
                                      <xdr:cNvPr id="748" name="Group 2140"/>
                                      <xdr:cNvGrpSpPr>
                                        <a:grpSpLocks/>
                                      </xdr:cNvGrpSpPr>
                                    </xdr:nvGrpSpPr>
                                    <xdr:grpSpPr bwMode="auto">
                                      <a:xfrm flipH="1">
                                        <a:off x="161" y="6416"/>
                                        <a:ext cx="72" cy="46"/>
                                        <a:chOff x="648" y="756"/>
                                        <a:chExt cx="57" cy="42"/>
                                      </a:xfrm>
                                    </xdr:grpSpPr>
                                    <xdr:sp macro="" textlink="">
                                      <xdr:nvSpPr>
                                        <xdr:cNvPr id="756" name="Freeform 2141"/>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757" name="Freeform 2142"/>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749" name="Group 1718"/>
                                      <xdr:cNvGrpSpPr>
                                        <a:grpSpLocks/>
                                      </xdr:cNvGrpSpPr>
                                    </xdr:nvGrpSpPr>
                                    <xdr:grpSpPr bwMode="auto">
                                      <a:xfrm>
                                        <a:off x="234" y="6416"/>
                                        <a:ext cx="72" cy="46"/>
                                        <a:chOff x="648" y="756"/>
                                        <a:chExt cx="57" cy="42"/>
                                      </a:xfrm>
                                    </xdr:grpSpPr>
                                    <xdr:sp macro="" textlink="">
                                      <xdr:nvSpPr>
                                        <xdr:cNvPr id="754" name="Freeform 1719"/>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755" name="Freeform 1720"/>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750" name="Group 2153"/>
                                      <xdr:cNvGrpSpPr>
                                        <a:grpSpLocks/>
                                      </xdr:cNvGrpSpPr>
                                    </xdr:nvGrpSpPr>
                                    <xdr:grpSpPr bwMode="auto">
                                      <a:xfrm>
                                        <a:off x="206" y="6431"/>
                                        <a:ext cx="53" cy="18"/>
                                        <a:chOff x="206" y="6431"/>
                                        <a:chExt cx="53" cy="18"/>
                                      </a:xfrm>
                                    </xdr:grpSpPr>
                                    <xdr:sp macro="" textlink="">
                                      <xdr:nvSpPr>
                                        <xdr:cNvPr id="751" name="Freeform 1730"/>
                                        <xdr:cNvSpPr>
                                          <a:spLocks/>
                                        </xdr:cNvSpPr>
                                      </xdr:nvSpPr>
                                      <xdr:spPr bwMode="auto">
                                        <a:xfrm>
                                          <a:off x="206" y="6431"/>
                                          <a:ext cx="24" cy="18"/>
                                        </a:xfrm>
                                        <a:custGeom>
                                          <a:avLst/>
                                          <a:gdLst/>
                                          <a:ahLst/>
                                          <a:cxnLst>
                                            <a:cxn ang="0">
                                              <a:pos x="24" y="6"/>
                                            </a:cxn>
                                            <a:cxn ang="0">
                                              <a:pos x="12" y="0"/>
                                            </a:cxn>
                                            <a:cxn ang="0">
                                              <a:pos x="2" y="5"/>
                                            </a:cxn>
                                            <a:cxn ang="0">
                                              <a:pos x="2" y="14"/>
                                            </a:cxn>
                                            <a:cxn ang="0">
                                              <a:pos x="11" y="18"/>
                                            </a:cxn>
                                            <a:cxn ang="0">
                                              <a:pos x="24" y="13"/>
                                            </a:cxn>
                                          </a:cxnLst>
                                          <a:rect l="0" t="0" r="r" b="b"/>
                                          <a:pathLst>
                                            <a:path w="24" h="18">
                                              <a:moveTo>
                                                <a:pt x="24" y="6"/>
                                              </a:moveTo>
                                              <a:cubicBezTo>
                                                <a:pt x="22" y="5"/>
                                                <a:pt x="16" y="0"/>
                                                <a:pt x="12" y="0"/>
                                              </a:cubicBezTo>
                                              <a:cubicBezTo>
                                                <a:pt x="8" y="0"/>
                                                <a:pt x="4" y="3"/>
                                                <a:pt x="2" y="5"/>
                                              </a:cubicBezTo>
                                              <a:cubicBezTo>
                                                <a:pt x="0" y="7"/>
                                                <a:pt x="1" y="12"/>
                                                <a:pt x="2" y="14"/>
                                              </a:cubicBezTo>
                                              <a:cubicBezTo>
                                                <a:pt x="3" y="16"/>
                                                <a:pt x="7" y="18"/>
                                                <a:pt x="11" y="18"/>
                                              </a:cubicBezTo>
                                              <a:cubicBezTo>
                                                <a:pt x="15" y="18"/>
                                                <a:pt x="21" y="14"/>
                                                <a:pt x="24" y="13"/>
                                              </a:cubicBezTo>
                                            </a:path>
                                          </a:pathLst>
                                        </a:custGeom>
                                        <a:noFill/>
                                        <a:ln w="9525" cap="flat">
                                          <a:solidFill>
                                            <a:srgbClr val="808000"/>
                                          </a:solidFill>
                                          <a:prstDash val="dash"/>
                                          <a:round/>
                                          <a:headEnd/>
                                          <a:tailEnd/>
                                        </a:ln>
                                      </xdr:spPr>
                                    </xdr:sp>
                                    <xdr:sp macro="" textlink="">
                                      <xdr:nvSpPr>
                                        <xdr:cNvPr id="752" name="Freeform 1731"/>
                                        <xdr:cNvSpPr>
                                          <a:spLocks/>
                                        </xdr:cNvSpPr>
                                      </xdr:nvSpPr>
                                      <xdr:spPr bwMode="auto">
                                        <a:xfrm flipH="1">
                                          <a:off x="235" y="6431"/>
                                          <a:ext cx="24" cy="18"/>
                                        </a:xfrm>
                                        <a:custGeom>
                                          <a:avLst/>
                                          <a:gdLst/>
                                          <a:ahLst/>
                                          <a:cxnLst>
                                            <a:cxn ang="0">
                                              <a:pos x="24" y="6"/>
                                            </a:cxn>
                                            <a:cxn ang="0">
                                              <a:pos x="12" y="0"/>
                                            </a:cxn>
                                            <a:cxn ang="0">
                                              <a:pos x="2" y="5"/>
                                            </a:cxn>
                                            <a:cxn ang="0">
                                              <a:pos x="2" y="14"/>
                                            </a:cxn>
                                            <a:cxn ang="0">
                                              <a:pos x="11" y="18"/>
                                            </a:cxn>
                                            <a:cxn ang="0">
                                              <a:pos x="24" y="13"/>
                                            </a:cxn>
                                          </a:cxnLst>
                                          <a:rect l="0" t="0" r="r" b="b"/>
                                          <a:pathLst>
                                            <a:path w="24" h="18">
                                              <a:moveTo>
                                                <a:pt x="24" y="6"/>
                                              </a:moveTo>
                                              <a:cubicBezTo>
                                                <a:pt x="22" y="5"/>
                                                <a:pt x="16" y="0"/>
                                                <a:pt x="12" y="0"/>
                                              </a:cubicBezTo>
                                              <a:cubicBezTo>
                                                <a:pt x="8" y="0"/>
                                                <a:pt x="4" y="3"/>
                                                <a:pt x="2" y="5"/>
                                              </a:cubicBezTo>
                                              <a:cubicBezTo>
                                                <a:pt x="0" y="7"/>
                                                <a:pt x="1" y="12"/>
                                                <a:pt x="2" y="14"/>
                                              </a:cubicBezTo>
                                              <a:cubicBezTo>
                                                <a:pt x="3" y="16"/>
                                                <a:pt x="7" y="18"/>
                                                <a:pt x="11" y="18"/>
                                              </a:cubicBezTo>
                                              <a:cubicBezTo>
                                                <a:pt x="15" y="18"/>
                                                <a:pt x="21" y="14"/>
                                                <a:pt x="24" y="13"/>
                                              </a:cubicBezTo>
                                            </a:path>
                                          </a:pathLst>
                                        </a:custGeom>
                                        <a:noFill/>
                                        <a:ln w="9525" cap="flat">
                                          <a:solidFill>
                                            <a:srgbClr val="808000"/>
                                          </a:solidFill>
                                          <a:prstDash val="dash"/>
                                          <a:round/>
                                          <a:headEnd/>
                                          <a:tailEnd/>
                                        </a:ln>
                                      </xdr:spPr>
                                    </xdr:sp>
                                    <xdr:sp macro="" textlink="">
                                      <xdr:nvSpPr>
                                        <xdr:cNvPr id="753" name="Oval 899"/>
                                        <xdr:cNvSpPr>
                                          <a:spLocks noChangeArrowheads="1"/>
                                        </xdr:cNvSpPr>
                                      </xdr:nvSpPr>
                                      <xdr:spPr bwMode="auto">
                                        <a:xfrm rot="-10800000">
                                          <a:off x="230" y="6437"/>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grpSp>
                                  <xdr:nvGrpSpPr>
                                    <xdr:cNvPr id="713" name="Group 2165"/>
                                    <xdr:cNvGrpSpPr>
                                      <a:grpSpLocks/>
                                    </xdr:cNvGrpSpPr>
                                  </xdr:nvGrpSpPr>
                                  <xdr:grpSpPr bwMode="auto">
                                    <a:xfrm>
                                      <a:off x="85" y="6420"/>
                                      <a:ext cx="90" cy="40"/>
                                      <a:chOff x="86" y="6420"/>
                                      <a:chExt cx="90" cy="40"/>
                                    </a:xfrm>
                                  </xdr:grpSpPr>
                                  <xdr:grpSp>
                                    <xdr:nvGrpSpPr>
                                      <xdr:cNvPr id="741" name="Group 2158"/>
                                      <xdr:cNvGrpSpPr>
                                        <a:grpSpLocks/>
                                      </xdr:cNvGrpSpPr>
                                    </xdr:nvGrpSpPr>
                                    <xdr:grpSpPr bwMode="auto">
                                      <a:xfrm>
                                        <a:off x="86" y="6431"/>
                                        <a:ext cx="25" cy="18"/>
                                        <a:chOff x="592" y="756"/>
                                        <a:chExt cx="57" cy="42"/>
                                      </a:xfrm>
                                    </xdr:grpSpPr>
                                    <xdr:sp macro="" textlink="">
                                      <xdr:nvSpPr>
                                        <xdr:cNvPr id="746" name="Freeform 2159"/>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747" name="Freeform 2160"/>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742" name="Group 2161"/>
                                      <xdr:cNvGrpSpPr>
                                        <a:grpSpLocks/>
                                      </xdr:cNvGrpSpPr>
                                    </xdr:nvGrpSpPr>
                                    <xdr:grpSpPr bwMode="auto">
                                      <a:xfrm>
                                        <a:off x="113" y="6420"/>
                                        <a:ext cx="63" cy="40"/>
                                        <a:chOff x="648" y="756"/>
                                        <a:chExt cx="57" cy="42"/>
                                      </a:xfrm>
                                    </xdr:grpSpPr>
                                    <xdr:sp macro="" textlink="">
                                      <xdr:nvSpPr>
                                        <xdr:cNvPr id="744" name="Freeform 2162"/>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745" name="Freeform 2163"/>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sp macro="" textlink="">
                                    <xdr:nvSpPr>
                                      <xdr:cNvPr id="743" name="Oval 2164"/>
                                      <xdr:cNvSpPr>
                                        <a:spLocks noChangeArrowheads="1"/>
                                      </xdr:cNvSpPr>
                                    </xdr:nvSpPr>
                                    <xdr:spPr bwMode="auto">
                                      <a:xfrm rot="-5400000">
                                        <a:off x="110" y="6437"/>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nvGrpSpPr>
                                    <xdr:cNvPr id="714" name="Group 2337"/>
                                    <xdr:cNvGrpSpPr>
                                      <a:grpSpLocks/>
                                    </xdr:cNvGrpSpPr>
                                  </xdr:nvGrpSpPr>
                                  <xdr:grpSpPr bwMode="auto">
                                    <a:xfrm>
                                      <a:off x="291" y="6385"/>
                                      <a:ext cx="105" cy="111"/>
                                      <a:chOff x="291" y="6385"/>
                                      <a:chExt cx="105" cy="111"/>
                                    </a:xfrm>
                                  </xdr:grpSpPr>
                                  <xdr:grpSp>
                                    <xdr:nvGrpSpPr>
                                      <xdr:cNvPr id="722" name="Group 2146"/>
                                      <xdr:cNvGrpSpPr>
                                        <a:grpSpLocks/>
                                      </xdr:cNvGrpSpPr>
                                    </xdr:nvGrpSpPr>
                                    <xdr:grpSpPr bwMode="auto">
                                      <a:xfrm flipH="1">
                                        <a:off x="357" y="6431"/>
                                        <a:ext cx="25" cy="18"/>
                                        <a:chOff x="592" y="756"/>
                                        <a:chExt cx="57" cy="42"/>
                                      </a:xfrm>
                                    </xdr:grpSpPr>
                                    <xdr:sp macro="" textlink="">
                                      <xdr:nvSpPr>
                                        <xdr:cNvPr id="739" name="Freeform 2147"/>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740" name="Freeform 2148"/>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723" name="Group 2320"/>
                                      <xdr:cNvGrpSpPr>
                                        <a:grpSpLocks/>
                                      </xdr:cNvGrpSpPr>
                                    </xdr:nvGrpSpPr>
                                    <xdr:grpSpPr bwMode="auto">
                                      <a:xfrm rot="3159926">
                                        <a:off x="336" y="6421"/>
                                        <a:ext cx="25" cy="18"/>
                                        <a:chOff x="592" y="756"/>
                                        <a:chExt cx="57" cy="42"/>
                                      </a:xfrm>
                                    </xdr:grpSpPr>
                                    <xdr:sp macro="" textlink="">
                                      <xdr:nvSpPr>
                                        <xdr:cNvPr id="737" name="Freeform 2321"/>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738" name="Freeform 2322"/>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724" name="Group 2323"/>
                                      <xdr:cNvGrpSpPr>
                                        <a:grpSpLocks/>
                                      </xdr:cNvGrpSpPr>
                                    </xdr:nvGrpSpPr>
                                    <xdr:grpSpPr bwMode="auto">
                                      <a:xfrm rot="3003929">
                                        <a:off x="344" y="6445"/>
                                        <a:ext cx="63" cy="40"/>
                                        <a:chOff x="648" y="756"/>
                                        <a:chExt cx="57" cy="42"/>
                                      </a:xfrm>
                                    </xdr:grpSpPr>
                                    <xdr:sp macro="" textlink="">
                                      <xdr:nvSpPr>
                                        <xdr:cNvPr id="735" name="Freeform 2324"/>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736" name="Freeform 2325"/>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725" name="Group 2328"/>
                                      <xdr:cNvGrpSpPr>
                                        <a:grpSpLocks/>
                                      </xdr:cNvGrpSpPr>
                                    </xdr:nvGrpSpPr>
                                    <xdr:grpSpPr bwMode="auto">
                                      <a:xfrm rot="-2764128">
                                        <a:off x="334" y="6440"/>
                                        <a:ext cx="25" cy="18"/>
                                        <a:chOff x="592" y="756"/>
                                        <a:chExt cx="57" cy="42"/>
                                      </a:xfrm>
                                    </xdr:grpSpPr>
                                    <xdr:sp macro="" textlink="">
                                      <xdr:nvSpPr>
                                        <xdr:cNvPr id="733" name="Freeform 2329"/>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734" name="Freeform 2330"/>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726" name="Group 2331"/>
                                      <xdr:cNvGrpSpPr>
                                        <a:grpSpLocks/>
                                      </xdr:cNvGrpSpPr>
                                    </xdr:nvGrpSpPr>
                                    <xdr:grpSpPr bwMode="auto">
                                      <a:xfrm rot="-2909299">
                                        <a:off x="344" y="6397"/>
                                        <a:ext cx="63" cy="40"/>
                                        <a:chOff x="648" y="756"/>
                                        <a:chExt cx="57" cy="42"/>
                                      </a:xfrm>
                                    </xdr:grpSpPr>
                                    <xdr:sp macro="" textlink="">
                                      <xdr:nvSpPr>
                                        <xdr:cNvPr id="731" name="Freeform 2332"/>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732" name="Freeform 2333"/>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727" name="Group 2149"/>
                                      <xdr:cNvGrpSpPr>
                                        <a:grpSpLocks/>
                                      </xdr:cNvGrpSpPr>
                                    </xdr:nvGrpSpPr>
                                    <xdr:grpSpPr bwMode="auto">
                                      <a:xfrm flipH="1">
                                        <a:off x="291" y="6420"/>
                                        <a:ext cx="63" cy="40"/>
                                        <a:chOff x="648" y="756"/>
                                        <a:chExt cx="57" cy="42"/>
                                      </a:xfrm>
                                    </xdr:grpSpPr>
                                    <xdr:sp macro="" textlink="">
                                      <xdr:nvSpPr>
                                        <xdr:cNvPr id="729" name="Freeform 2150"/>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730" name="Freeform 2151"/>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sp macro="" textlink="">
                                    <xdr:nvSpPr>
                                      <xdr:cNvPr id="728" name="Oval 2152"/>
                                      <xdr:cNvSpPr>
                                        <a:spLocks noChangeArrowheads="1"/>
                                      </xdr:cNvSpPr>
                                    </xdr:nvSpPr>
                                    <xdr:spPr bwMode="auto">
                                      <a:xfrm rot="5400000" flipH="1">
                                        <a:off x="352" y="6437"/>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nvGrpSpPr>
                                    <xdr:cNvPr id="715" name="Group 2253"/>
                                    <xdr:cNvGrpSpPr>
                                      <a:grpSpLocks/>
                                    </xdr:cNvGrpSpPr>
                                  </xdr:nvGrpSpPr>
                                  <xdr:grpSpPr bwMode="auto">
                                    <a:xfrm>
                                      <a:off x="214" y="6437"/>
                                      <a:ext cx="141" cy="40"/>
                                      <a:chOff x="314" y="6987"/>
                                      <a:chExt cx="126" cy="40"/>
                                    </a:xfrm>
                                  </xdr:grpSpPr>
                                  <xdr:grpSp>
                                    <xdr:nvGrpSpPr>
                                      <xdr:cNvPr id="716" name="Group 2254"/>
                                      <xdr:cNvGrpSpPr>
                                        <a:grpSpLocks/>
                                      </xdr:cNvGrpSpPr>
                                    </xdr:nvGrpSpPr>
                                    <xdr:grpSpPr bwMode="auto">
                                      <a:xfrm>
                                        <a:off x="314" y="6987"/>
                                        <a:ext cx="77" cy="40"/>
                                        <a:chOff x="592" y="756"/>
                                        <a:chExt cx="57" cy="42"/>
                                      </a:xfrm>
                                    </xdr:grpSpPr>
                                    <xdr:sp macro="" textlink="">
                                      <xdr:nvSpPr>
                                        <xdr:cNvPr id="720" name="Freeform 2255"/>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FF6600">
                                                <a:gamma/>
                                                <a:shade val="46275"/>
                                                <a:invGamma/>
                                              </a:srgbClr>
                                            </a:gs>
                                            <a:gs pos="100000">
                                              <a:srgbClr val="FF6600"/>
                                            </a:gs>
                                          </a:gsLst>
                                          <a:lin ang="5400000" scaled="1"/>
                                        </a:gradFill>
                                        <a:ln w="9525">
                                          <a:noFill/>
                                          <a:round/>
                                          <a:headEnd/>
                                          <a:tailEnd/>
                                        </a:ln>
                                      </xdr:spPr>
                                    </xdr:sp>
                                    <xdr:sp macro="" textlink="">
                                      <xdr:nvSpPr>
                                        <xdr:cNvPr id="721" name="Freeform 2256"/>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FF6600">
                                                <a:gamma/>
                                                <a:shade val="46275"/>
                                                <a:invGamma/>
                                              </a:srgbClr>
                                            </a:gs>
                                            <a:gs pos="100000">
                                              <a:srgbClr val="FF6600"/>
                                            </a:gs>
                                          </a:gsLst>
                                          <a:lin ang="5400000" scaled="1"/>
                                        </a:gradFill>
                                        <a:ln w="9525">
                                          <a:noFill/>
                                          <a:round/>
                                          <a:headEnd/>
                                          <a:tailEnd/>
                                        </a:ln>
                                      </xdr:spPr>
                                    </xdr:sp>
                                  </xdr:grpSp>
                                  <xdr:grpSp>
                                    <xdr:nvGrpSpPr>
                                      <xdr:cNvPr id="717" name="Group 2257"/>
                                      <xdr:cNvGrpSpPr>
                                        <a:grpSpLocks/>
                                      </xdr:cNvGrpSpPr>
                                    </xdr:nvGrpSpPr>
                                    <xdr:grpSpPr bwMode="auto">
                                      <a:xfrm flipH="1">
                                        <a:off x="363" y="6987"/>
                                        <a:ext cx="77" cy="40"/>
                                        <a:chOff x="592" y="756"/>
                                        <a:chExt cx="57" cy="42"/>
                                      </a:xfrm>
                                    </xdr:grpSpPr>
                                    <xdr:sp macro="" textlink="">
                                      <xdr:nvSpPr>
                                        <xdr:cNvPr id="718" name="Freeform 2258"/>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FF6600">
                                                <a:gamma/>
                                                <a:shade val="46275"/>
                                                <a:invGamma/>
                                              </a:srgbClr>
                                            </a:gs>
                                            <a:gs pos="100000">
                                              <a:srgbClr val="FF6600"/>
                                            </a:gs>
                                          </a:gsLst>
                                          <a:lin ang="5400000" scaled="1"/>
                                        </a:gradFill>
                                        <a:ln w="9525">
                                          <a:noFill/>
                                          <a:round/>
                                          <a:headEnd/>
                                          <a:tailEnd/>
                                        </a:ln>
                                      </xdr:spPr>
                                    </xdr:sp>
                                    <xdr:sp macro="" textlink="">
                                      <xdr:nvSpPr>
                                        <xdr:cNvPr id="719" name="Freeform 2259"/>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FF6600">
                                                <a:gamma/>
                                                <a:shade val="46275"/>
                                                <a:invGamma/>
                                              </a:srgbClr>
                                            </a:gs>
                                            <a:gs pos="100000">
                                              <a:srgbClr val="FF6600"/>
                                            </a:gs>
                                          </a:gsLst>
                                          <a:lin ang="5400000" scaled="1"/>
                                        </a:gradFill>
                                        <a:ln w="9525">
                                          <a:noFill/>
                                          <a:round/>
                                          <a:headEnd/>
                                          <a:tailEnd/>
                                        </a:ln>
                                      </xdr:spPr>
                                    </xdr:sp>
                                  </xdr:grpSp>
                                </xdr:grpSp>
                              </xdr:grpSp>
                              <xdr:grpSp>
                                <xdr:nvGrpSpPr>
                                  <xdr:cNvPr id="708" name="Group 2348"/>
                                  <xdr:cNvGrpSpPr>
                                    <a:grpSpLocks/>
                                  </xdr:cNvGrpSpPr>
                                </xdr:nvGrpSpPr>
                                <xdr:grpSpPr bwMode="auto">
                                  <a:xfrm rot="1486509" flipH="1">
                                    <a:off x="111" y="6440"/>
                                    <a:ext cx="31" cy="17"/>
                                    <a:chOff x="442" y="791"/>
                                    <a:chExt cx="62" cy="43"/>
                                  </a:xfrm>
                                </xdr:grpSpPr>
                                <xdr:sp macro="" textlink="">
                                  <xdr:nvSpPr>
                                    <xdr:cNvPr id="709" name="Freeform 2349"/>
                                    <xdr:cNvSpPr>
                                      <a:spLocks/>
                                    </xdr:cNvSpPr>
                                  </xdr:nvSpPr>
                                  <xdr:spPr bwMode="auto">
                                    <a:xfrm rot="16200000">
                                      <a:off x="460" y="794"/>
                                      <a:ext cx="23" cy="58"/>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710" name="Freeform 2350"/>
                                    <xdr:cNvSpPr>
                                      <a:spLocks/>
                                    </xdr:cNvSpPr>
                                  </xdr:nvSpPr>
                                  <xdr:spPr bwMode="auto">
                                    <a:xfrm rot="16200000" flipH="1">
                                      <a:off x="462" y="771"/>
                                      <a:ext cx="22" cy="62"/>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grpSp>
                              <xdr:nvGrpSpPr>
                                <xdr:cNvPr id="699" name="Group 2372"/>
                                <xdr:cNvGrpSpPr>
                                  <a:grpSpLocks/>
                                </xdr:cNvGrpSpPr>
                              </xdr:nvGrpSpPr>
                              <xdr:grpSpPr bwMode="auto">
                                <a:xfrm>
                                  <a:off x="23" y="6432"/>
                                  <a:ext cx="97" cy="57"/>
                                  <a:chOff x="23" y="6432"/>
                                  <a:chExt cx="97" cy="57"/>
                                </a:xfrm>
                              </xdr:grpSpPr>
                              <xdr:grpSp>
                                <xdr:nvGrpSpPr>
                                  <xdr:cNvPr id="700" name="Group 2351"/>
                                  <xdr:cNvGrpSpPr>
                                    <a:grpSpLocks/>
                                  </xdr:cNvGrpSpPr>
                                </xdr:nvGrpSpPr>
                                <xdr:grpSpPr bwMode="auto">
                                  <a:xfrm rot="20218152" flipH="1">
                                    <a:off x="57" y="6432"/>
                                    <a:ext cx="63" cy="41"/>
                                    <a:chOff x="649" y="739"/>
                                    <a:chExt cx="58" cy="41"/>
                                  </a:xfrm>
                                </xdr:grpSpPr>
                                <xdr:sp macro="" textlink="">
                                  <xdr:nvSpPr>
                                    <xdr:cNvPr id="704" name="Freeform 2352"/>
                                    <xdr:cNvSpPr>
                                      <a:spLocks/>
                                    </xdr:cNvSpPr>
                                  </xdr:nvSpPr>
                                  <xdr:spPr bwMode="auto">
                                    <a:xfrm rot="16200000" flipV="1">
                                      <a:off x="668" y="741"/>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705" name="Freeform 2353"/>
                                    <xdr:cNvSpPr>
                                      <a:spLocks/>
                                    </xdr:cNvSpPr>
                                  </xdr:nvSpPr>
                                  <xdr:spPr bwMode="auto">
                                    <a:xfrm rot="16200000" flipH="1" flipV="1">
                                      <a:off x="667" y="721"/>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701" name="Group 2356"/>
                                  <xdr:cNvGrpSpPr>
                                    <a:grpSpLocks/>
                                  </xdr:cNvGrpSpPr>
                                </xdr:nvGrpSpPr>
                                <xdr:grpSpPr bwMode="auto">
                                  <a:xfrm>
                                    <a:off x="23" y="6445"/>
                                    <a:ext cx="44" cy="44"/>
                                    <a:chOff x="58" y="5795"/>
                                    <a:chExt cx="44" cy="44"/>
                                  </a:xfrm>
                                </xdr:grpSpPr>
                                <xdr:sp macro="" textlink="">
                                  <xdr:nvSpPr>
                                    <xdr:cNvPr id="702" name="Oval 2357"/>
                                    <xdr:cNvSpPr>
                                      <a:spLocks noChangeArrowheads="1"/>
                                    </xdr:cNvSpPr>
                                  </xdr:nvSpPr>
                                  <xdr:spPr bwMode="auto">
                                    <a:xfrm>
                                      <a:off x="58" y="5795"/>
                                      <a:ext cx="44" cy="44"/>
                                    </a:xfrm>
                                    <a:prstGeom prst="ellipse">
                                      <a:avLst/>
                                    </a:prstGeom>
                                    <a:gradFill rotWithShape="1">
                                      <a:gsLst>
                                        <a:gs pos="0">
                                          <a:srgbClr val="800000">
                                            <a:gamma/>
                                            <a:shade val="46275"/>
                                            <a:invGamma/>
                                          </a:srgbClr>
                                        </a:gs>
                                        <a:gs pos="100000">
                                          <a:srgbClr val="800000"/>
                                        </a:gs>
                                      </a:gsLst>
                                      <a:lin ang="0" scaled="1"/>
                                    </a:gradFill>
                                    <a:ln w="9525">
                                      <a:noFill/>
                                      <a:round/>
                                      <a:headEnd/>
                                      <a:tailEnd/>
                                    </a:ln>
                                  </xdr:spPr>
                                </xdr:sp>
                                <xdr:sp macro="" textlink="">
                                  <xdr:nvSpPr>
                                    <xdr:cNvPr id="703" name="Oval 2358"/>
                                    <xdr:cNvSpPr>
                                      <a:spLocks noChangeArrowheads="1"/>
                                    </xdr:cNvSpPr>
                                  </xdr:nvSpPr>
                                  <xdr:spPr bwMode="auto">
                                    <a:xfrm rot="16200000">
                                      <a:off x="77" y="5815"/>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grpSp>
                          <xdr:grpSp>
                            <xdr:nvGrpSpPr>
                              <xdr:cNvPr id="689" name="Group 2365"/>
                              <xdr:cNvGrpSpPr>
                                <a:grpSpLocks/>
                              </xdr:cNvGrpSpPr>
                            </xdr:nvGrpSpPr>
                            <xdr:grpSpPr bwMode="auto">
                              <a:xfrm>
                                <a:off x="380" y="6473"/>
                                <a:ext cx="44" cy="44"/>
                                <a:chOff x="378" y="6470"/>
                                <a:chExt cx="44" cy="44"/>
                              </a:xfrm>
                            </xdr:grpSpPr>
                            <xdr:sp macro="" textlink="">
                              <xdr:nvSpPr>
                                <xdr:cNvPr id="693" name="Oval 2360"/>
                                <xdr:cNvSpPr>
                                  <a:spLocks noChangeArrowheads="1"/>
                                </xdr:cNvSpPr>
                              </xdr:nvSpPr>
                              <xdr:spPr bwMode="auto">
                                <a:xfrm flipH="1">
                                  <a:off x="378" y="6470"/>
                                  <a:ext cx="44" cy="44"/>
                                </a:xfrm>
                                <a:prstGeom prst="ellipse">
                                  <a:avLst/>
                                </a:prstGeom>
                                <a:gradFill rotWithShape="1">
                                  <a:gsLst>
                                    <a:gs pos="0">
                                      <a:srgbClr val="800000"/>
                                    </a:gs>
                                    <a:gs pos="100000">
                                      <a:srgbClr val="800000">
                                        <a:gamma/>
                                        <a:shade val="46275"/>
                                        <a:invGamma/>
                                      </a:srgbClr>
                                    </a:gs>
                                  </a:gsLst>
                                  <a:lin ang="5400000" scaled="1"/>
                                </a:gradFill>
                                <a:ln w="9525">
                                  <a:noFill/>
                                  <a:round/>
                                  <a:headEnd/>
                                  <a:tailEnd/>
                                </a:ln>
                              </xdr:spPr>
                            </xdr:sp>
                            <xdr:sp macro="" textlink="">
                              <xdr:nvSpPr>
                                <xdr:cNvPr id="694" name="Oval 2361"/>
                                <xdr:cNvSpPr>
                                  <a:spLocks noChangeArrowheads="1"/>
                                </xdr:cNvSpPr>
                              </xdr:nvSpPr>
                              <xdr:spPr bwMode="auto">
                                <a:xfrm rot="5400000" flipH="1">
                                  <a:off x="397" y="6490"/>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nvGrpSpPr>
                              <xdr:cNvPr id="690" name="Group 2366"/>
                              <xdr:cNvGrpSpPr>
                                <a:grpSpLocks/>
                              </xdr:cNvGrpSpPr>
                            </xdr:nvGrpSpPr>
                            <xdr:grpSpPr bwMode="auto">
                              <a:xfrm>
                                <a:off x="381" y="6363"/>
                                <a:ext cx="44" cy="44"/>
                                <a:chOff x="417" y="6698"/>
                                <a:chExt cx="44" cy="44"/>
                              </a:xfrm>
                            </xdr:grpSpPr>
                            <xdr:sp macro="" textlink="">
                              <xdr:nvSpPr>
                                <xdr:cNvPr id="691" name="Oval 2183"/>
                                <xdr:cNvSpPr>
                                  <a:spLocks noChangeArrowheads="1"/>
                                </xdr:cNvSpPr>
                              </xdr:nvSpPr>
                              <xdr:spPr bwMode="auto">
                                <a:xfrm flipH="1">
                                  <a:off x="417" y="6698"/>
                                  <a:ext cx="44" cy="44"/>
                                </a:xfrm>
                                <a:prstGeom prst="ellipse">
                                  <a:avLst/>
                                </a:prstGeom>
                                <a:gradFill rotWithShape="1">
                                  <a:gsLst>
                                    <a:gs pos="0">
                                      <a:srgbClr val="800000">
                                        <a:gamma/>
                                        <a:shade val="46275"/>
                                        <a:invGamma/>
                                      </a:srgbClr>
                                    </a:gs>
                                    <a:gs pos="100000">
                                      <a:srgbClr val="800000"/>
                                    </a:gs>
                                  </a:gsLst>
                                  <a:lin ang="5400000" scaled="1"/>
                                </a:gradFill>
                                <a:ln w="9525">
                                  <a:noFill/>
                                  <a:round/>
                                  <a:headEnd/>
                                  <a:tailEnd/>
                                </a:ln>
                              </xdr:spPr>
                            </xdr:sp>
                            <xdr:sp macro="" textlink="">
                              <xdr:nvSpPr>
                                <xdr:cNvPr id="692" name="Oval 2184"/>
                                <xdr:cNvSpPr>
                                  <a:spLocks noChangeArrowheads="1"/>
                                </xdr:cNvSpPr>
                              </xdr:nvSpPr>
                              <xdr:spPr bwMode="auto">
                                <a:xfrm rot="5400000" flipH="1">
                                  <a:off x="436" y="6718"/>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grpSp>
                      <xdr:sp macro="" textlink="">
                        <xdr:nvSpPr>
                          <xdr:cNvPr id="684" name="Line 2268"/>
                          <xdr:cNvSpPr>
                            <a:spLocks noChangeShapeType="1"/>
                          </xdr:cNvSpPr>
                        </xdr:nvSpPr>
                        <xdr:spPr bwMode="auto">
                          <a:xfrm>
                            <a:off x="100" y="6382"/>
                            <a:ext cx="0" cy="49"/>
                          </a:xfrm>
                          <a:prstGeom prst="line">
                            <a:avLst/>
                          </a:prstGeom>
                          <a:noFill/>
                          <a:ln w="9525">
                            <a:solidFill>
                              <a:srgbClr val="993300"/>
                            </a:solidFill>
                            <a:round/>
                            <a:headEnd/>
                            <a:tailEnd/>
                          </a:ln>
                        </xdr:spPr>
                      </xdr:sp>
                      <xdr:sp macro="" textlink="">
                        <xdr:nvSpPr>
                          <xdr:cNvPr id="685" name="Line 2267"/>
                          <xdr:cNvSpPr>
                            <a:spLocks noChangeShapeType="1"/>
                          </xdr:cNvSpPr>
                        </xdr:nvSpPr>
                        <xdr:spPr bwMode="auto">
                          <a:xfrm>
                            <a:off x="243" y="6384"/>
                            <a:ext cx="0" cy="49"/>
                          </a:xfrm>
                          <a:prstGeom prst="line">
                            <a:avLst/>
                          </a:prstGeom>
                          <a:noFill/>
                          <a:ln w="9525">
                            <a:solidFill>
                              <a:srgbClr val="993300"/>
                            </a:solidFill>
                            <a:round/>
                            <a:headEnd/>
                            <a:tailEnd/>
                          </a:ln>
                        </xdr:spPr>
                      </xdr:sp>
                    </xdr:grpSp>
                    <xdr:sp macro="" textlink="">
                      <xdr:nvSpPr>
                        <xdr:cNvPr id="681" name="Line 2250"/>
                        <xdr:cNvSpPr>
                          <a:spLocks noChangeShapeType="1"/>
                        </xdr:cNvSpPr>
                      </xdr:nvSpPr>
                      <xdr:spPr bwMode="auto">
                        <a:xfrm flipH="1">
                          <a:off x="181" y="6487"/>
                          <a:ext cx="206" cy="0"/>
                        </a:xfrm>
                        <a:prstGeom prst="line">
                          <a:avLst/>
                        </a:prstGeom>
                        <a:noFill/>
                        <a:ln w="9525">
                          <a:solidFill>
                            <a:srgbClr val="FF6600"/>
                          </a:solidFill>
                          <a:round/>
                          <a:headEnd/>
                          <a:tailEnd/>
                        </a:ln>
                      </xdr:spPr>
                    </xdr:sp>
                    <xdr:sp macro="" textlink="">
                      <xdr:nvSpPr>
                        <xdr:cNvPr id="682" name="Line 2231"/>
                        <xdr:cNvSpPr>
                          <a:spLocks noChangeShapeType="1"/>
                        </xdr:cNvSpPr>
                      </xdr:nvSpPr>
                      <xdr:spPr bwMode="auto">
                        <a:xfrm rot="19426158" flipH="1">
                          <a:off x="366" y="6421"/>
                          <a:ext cx="69" cy="51"/>
                        </a:xfrm>
                        <a:prstGeom prst="line">
                          <a:avLst/>
                        </a:prstGeom>
                        <a:noFill/>
                        <a:ln w="9525">
                          <a:solidFill>
                            <a:srgbClr val="FF6600"/>
                          </a:solidFill>
                          <a:round/>
                          <a:headEnd/>
                          <a:tailEnd/>
                        </a:ln>
                      </xdr:spPr>
                    </xdr:sp>
                  </xdr:grpSp>
                </xdr:grpSp>
              </xdr:grpSp>
              <xdr:sp macro="" textlink="">
                <xdr:nvSpPr>
                  <xdr:cNvPr id="675" name="Line 2251"/>
                  <xdr:cNvSpPr>
                    <a:spLocks noChangeShapeType="1"/>
                  </xdr:cNvSpPr>
                </xdr:nvSpPr>
                <xdr:spPr bwMode="auto">
                  <a:xfrm flipV="1">
                    <a:off x="179" y="6454"/>
                    <a:ext cx="34" cy="46"/>
                  </a:xfrm>
                  <a:prstGeom prst="line">
                    <a:avLst/>
                  </a:prstGeom>
                  <a:noFill/>
                  <a:ln w="9525">
                    <a:solidFill>
                      <a:srgbClr val="FF6600"/>
                    </a:solidFill>
                    <a:round/>
                    <a:headEnd/>
                    <a:tailEnd/>
                  </a:ln>
                </xdr:spPr>
              </xdr:sp>
            </xdr:grpSp>
          </xdr:grpSp>
          <xdr:grpSp>
            <xdr:nvGrpSpPr>
              <xdr:cNvPr id="615" name="Group 2269"/>
              <xdr:cNvGrpSpPr>
                <a:grpSpLocks/>
              </xdr:cNvGrpSpPr>
            </xdr:nvGrpSpPr>
            <xdr:grpSpPr bwMode="auto">
              <a:xfrm>
                <a:off x="163" y="6445"/>
                <a:ext cx="9" cy="9"/>
                <a:chOff x="150" y="1405"/>
                <a:chExt cx="9" cy="9"/>
              </a:xfrm>
            </xdr:grpSpPr>
            <xdr:grpSp>
              <xdr:nvGrpSpPr>
                <xdr:cNvPr id="665" name="Group 2270"/>
                <xdr:cNvGrpSpPr>
                  <a:grpSpLocks/>
                </xdr:cNvGrpSpPr>
              </xdr:nvGrpSpPr>
              <xdr:grpSpPr bwMode="auto">
                <a:xfrm>
                  <a:off x="150" y="1405"/>
                  <a:ext cx="3" cy="9"/>
                  <a:chOff x="466" y="835"/>
                  <a:chExt cx="3" cy="9"/>
                </a:xfrm>
              </xdr:grpSpPr>
              <xdr:sp macro="" textlink="">
                <xdr:nvSpPr>
                  <xdr:cNvPr id="669" name="Line 2271"/>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670" name="Line 2272"/>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666" name="Group 2273"/>
                <xdr:cNvGrpSpPr>
                  <a:grpSpLocks/>
                </xdr:cNvGrpSpPr>
              </xdr:nvGrpSpPr>
              <xdr:grpSpPr bwMode="auto">
                <a:xfrm flipH="1" flipV="1">
                  <a:off x="156" y="1405"/>
                  <a:ext cx="3" cy="9"/>
                  <a:chOff x="466" y="835"/>
                  <a:chExt cx="3" cy="9"/>
                </a:xfrm>
              </xdr:grpSpPr>
              <xdr:sp macro="" textlink="">
                <xdr:nvSpPr>
                  <xdr:cNvPr id="667" name="Line 2274"/>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668" name="Line 2275"/>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616" name="Group 2276"/>
              <xdr:cNvGrpSpPr>
                <a:grpSpLocks/>
              </xdr:cNvGrpSpPr>
            </xdr:nvGrpSpPr>
            <xdr:grpSpPr bwMode="auto">
              <a:xfrm>
                <a:off x="286" y="6440"/>
                <a:ext cx="9" cy="9"/>
                <a:chOff x="150" y="1405"/>
                <a:chExt cx="9" cy="9"/>
              </a:xfrm>
            </xdr:grpSpPr>
            <xdr:grpSp>
              <xdr:nvGrpSpPr>
                <xdr:cNvPr id="659" name="Group 2277"/>
                <xdr:cNvGrpSpPr>
                  <a:grpSpLocks/>
                </xdr:cNvGrpSpPr>
              </xdr:nvGrpSpPr>
              <xdr:grpSpPr bwMode="auto">
                <a:xfrm>
                  <a:off x="150" y="1405"/>
                  <a:ext cx="3" cy="9"/>
                  <a:chOff x="466" y="835"/>
                  <a:chExt cx="3" cy="9"/>
                </a:xfrm>
              </xdr:grpSpPr>
              <xdr:sp macro="" textlink="">
                <xdr:nvSpPr>
                  <xdr:cNvPr id="663" name="Line 2278"/>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664" name="Line 2279"/>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660" name="Group 2280"/>
                <xdr:cNvGrpSpPr>
                  <a:grpSpLocks/>
                </xdr:cNvGrpSpPr>
              </xdr:nvGrpSpPr>
              <xdr:grpSpPr bwMode="auto">
                <a:xfrm flipH="1" flipV="1">
                  <a:off x="156" y="1405"/>
                  <a:ext cx="3" cy="9"/>
                  <a:chOff x="466" y="835"/>
                  <a:chExt cx="3" cy="9"/>
                </a:xfrm>
              </xdr:grpSpPr>
              <xdr:sp macro="" textlink="">
                <xdr:nvSpPr>
                  <xdr:cNvPr id="661" name="Line 2281"/>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662" name="Line 2282"/>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617" name="Group 2290"/>
              <xdr:cNvGrpSpPr>
                <a:grpSpLocks/>
              </xdr:cNvGrpSpPr>
            </xdr:nvGrpSpPr>
            <xdr:grpSpPr bwMode="auto">
              <a:xfrm>
                <a:off x="273" y="6460"/>
                <a:ext cx="9" cy="9"/>
                <a:chOff x="150" y="1405"/>
                <a:chExt cx="9" cy="9"/>
              </a:xfrm>
            </xdr:grpSpPr>
            <xdr:grpSp>
              <xdr:nvGrpSpPr>
                <xdr:cNvPr id="653" name="Group 2291"/>
                <xdr:cNvGrpSpPr>
                  <a:grpSpLocks/>
                </xdr:cNvGrpSpPr>
              </xdr:nvGrpSpPr>
              <xdr:grpSpPr bwMode="auto">
                <a:xfrm>
                  <a:off x="150" y="1405"/>
                  <a:ext cx="3" cy="9"/>
                  <a:chOff x="466" y="835"/>
                  <a:chExt cx="3" cy="9"/>
                </a:xfrm>
              </xdr:grpSpPr>
              <xdr:sp macro="" textlink="">
                <xdr:nvSpPr>
                  <xdr:cNvPr id="657" name="Line 2292"/>
                  <xdr:cNvSpPr>
                    <a:spLocks noChangeShapeType="1"/>
                  </xdr:cNvSpPr>
                </xdr:nvSpPr>
                <xdr:spPr bwMode="auto">
                  <a:xfrm>
                    <a:off x="469" y="835"/>
                    <a:ext cx="0" cy="9"/>
                  </a:xfrm>
                  <a:prstGeom prst="line">
                    <a:avLst/>
                  </a:prstGeom>
                  <a:noFill/>
                  <a:ln w="9525">
                    <a:solidFill>
                      <a:srgbClr val="800000"/>
                    </a:solidFill>
                    <a:round/>
                    <a:headEnd/>
                    <a:tailEnd/>
                  </a:ln>
                </xdr:spPr>
              </xdr:sp>
              <xdr:sp macro="" textlink="">
                <xdr:nvSpPr>
                  <xdr:cNvPr id="658" name="Line 2293"/>
                  <xdr:cNvSpPr>
                    <a:spLocks noChangeShapeType="1"/>
                  </xdr:cNvSpPr>
                </xdr:nvSpPr>
                <xdr:spPr bwMode="auto">
                  <a:xfrm flipH="1">
                    <a:off x="466" y="836"/>
                    <a:ext cx="3" cy="2"/>
                  </a:xfrm>
                  <a:prstGeom prst="line">
                    <a:avLst/>
                  </a:prstGeom>
                  <a:noFill/>
                  <a:ln w="9525">
                    <a:solidFill>
                      <a:srgbClr val="800000"/>
                    </a:solidFill>
                    <a:round/>
                    <a:headEnd/>
                    <a:tailEnd/>
                  </a:ln>
                </xdr:spPr>
              </xdr:sp>
            </xdr:grpSp>
            <xdr:grpSp>
              <xdr:nvGrpSpPr>
                <xdr:cNvPr id="654" name="Group 2294"/>
                <xdr:cNvGrpSpPr>
                  <a:grpSpLocks/>
                </xdr:cNvGrpSpPr>
              </xdr:nvGrpSpPr>
              <xdr:grpSpPr bwMode="auto">
                <a:xfrm flipH="1" flipV="1">
                  <a:off x="156" y="1405"/>
                  <a:ext cx="3" cy="9"/>
                  <a:chOff x="466" y="835"/>
                  <a:chExt cx="3" cy="9"/>
                </a:xfrm>
              </xdr:grpSpPr>
              <xdr:sp macro="" textlink="">
                <xdr:nvSpPr>
                  <xdr:cNvPr id="655" name="Line 2295"/>
                  <xdr:cNvSpPr>
                    <a:spLocks noChangeShapeType="1"/>
                  </xdr:cNvSpPr>
                </xdr:nvSpPr>
                <xdr:spPr bwMode="auto">
                  <a:xfrm>
                    <a:off x="469" y="835"/>
                    <a:ext cx="0" cy="9"/>
                  </a:xfrm>
                  <a:prstGeom prst="line">
                    <a:avLst/>
                  </a:prstGeom>
                  <a:noFill/>
                  <a:ln w="9525">
                    <a:solidFill>
                      <a:srgbClr val="800000"/>
                    </a:solidFill>
                    <a:round/>
                    <a:headEnd/>
                    <a:tailEnd/>
                  </a:ln>
                </xdr:spPr>
              </xdr:sp>
              <xdr:sp macro="" textlink="">
                <xdr:nvSpPr>
                  <xdr:cNvPr id="656" name="Line 2296"/>
                  <xdr:cNvSpPr>
                    <a:spLocks noChangeShapeType="1"/>
                  </xdr:cNvSpPr>
                </xdr:nvSpPr>
                <xdr:spPr bwMode="auto">
                  <a:xfrm flipH="1">
                    <a:off x="466" y="836"/>
                    <a:ext cx="3" cy="2"/>
                  </a:xfrm>
                  <a:prstGeom prst="line">
                    <a:avLst/>
                  </a:prstGeom>
                  <a:noFill/>
                  <a:ln w="9525">
                    <a:solidFill>
                      <a:srgbClr val="800000"/>
                    </a:solidFill>
                    <a:round/>
                    <a:headEnd/>
                    <a:tailEnd/>
                  </a:ln>
                </xdr:spPr>
              </xdr:sp>
            </xdr:grpSp>
          </xdr:grpSp>
          <xdr:grpSp>
            <xdr:nvGrpSpPr>
              <xdr:cNvPr id="618" name="Group 2297"/>
              <xdr:cNvGrpSpPr>
                <a:grpSpLocks/>
              </xdr:cNvGrpSpPr>
            </xdr:nvGrpSpPr>
            <xdr:grpSpPr bwMode="auto">
              <a:xfrm>
                <a:off x="158" y="6400"/>
                <a:ext cx="9" cy="9"/>
                <a:chOff x="150" y="1405"/>
                <a:chExt cx="9" cy="9"/>
              </a:xfrm>
            </xdr:grpSpPr>
            <xdr:grpSp>
              <xdr:nvGrpSpPr>
                <xdr:cNvPr id="647" name="Group 2298"/>
                <xdr:cNvGrpSpPr>
                  <a:grpSpLocks/>
                </xdr:cNvGrpSpPr>
              </xdr:nvGrpSpPr>
              <xdr:grpSpPr bwMode="auto">
                <a:xfrm>
                  <a:off x="150" y="1405"/>
                  <a:ext cx="3" cy="9"/>
                  <a:chOff x="466" y="835"/>
                  <a:chExt cx="3" cy="9"/>
                </a:xfrm>
              </xdr:grpSpPr>
              <xdr:sp macro="" textlink="">
                <xdr:nvSpPr>
                  <xdr:cNvPr id="651" name="Line 2299"/>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652" name="Line 2300"/>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648" name="Group 2301"/>
                <xdr:cNvGrpSpPr>
                  <a:grpSpLocks/>
                </xdr:cNvGrpSpPr>
              </xdr:nvGrpSpPr>
              <xdr:grpSpPr bwMode="auto">
                <a:xfrm flipH="1" flipV="1">
                  <a:off x="156" y="1405"/>
                  <a:ext cx="3" cy="9"/>
                  <a:chOff x="466" y="835"/>
                  <a:chExt cx="3" cy="9"/>
                </a:xfrm>
              </xdr:grpSpPr>
              <xdr:sp macro="" textlink="">
                <xdr:nvSpPr>
                  <xdr:cNvPr id="649" name="Line 2302"/>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650" name="Line 2303"/>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619" name="Group 2283"/>
              <xdr:cNvGrpSpPr>
                <a:grpSpLocks/>
              </xdr:cNvGrpSpPr>
            </xdr:nvGrpSpPr>
            <xdr:grpSpPr bwMode="auto">
              <a:xfrm>
                <a:off x="52" y="6480"/>
                <a:ext cx="9" cy="9"/>
                <a:chOff x="150" y="1419"/>
                <a:chExt cx="9" cy="9"/>
              </a:xfrm>
            </xdr:grpSpPr>
            <xdr:grpSp>
              <xdr:nvGrpSpPr>
                <xdr:cNvPr id="641" name="Group 2284"/>
                <xdr:cNvGrpSpPr>
                  <a:grpSpLocks/>
                </xdr:cNvGrpSpPr>
              </xdr:nvGrpSpPr>
              <xdr:grpSpPr bwMode="auto">
                <a:xfrm>
                  <a:off x="150" y="1419"/>
                  <a:ext cx="3" cy="9"/>
                  <a:chOff x="466" y="849"/>
                  <a:chExt cx="3" cy="9"/>
                </a:xfrm>
              </xdr:grpSpPr>
              <xdr:sp macro="" textlink="">
                <xdr:nvSpPr>
                  <xdr:cNvPr id="645" name="Line 2285"/>
                  <xdr:cNvSpPr>
                    <a:spLocks noChangeShapeType="1"/>
                  </xdr:cNvSpPr>
                </xdr:nvSpPr>
                <xdr:spPr bwMode="auto">
                  <a:xfrm>
                    <a:off x="469" y="849"/>
                    <a:ext cx="0" cy="9"/>
                  </a:xfrm>
                  <a:prstGeom prst="line">
                    <a:avLst/>
                  </a:prstGeom>
                  <a:noFill/>
                  <a:ln w="9525">
                    <a:solidFill>
                      <a:srgbClr val="FF9900"/>
                    </a:solidFill>
                    <a:round/>
                    <a:headEnd/>
                    <a:tailEnd/>
                  </a:ln>
                </xdr:spPr>
              </xdr:sp>
              <xdr:sp macro="" textlink="">
                <xdr:nvSpPr>
                  <xdr:cNvPr id="646" name="Line 2286"/>
                  <xdr:cNvSpPr>
                    <a:spLocks noChangeShapeType="1"/>
                  </xdr:cNvSpPr>
                </xdr:nvSpPr>
                <xdr:spPr bwMode="auto">
                  <a:xfrm flipH="1">
                    <a:off x="466" y="851"/>
                    <a:ext cx="3" cy="2"/>
                  </a:xfrm>
                  <a:prstGeom prst="line">
                    <a:avLst/>
                  </a:prstGeom>
                  <a:noFill/>
                  <a:ln w="9525">
                    <a:solidFill>
                      <a:srgbClr val="FF9900"/>
                    </a:solidFill>
                    <a:round/>
                    <a:headEnd/>
                    <a:tailEnd/>
                  </a:ln>
                </xdr:spPr>
              </xdr:sp>
            </xdr:grpSp>
            <xdr:grpSp>
              <xdr:nvGrpSpPr>
                <xdr:cNvPr id="642" name="Group 2287"/>
                <xdr:cNvGrpSpPr>
                  <a:grpSpLocks/>
                </xdr:cNvGrpSpPr>
              </xdr:nvGrpSpPr>
              <xdr:grpSpPr bwMode="auto">
                <a:xfrm flipH="1" flipV="1">
                  <a:off x="156" y="1419"/>
                  <a:ext cx="3" cy="9"/>
                  <a:chOff x="466" y="821"/>
                  <a:chExt cx="3" cy="9"/>
                </a:xfrm>
              </xdr:grpSpPr>
              <xdr:sp macro="" textlink="">
                <xdr:nvSpPr>
                  <xdr:cNvPr id="643" name="Line 2288"/>
                  <xdr:cNvSpPr>
                    <a:spLocks noChangeShapeType="1"/>
                  </xdr:cNvSpPr>
                </xdr:nvSpPr>
                <xdr:spPr bwMode="auto">
                  <a:xfrm>
                    <a:off x="469" y="821"/>
                    <a:ext cx="0" cy="9"/>
                  </a:xfrm>
                  <a:prstGeom prst="line">
                    <a:avLst/>
                  </a:prstGeom>
                  <a:noFill/>
                  <a:ln w="9525">
                    <a:solidFill>
                      <a:srgbClr val="FF9900"/>
                    </a:solidFill>
                    <a:round/>
                    <a:headEnd/>
                    <a:tailEnd/>
                  </a:ln>
                </xdr:spPr>
              </xdr:sp>
              <xdr:sp macro="" textlink="">
                <xdr:nvSpPr>
                  <xdr:cNvPr id="644" name="Line 2289"/>
                  <xdr:cNvSpPr>
                    <a:spLocks noChangeShapeType="1"/>
                  </xdr:cNvSpPr>
                </xdr:nvSpPr>
                <xdr:spPr bwMode="auto">
                  <a:xfrm flipH="1">
                    <a:off x="466" y="823"/>
                    <a:ext cx="3" cy="2"/>
                  </a:xfrm>
                  <a:prstGeom prst="line">
                    <a:avLst/>
                  </a:prstGeom>
                  <a:noFill/>
                  <a:ln w="9525">
                    <a:solidFill>
                      <a:srgbClr val="FF9900"/>
                    </a:solidFill>
                    <a:round/>
                    <a:headEnd/>
                    <a:tailEnd/>
                  </a:ln>
                </xdr:spPr>
              </xdr:sp>
            </xdr:grpSp>
          </xdr:grpSp>
          <xdr:grpSp>
            <xdr:nvGrpSpPr>
              <xdr:cNvPr id="620" name="Group 2415"/>
              <xdr:cNvGrpSpPr>
                <a:grpSpLocks/>
              </xdr:cNvGrpSpPr>
            </xdr:nvGrpSpPr>
            <xdr:grpSpPr bwMode="auto">
              <a:xfrm>
                <a:off x="71" y="6425"/>
                <a:ext cx="9" cy="9"/>
                <a:chOff x="150" y="1405"/>
                <a:chExt cx="9" cy="9"/>
              </a:xfrm>
            </xdr:grpSpPr>
            <xdr:grpSp>
              <xdr:nvGrpSpPr>
                <xdr:cNvPr id="635" name="Group 2416"/>
                <xdr:cNvGrpSpPr>
                  <a:grpSpLocks/>
                </xdr:cNvGrpSpPr>
              </xdr:nvGrpSpPr>
              <xdr:grpSpPr bwMode="auto">
                <a:xfrm>
                  <a:off x="150" y="1405"/>
                  <a:ext cx="3" cy="9"/>
                  <a:chOff x="466" y="835"/>
                  <a:chExt cx="3" cy="9"/>
                </a:xfrm>
              </xdr:grpSpPr>
              <xdr:sp macro="" textlink="">
                <xdr:nvSpPr>
                  <xdr:cNvPr id="639" name="Line 2417"/>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640" name="Line 2418"/>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636" name="Group 2419"/>
                <xdr:cNvGrpSpPr>
                  <a:grpSpLocks/>
                </xdr:cNvGrpSpPr>
              </xdr:nvGrpSpPr>
              <xdr:grpSpPr bwMode="auto">
                <a:xfrm flipH="1" flipV="1">
                  <a:off x="156" y="1405"/>
                  <a:ext cx="3" cy="9"/>
                  <a:chOff x="466" y="835"/>
                  <a:chExt cx="3" cy="9"/>
                </a:xfrm>
              </xdr:grpSpPr>
              <xdr:sp macro="" textlink="">
                <xdr:nvSpPr>
                  <xdr:cNvPr id="637" name="Line 2420"/>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638" name="Line 2421"/>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621" name="Group 2422"/>
              <xdr:cNvGrpSpPr>
                <a:grpSpLocks/>
              </xdr:cNvGrpSpPr>
            </xdr:nvGrpSpPr>
            <xdr:grpSpPr bwMode="auto">
              <a:xfrm>
                <a:off x="386" y="6402"/>
                <a:ext cx="9" cy="9"/>
                <a:chOff x="150" y="1405"/>
                <a:chExt cx="9" cy="9"/>
              </a:xfrm>
            </xdr:grpSpPr>
            <xdr:grpSp>
              <xdr:nvGrpSpPr>
                <xdr:cNvPr id="629" name="Group 2423"/>
                <xdr:cNvGrpSpPr>
                  <a:grpSpLocks/>
                </xdr:cNvGrpSpPr>
              </xdr:nvGrpSpPr>
              <xdr:grpSpPr bwMode="auto">
                <a:xfrm>
                  <a:off x="150" y="1405"/>
                  <a:ext cx="3" cy="9"/>
                  <a:chOff x="466" y="835"/>
                  <a:chExt cx="3" cy="9"/>
                </a:xfrm>
              </xdr:grpSpPr>
              <xdr:sp macro="" textlink="">
                <xdr:nvSpPr>
                  <xdr:cNvPr id="633" name="Line 2424"/>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634" name="Line 2425"/>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630" name="Group 2426"/>
                <xdr:cNvGrpSpPr>
                  <a:grpSpLocks/>
                </xdr:cNvGrpSpPr>
              </xdr:nvGrpSpPr>
              <xdr:grpSpPr bwMode="auto">
                <a:xfrm flipH="1" flipV="1">
                  <a:off x="156" y="1405"/>
                  <a:ext cx="3" cy="9"/>
                  <a:chOff x="466" y="835"/>
                  <a:chExt cx="3" cy="9"/>
                </a:xfrm>
              </xdr:grpSpPr>
              <xdr:sp macro="" textlink="">
                <xdr:nvSpPr>
                  <xdr:cNvPr id="631" name="Line 2427"/>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632" name="Line 2428"/>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622" name="Group 2429"/>
              <xdr:cNvGrpSpPr>
                <a:grpSpLocks/>
              </xdr:cNvGrpSpPr>
            </xdr:nvGrpSpPr>
            <xdr:grpSpPr bwMode="auto">
              <a:xfrm>
                <a:off x="394" y="6489"/>
                <a:ext cx="9" cy="9"/>
                <a:chOff x="150" y="1405"/>
                <a:chExt cx="9" cy="9"/>
              </a:xfrm>
            </xdr:grpSpPr>
            <xdr:grpSp>
              <xdr:nvGrpSpPr>
                <xdr:cNvPr id="623" name="Group 2430"/>
                <xdr:cNvGrpSpPr>
                  <a:grpSpLocks/>
                </xdr:cNvGrpSpPr>
              </xdr:nvGrpSpPr>
              <xdr:grpSpPr bwMode="auto">
                <a:xfrm>
                  <a:off x="150" y="1405"/>
                  <a:ext cx="3" cy="9"/>
                  <a:chOff x="466" y="835"/>
                  <a:chExt cx="3" cy="9"/>
                </a:xfrm>
              </xdr:grpSpPr>
              <xdr:sp macro="" textlink="">
                <xdr:nvSpPr>
                  <xdr:cNvPr id="627" name="Line 2431"/>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628" name="Line 2432"/>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624" name="Group 2433"/>
                <xdr:cNvGrpSpPr>
                  <a:grpSpLocks/>
                </xdr:cNvGrpSpPr>
              </xdr:nvGrpSpPr>
              <xdr:grpSpPr bwMode="auto">
                <a:xfrm flipH="1" flipV="1">
                  <a:off x="156" y="1405"/>
                  <a:ext cx="3" cy="9"/>
                  <a:chOff x="466" y="835"/>
                  <a:chExt cx="3" cy="9"/>
                </a:xfrm>
              </xdr:grpSpPr>
              <xdr:sp macro="" textlink="">
                <xdr:nvSpPr>
                  <xdr:cNvPr id="625" name="Line 2434"/>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626" name="Line 2435"/>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sp macro="" textlink="">
          <xdr:nvSpPr>
            <xdr:cNvPr id="613" name="Line 2189"/>
            <xdr:cNvSpPr>
              <a:spLocks noChangeShapeType="1"/>
            </xdr:cNvSpPr>
          </xdr:nvSpPr>
          <xdr:spPr bwMode="auto">
            <a:xfrm>
              <a:off x="379" y="6456"/>
              <a:ext cx="47" cy="0"/>
            </a:xfrm>
            <a:prstGeom prst="line">
              <a:avLst/>
            </a:prstGeom>
            <a:noFill/>
            <a:ln w="9525">
              <a:solidFill>
                <a:srgbClr val="FF6600"/>
              </a:solidFill>
              <a:prstDash val="dash"/>
              <a:round/>
              <a:headEnd/>
              <a:tailEnd type="triangle" w="med" len="med"/>
            </a:ln>
          </xdr:spPr>
        </xdr:sp>
      </xdr:grpSp>
      <xdr:grpSp>
        <xdr:nvGrpSpPr>
          <xdr:cNvPr id="579" name="Group 2448"/>
          <xdr:cNvGrpSpPr>
            <a:grpSpLocks/>
          </xdr:cNvGrpSpPr>
        </xdr:nvGrpSpPr>
        <xdr:grpSpPr bwMode="auto">
          <a:xfrm>
            <a:off x="318" y="6363"/>
            <a:ext cx="62" cy="55"/>
            <a:chOff x="318" y="6359"/>
            <a:chExt cx="62" cy="55"/>
          </a:xfrm>
        </xdr:grpSpPr>
        <xdr:grpSp>
          <xdr:nvGrpSpPr>
            <xdr:cNvPr id="607" name="Group 2410"/>
            <xdr:cNvGrpSpPr>
              <a:grpSpLocks/>
            </xdr:cNvGrpSpPr>
          </xdr:nvGrpSpPr>
          <xdr:grpSpPr bwMode="auto">
            <a:xfrm>
              <a:off x="318" y="6359"/>
              <a:ext cx="54" cy="31"/>
              <a:chOff x="68" y="6568"/>
              <a:chExt cx="54" cy="31"/>
            </a:xfrm>
          </xdr:grpSpPr>
          <xdr:sp macro="" textlink="">
            <xdr:nvSpPr>
              <xdr:cNvPr id="609" name="Text Box 2411"/>
              <xdr:cNvSpPr txBox="1">
                <a:spLocks noChangeArrowheads="1"/>
              </xdr:cNvSpPr>
            </xdr:nvSpPr>
            <xdr:spPr bwMode="auto">
              <a:xfrm>
                <a:off x="68" y="6568"/>
                <a:ext cx="19" cy="27"/>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σ</a:t>
                </a:r>
              </a:p>
            </xdr:txBody>
          </xdr:sp>
          <xdr:sp macro="" textlink="">
            <xdr:nvSpPr>
              <xdr:cNvPr id="610" name="Text Box 2412"/>
              <xdr:cNvSpPr txBox="1">
                <a:spLocks noChangeArrowheads="1"/>
              </xdr:cNvSpPr>
            </xdr:nvSpPr>
            <xdr:spPr bwMode="auto">
              <a:xfrm>
                <a:off x="82" y="6577"/>
                <a:ext cx="40" cy="22"/>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FF9900"/>
                    </a:solidFill>
                    <a:latin typeface="Arial"/>
                    <a:cs typeface="Arial"/>
                  </a:rPr>
                  <a:t>sp</a:t>
                </a:r>
                <a:r>
                  <a:rPr lang="en-US" sz="1000" b="1" i="0" strike="noStrike" baseline="30000">
                    <a:solidFill>
                      <a:srgbClr val="FF9900"/>
                    </a:solidFill>
                    <a:latin typeface="Arial"/>
                    <a:cs typeface="Arial"/>
                  </a:rPr>
                  <a:t>2</a:t>
                </a:r>
                <a:r>
                  <a:rPr lang="en-US" sz="1000" b="1" i="0" strike="noStrike">
                    <a:solidFill>
                      <a:srgbClr val="FF9900"/>
                    </a:solidFill>
                    <a:latin typeface="Arial"/>
                    <a:cs typeface="Arial"/>
                  </a:rPr>
                  <a:t>–s</a:t>
                </a:r>
              </a:p>
            </xdr:txBody>
          </xdr:sp>
        </xdr:grpSp>
        <xdr:sp macro="" textlink="">
          <xdr:nvSpPr>
            <xdr:cNvPr id="608" name="Line 2443"/>
            <xdr:cNvSpPr>
              <a:spLocks noChangeShapeType="1"/>
            </xdr:cNvSpPr>
          </xdr:nvSpPr>
          <xdr:spPr bwMode="auto">
            <a:xfrm>
              <a:off x="357" y="6391"/>
              <a:ext cx="23" cy="23"/>
            </a:xfrm>
            <a:prstGeom prst="line">
              <a:avLst/>
            </a:prstGeom>
            <a:noFill/>
            <a:ln w="9525">
              <a:solidFill>
                <a:srgbClr val="99CC00"/>
              </a:solidFill>
              <a:round/>
              <a:headEnd/>
              <a:tailEnd type="triangle" w="med" len="med"/>
            </a:ln>
          </xdr:spPr>
        </xdr:sp>
      </xdr:grpSp>
      <xdr:grpSp>
        <xdr:nvGrpSpPr>
          <xdr:cNvPr id="580" name="Group 2449"/>
          <xdr:cNvGrpSpPr>
            <a:grpSpLocks/>
          </xdr:cNvGrpSpPr>
        </xdr:nvGrpSpPr>
        <xdr:grpSpPr bwMode="auto">
          <a:xfrm>
            <a:off x="179" y="6373"/>
            <a:ext cx="136" cy="77"/>
            <a:chOff x="179" y="6369"/>
            <a:chExt cx="136" cy="77"/>
          </a:xfrm>
        </xdr:grpSpPr>
        <xdr:grpSp>
          <xdr:nvGrpSpPr>
            <xdr:cNvPr id="600" name="Group 2384"/>
            <xdr:cNvGrpSpPr>
              <a:grpSpLocks/>
            </xdr:cNvGrpSpPr>
          </xdr:nvGrpSpPr>
          <xdr:grpSpPr bwMode="auto">
            <a:xfrm>
              <a:off x="179" y="6383"/>
              <a:ext cx="75" cy="63"/>
              <a:chOff x="179" y="6383"/>
              <a:chExt cx="75" cy="63"/>
            </a:xfrm>
          </xdr:grpSpPr>
          <xdr:sp macro="" textlink="">
            <xdr:nvSpPr>
              <xdr:cNvPr id="605" name="Line 2307"/>
              <xdr:cNvSpPr>
                <a:spLocks noChangeShapeType="1"/>
              </xdr:cNvSpPr>
            </xdr:nvSpPr>
            <xdr:spPr bwMode="auto">
              <a:xfrm flipH="1">
                <a:off x="225" y="6383"/>
                <a:ext cx="29" cy="0"/>
              </a:xfrm>
              <a:prstGeom prst="line">
                <a:avLst/>
              </a:prstGeom>
              <a:noFill/>
              <a:ln w="9525">
                <a:solidFill>
                  <a:srgbClr val="99CC00"/>
                </a:solidFill>
                <a:round/>
                <a:headEnd/>
                <a:tailEnd/>
              </a:ln>
            </xdr:spPr>
          </xdr:sp>
          <xdr:sp macro="" textlink="">
            <xdr:nvSpPr>
              <xdr:cNvPr id="606" name="Line 2308"/>
              <xdr:cNvSpPr>
                <a:spLocks noChangeShapeType="1"/>
              </xdr:cNvSpPr>
            </xdr:nvSpPr>
            <xdr:spPr bwMode="auto">
              <a:xfrm flipH="1">
                <a:off x="179" y="6383"/>
                <a:ext cx="47" cy="63"/>
              </a:xfrm>
              <a:prstGeom prst="line">
                <a:avLst/>
              </a:prstGeom>
              <a:noFill/>
              <a:ln w="9525">
                <a:solidFill>
                  <a:srgbClr val="99CC00"/>
                </a:solidFill>
                <a:round/>
                <a:headEnd/>
                <a:tailEnd type="triangle" w="med" len="med"/>
              </a:ln>
            </xdr:spPr>
          </xdr:sp>
        </xdr:grpSp>
        <xdr:sp macro="" textlink="">
          <xdr:nvSpPr>
            <xdr:cNvPr id="601" name="Line 2386"/>
            <xdr:cNvSpPr>
              <a:spLocks noChangeShapeType="1"/>
            </xdr:cNvSpPr>
          </xdr:nvSpPr>
          <xdr:spPr bwMode="auto">
            <a:xfrm>
              <a:off x="280" y="6394"/>
              <a:ext cx="0" cy="46"/>
            </a:xfrm>
            <a:prstGeom prst="line">
              <a:avLst/>
            </a:prstGeom>
            <a:noFill/>
            <a:ln w="9525">
              <a:solidFill>
                <a:srgbClr val="99CC00"/>
              </a:solidFill>
              <a:round/>
              <a:headEnd/>
              <a:tailEnd type="triangle" w="med" len="med"/>
            </a:ln>
          </xdr:spPr>
        </xdr:sp>
        <xdr:grpSp>
          <xdr:nvGrpSpPr>
            <xdr:cNvPr id="602" name="Group 2447"/>
            <xdr:cNvGrpSpPr>
              <a:grpSpLocks/>
            </xdr:cNvGrpSpPr>
          </xdr:nvGrpSpPr>
          <xdr:grpSpPr bwMode="auto">
            <a:xfrm>
              <a:off x="251" y="6369"/>
              <a:ext cx="64" cy="34"/>
              <a:chOff x="258" y="6358"/>
              <a:chExt cx="64" cy="34"/>
            </a:xfrm>
          </xdr:grpSpPr>
          <xdr:sp macro="" textlink="">
            <xdr:nvSpPr>
              <xdr:cNvPr id="603" name="Text Box 2445"/>
              <xdr:cNvSpPr txBox="1">
                <a:spLocks noChangeArrowheads="1"/>
              </xdr:cNvSpPr>
            </xdr:nvSpPr>
            <xdr:spPr bwMode="auto">
              <a:xfrm>
                <a:off x="258" y="6358"/>
                <a:ext cx="19" cy="27"/>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σ</a:t>
                </a:r>
              </a:p>
            </xdr:txBody>
          </xdr:sp>
          <xdr:sp macro="" textlink="">
            <xdr:nvSpPr>
              <xdr:cNvPr id="604" name="Text Box 2446"/>
              <xdr:cNvSpPr txBox="1">
                <a:spLocks noChangeArrowheads="1"/>
              </xdr:cNvSpPr>
            </xdr:nvSpPr>
            <xdr:spPr bwMode="auto">
              <a:xfrm>
                <a:off x="270" y="6370"/>
                <a:ext cx="52" cy="22"/>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FF9900"/>
                    </a:solidFill>
                    <a:latin typeface="Arial"/>
                    <a:cs typeface="Arial"/>
                  </a:rPr>
                  <a:t>sp–sp</a:t>
                </a:r>
                <a:r>
                  <a:rPr lang="en-US" sz="1000" b="1" i="0" strike="noStrike" baseline="30000">
                    <a:solidFill>
                      <a:srgbClr val="FF9900"/>
                    </a:solidFill>
                    <a:latin typeface="Arial"/>
                    <a:cs typeface="Arial"/>
                  </a:rPr>
                  <a:t>2</a:t>
                </a:r>
              </a:p>
            </xdr:txBody>
          </xdr:sp>
        </xdr:grpSp>
      </xdr:grpSp>
      <xdr:grpSp>
        <xdr:nvGrpSpPr>
          <xdr:cNvPr id="581" name="Group 2395"/>
          <xdr:cNvGrpSpPr>
            <a:grpSpLocks/>
          </xdr:cNvGrpSpPr>
        </xdr:nvGrpSpPr>
        <xdr:grpSpPr bwMode="auto">
          <a:xfrm>
            <a:off x="249" y="6476"/>
            <a:ext cx="50" cy="83"/>
            <a:chOff x="249" y="6472"/>
            <a:chExt cx="50" cy="83"/>
          </a:xfrm>
        </xdr:grpSpPr>
        <xdr:grpSp>
          <xdr:nvGrpSpPr>
            <xdr:cNvPr id="596" name="Group 2394"/>
            <xdr:cNvGrpSpPr>
              <a:grpSpLocks/>
            </xdr:cNvGrpSpPr>
          </xdr:nvGrpSpPr>
          <xdr:grpSpPr bwMode="auto">
            <a:xfrm>
              <a:off x="249" y="6526"/>
              <a:ext cx="50" cy="29"/>
              <a:chOff x="246" y="6548"/>
              <a:chExt cx="50" cy="29"/>
            </a:xfrm>
          </xdr:grpSpPr>
          <xdr:sp macro="" textlink="">
            <xdr:nvSpPr>
              <xdr:cNvPr id="598" name="Text Box 2175"/>
              <xdr:cNvSpPr txBox="1">
                <a:spLocks noChangeArrowheads="1"/>
              </xdr:cNvSpPr>
            </xdr:nvSpPr>
            <xdr:spPr bwMode="auto">
              <a:xfrm>
                <a:off x="261" y="6555"/>
                <a:ext cx="35" cy="22"/>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FF9900"/>
                    </a:solidFill>
                    <a:latin typeface="Arial"/>
                    <a:cs typeface="Arial"/>
                  </a:rPr>
                  <a:t>p</a:t>
                </a:r>
                <a:r>
                  <a:rPr lang="en-US" sz="1000" b="1" i="0" strike="noStrike" baseline="-25000">
                    <a:solidFill>
                      <a:srgbClr val="FF9900"/>
                    </a:solidFill>
                    <a:latin typeface="Arial"/>
                    <a:cs typeface="Arial"/>
                  </a:rPr>
                  <a:t>y</a:t>
                </a:r>
                <a:r>
                  <a:rPr lang="en-US" sz="1000" b="1" i="0" strike="noStrike">
                    <a:solidFill>
                      <a:srgbClr val="FF9900"/>
                    </a:solidFill>
                    <a:latin typeface="Arial"/>
                    <a:cs typeface="Arial"/>
                  </a:rPr>
                  <a:t>-p</a:t>
                </a:r>
                <a:r>
                  <a:rPr lang="en-US" sz="1000" b="1" i="0" strike="noStrike" baseline="-25000">
                    <a:solidFill>
                      <a:srgbClr val="FF9900"/>
                    </a:solidFill>
                    <a:latin typeface="Arial"/>
                    <a:cs typeface="Arial"/>
                  </a:rPr>
                  <a:t>y</a:t>
                </a:r>
              </a:p>
            </xdr:txBody>
          </xdr:sp>
          <xdr:sp macro="" textlink="">
            <xdr:nvSpPr>
              <xdr:cNvPr id="599" name="Text Box 2174"/>
              <xdr:cNvSpPr txBox="1">
                <a:spLocks noChangeArrowheads="1"/>
              </xdr:cNvSpPr>
            </xdr:nvSpPr>
            <xdr:spPr bwMode="auto">
              <a:xfrm>
                <a:off x="246" y="6548"/>
                <a:ext cx="17" cy="23"/>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π</a:t>
                </a:r>
              </a:p>
            </xdr:txBody>
          </xdr:sp>
        </xdr:grpSp>
        <xdr:sp macro="" textlink="">
          <xdr:nvSpPr>
            <xdr:cNvPr id="597" name="Line 2313"/>
            <xdr:cNvSpPr>
              <a:spLocks noChangeShapeType="1"/>
            </xdr:cNvSpPr>
          </xdr:nvSpPr>
          <xdr:spPr bwMode="auto">
            <a:xfrm flipV="1">
              <a:off x="270" y="6472"/>
              <a:ext cx="0" cy="61"/>
            </a:xfrm>
            <a:prstGeom prst="line">
              <a:avLst/>
            </a:prstGeom>
            <a:noFill/>
            <a:ln w="9525">
              <a:solidFill>
                <a:srgbClr val="99CC00"/>
              </a:solidFill>
              <a:round/>
              <a:headEnd/>
              <a:tailEnd type="triangle" w="med" len="med"/>
            </a:ln>
          </xdr:spPr>
        </xdr:sp>
      </xdr:grpSp>
      <xdr:grpSp>
        <xdr:nvGrpSpPr>
          <xdr:cNvPr id="582" name="Group 2450"/>
          <xdr:cNvGrpSpPr>
            <a:grpSpLocks/>
          </xdr:cNvGrpSpPr>
        </xdr:nvGrpSpPr>
        <xdr:grpSpPr bwMode="auto">
          <a:xfrm>
            <a:off x="19" y="6381"/>
            <a:ext cx="53" cy="95"/>
            <a:chOff x="19" y="6377"/>
            <a:chExt cx="53" cy="95"/>
          </a:xfrm>
        </xdr:grpSpPr>
        <xdr:sp macro="" textlink="">
          <xdr:nvSpPr>
            <xdr:cNvPr id="593" name="Text Box 2314"/>
            <xdr:cNvSpPr txBox="1">
              <a:spLocks noChangeArrowheads="1"/>
            </xdr:cNvSpPr>
          </xdr:nvSpPr>
          <xdr:spPr bwMode="auto">
            <a:xfrm>
              <a:off x="19" y="6377"/>
              <a:ext cx="53"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0" i="0" strike="noStrike">
                  <a:solidFill>
                    <a:srgbClr val="FF6600"/>
                  </a:solidFill>
                  <a:latin typeface="Arial"/>
                  <a:cs typeface="Arial"/>
                </a:rPr>
                <a:t>άτομα</a:t>
              </a:r>
              <a:r>
                <a:rPr lang="el-GR" sz="1000" b="1" i="0" strike="noStrike">
                  <a:solidFill>
                    <a:srgbClr val="FF6600"/>
                  </a:solidFill>
                  <a:latin typeface="Arial"/>
                  <a:cs typeface="Arial"/>
                </a:rPr>
                <a:t> Η</a:t>
              </a:r>
            </a:p>
          </xdr:txBody>
        </xdr:sp>
        <xdr:sp macro="" textlink="">
          <xdr:nvSpPr>
            <xdr:cNvPr id="594" name="Line 2396"/>
            <xdr:cNvSpPr>
              <a:spLocks noChangeShapeType="1"/>
            </xdr:cNvSpPr>
          </xdr:nvSpPr>
          <xdr:spPr bwMode="auto">
            <a:xfrm>
              <a:off x="38" y="6398"/>
              <a:ext cx="0" cy="74"/>
            </a:xfrm>
            <a:prstGeom prst="line">
              <a:avLst/>
            </a:prstGeom>
            <a:noFill/>
            <a:ln w="9525">
              <a:solidFill>
                <a:srgbClr val="99CC00"/>
              </a:solidFill>
              <a:round/>
              <a:headEnd/>
              <a:tailEnd type="triangle" w="med" len="med"/>
            </a:ln>
          </xdr:spPr>
        </xdr:sp>
        <xdr:sp macro="" textlink="">
          <xdr:nvSpPr>
            <xdr:cNvPr id="595" name="Line 2397"/>
            <xdr:cNvSpPr>
              <a:spLocks noChangeShapeType="1"/>
            </xdr:cNvSpPr>
          </xdr:nvSpPr>
          <xdr:spPr bwMode="auto">
            <a:xfrm>
              <a:off x="45" y="6399"/>
              <a:ext cx="16" cy="28"/>
            </a:xfrm>
            <a:prstGeom prst="line">
              <a:avLst/>
            </a:prstGeom>
            <a:noFill/>
            <a:ln w="9525">
              <a:solidFill>
                <a:srgbClr val="99CC00"/>
              </a:solidFill>
              <a:round/>
              <a:headEnd/>
              <a:tailEnd type="triangle" w="med" len="med"/>
            </a:ln>
          </xdr:spPr>
        </xdr:sp>
      </xdr:grpSp>
      <xdr:grpSp>
        <xdr:nvGrpSpPr>
          <xdr:cNvPr id="583" name="Group 2402"/>
          <xdr:cNvGrpSpPr>
            <a:grpSpLocks/>
          </xdr:cNvGrpSpPr>
        </xdr:nvGrpSpPr>
        <xdr:grpSpPr bwMode="auto">
          <a:xfrm>
            <a:off x="142" y="6343"/>
            <a:ext cx="49" cy="62"/>
            <a:chOff x="142" y="6339"/>
            <a:chExt cx="49" cy="62"/>
          </a:xfrm>
        </xdr:grpSpPr>
        <xdr:grpSp>
          <xdr:nvGrpSpPr>
            <xdr:cNvPr id="589" name="Group 2401"/>
            <xdr:cNvGrpSpPr>
              <a:grpSpLocks/>
            </xdr:cNvGrpSpPr>
          </xdr:nvGrpSpPr>
          <xdr:grpSpPr bwMode="auto">
            <a:xfrm>
              <a:off x="142" y="6339"/>
              <a:ext cx="49" cy="31"/>
              <a:chOff x="121" y="6606"/>
              <a:chExt cx="49" cy="31"/>
            </a:xfrm>
          </xdr:grpSpPr>
          <xdr:sp macro="" textlink="">
            <xdr:nvSpPr>
              <xdr:cNvPr id="591" name="Text Box 2400"/>
              <xdr:cNvSpPr txBox="1">
                <a:spLocks noChangeArrowheads="1"/>
              </xdr:cNvSpPr>
            </xdr:nvSpPr>
            <xdr:spPr bwMode="auto">
              <a:xfrm>
                <a:off x="135" y="6615"/>
                <a:ext cx="35" cy="22"/>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FF9900"/>
                    </a:solidFill>
                    <a:latin typeface="Arial"/>
                    <a:cs typeface="Arial"/>
                  </a:rPr>
                  <a:t>p</a:t>
                </a:r>
                <a:r>
                  <a:rPr lang="en-US" sz="1000" b="1" i="0" strike="noStrike" baseline="-25000">
                    <a:solidFill>
                      <a:srgbClr val="FF9900"/>
                    </a:solidFill>
                    <a:latin typeface="Arial"/>
                    <a:cs typeface="Arial"/>
                  </a:rPr>
                  <a:t>x</a:t>
                </a:r>
                <a:r>
                  <a:rPr lang="en-US" sz="1000" b="1" i="0" strike="noStrike">
                    <a:solidFill>
                      <a:srgbClr val="FF9900"/>
                    </a:solidFill>
                    <a:latin typeface="Arial"/>
                    <a:cs typeface="Arial"/>
                  </a:rPr>
                  <a:t>-p</a:t>
                </a:r>
                <a:r>
                  <a:rPr lang="en-US" sz="1000" b="1" i="0" strike="noStrike" baseline="-25000">
                    <a:solidFill>
                      <a:srgbClr val="FF9900"/>
                    </a:solidFill>
                    <a:latin typeface="Arial"/>
                    <a:cs typeface="Arial"/>
                  </a:rPr>
                  <a:t>x</a:t>
                </a:r>
              </a:p>
            </xdr:txBody>
          </xdr:sp>
          <xdr:sp macro="" textlink="">
            <xdr:nvSpPr>
              <xdr:cNvPr id="592" name="Text Box 2399"/>
              <xdr:cNvSpPr txBox="1">
                <a:spLocks noChangeArrowheads="1"/>
              </xdr:cNvSpPr>
            </xdr:nvSpPr>
            <xdr:spPr bwMode="auto">
              <a:xfrm>
                <a:off x="121" y="6606"/>
                <a:ext cx="17"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π</a:t>
                </a:r>
              </a:p>
            </xdr:txBody>
          </xdr:sp>
        </xdr:grpSp>
        <xdr:sp macro="" textlink="">
          <xdr:nvSpPr>
            <xdr:cNvPr id="590" name="Line 2315"/>
            <xdr:cNvSpPr>
              <a:spLocks noChangeShapeType="1"/>
            </xdr:cNvSpPr>
          </xdr:nvSpPr>
          <xdr:spPr bwMode="auto">
            <a:xfrm>
              <a:off x="150" y="6359"/>
              <a:ext cx="0" cy="42"/>
            </a:xfrm>
            <a:prstGeom prst="line">
              <a:avLst/>
            </a:prstGeom>
            <a:noFill/>
            <a:ln w="9525">
              <a:solidFill>
                <a:srgbClr val="99CC00"/>
              </a:solidFill>
              <a:round/>
              <a:headEnd/>
              <a:tailEnd type="triangle" w="med" len="med"/>
            </a:ln>
          </xdr:spPr>
        </xdr:sp>
      </xdr:grpSp>
      <xdr:grpSp>
        <xdr:nvGrpSpPr>
          <xdr:cNvPr id="584" name="Group 2451"/>
          <xdr:cNvGrpSpPr>
            <a:grpSpLocks/>
          </xdr:cNvGrpSpPr>
        </xdr:nvGrpSpPr>
        <xdr:grpSpPr bwMode="auto">
          <a:xfrm>
            <a:off x="42" y="6496"/>
            <a:ext cx="57" cy="61"/>
            <a:chOff x="42" y="6492"/>
            <a:chExt cx="57" cy="61"/>
          </a:xfrm>
        </xdr:grpSpPr>
        <xdr:grpSp>
          <xdr:nvGrpSpPr>
            <xdr:cNvPr id="585" name="Group 2406"/>
            <xdr:cNvGrpSpPr>
              <a:grpSpLocks/>
            </xdr:cNvGrpSpPr>
          </xdr:nvGrpSpPr>
          <xdr:grpSpPr bwMode="auto">
            <a:xfrm>
              <a:off x="42" y="6522"/>
              <a:ext cx="57" cy="31"/>
              <a:chOff x="68" y="6591"/>
              <a:chExt cx="57" cy="31"/>
            </a:xfrm>
          </xdr:grpSpPr>
          <xdr:sp macro="" textlink="">
            <xdr:nvSpPr>
              <xdr:cNvPr id="587" name="Text Box 2405"/>
              <xdr:cNvSpPr txBox="1">
                <a:spLocks noChangeArrowheads="1"/>
              </xdr:cNvSpPr>
            </xdr:nvSpPr>
            <xdr:spPr bwMode="auto">
              <a:xfrm>
                <a:off x="82" y="6600"/>
                <a:ext cx="43" cy="22"/>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FF9900"/>
                    </a:solidFill>
                    <a:latin typeface="Arial"/>
                    <a:cs typeface="Arial"/>
                  </a:rPr>
                  <a:t>sp</a:t>
                </a:r>
                <a:r>
                  <a:rPr lang="en-US" sz="1000" b="1" i="0" strike="noStrike" baseline="30000">
                    <a:solidFill>
                      <a:srgbClr val="FF9900"/>
                    </a:solidFill>
                    <a:latin typeface="Arial"/>
                    <a:cs typeface="Arial"/>
                  </a:rPr>
                  <a:t>2</a:t>
                </a:r>
                <a:r>
                  <a:rPr lang="en-US" sz="1000" b="1" i="0" strike="noStrike">
                    <a:solidFill>
                      <a:srgbClr val="FF9900"/>
                    </a:solidFill>
                    <a:latin typeface="Arial"/>
                    <a:cs typeface="Arial"/>
                  </a:rPr>
                  <a:t>–s</a:t>
                </a:r>
              </a:p>
            </xdr:txBody>
          </xdr:sp>
          <xdr:sp macro="" textlink="">
            <xdr:nvSpPr>
              <xdr:cNvPr id="588" name="Text Box 2404"/>
              <xdr:cNvSpPr txBox="1">
                <a:spLocks noChangeArrowheads="1"/>
              </xdr:cNvSpPr>
            </xdr:nvSpPr>
            <xdr:spPr bwMode="auto">
              <a:xfrm>
                <a:off x="68" y="6591"/>
                <a:ext cx="16" cy="21"/>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σ</a:t>
                </a:r>
              </a:p>
            </xdr:txBody>
          </xdr:sp>
        </xdr:grpSp>
        <xdr:sp macro="" textlink="">
          <xdr:nvSpPr>
            <xdr:cNvPr id="586" name="Line 2414"/>
            <xdr:cNvSpPr>
              <a:spLocks noChangeShapeType="1"/>
            </xdr:cNvSpPr>
          </xdr:nvSpPr>
          <xdr:spPr bwMode="auto">
            <a:xfrm flipH="1" flipV="1">
              <a:off x="66" y="6492"/>
              <a:ext cx="10" cy="37"/>
            </a:xfrm>
            <a:prstGeom prst="line">
              <a:avLst/>
            </a:prstGeom>
            <a:noFill/>
            <a:ln w="9525">
              <a:solidFill>
                <a:srgbClr val="99CC00"/>
              </a:solidFill>
              <a:round/>
              <a:headEnd/>
              <a:tailEnd type="triangle" w="med" len="med"/>
            </a:ln>
          </xdr:spPr>
        </xdr:sp>
      </xdr:grpSp>
    </xdr:grpSp>
    <xdr:clientData/>
  </xdr:twoCellAnchor>
  <xdr:twoCellAnchor>
    <xdr:from>
      <xdr:col>0</xdr:col>
      <xdr:colOff>47625</xdr:colOff>
      <xdr:row>367</xdr:row>
      <xdr:rowOff>104775</xdr:rowOff>
    </xdr:from>
    <xdr:to>
      <xdr:col>2</xdr:col>
      <xdr:colOff>228600</xdr:colOff>
      <xdr:row>368</xdr:row>
      <xdr:rowOff>104775</xdr:rowOff>
    </xdr:to>
    <xdr:sp macro="" textlink="">
      <xdr:nvSpPr>
        <xdr:cNvPr id="788" name="Text Box 2457"/>
        <xdr:cNvSpPr txBox="1">
          <a:spLocks noChangeArrowheads="1"/>
        </xdr:cNvSpPr>
      </xdr:nvSpPr>
      <xdr:spPr bwMode="auto">
        <a:xfrm>
          <a:off x="47625" y="64169925"/>
          <a:ext cx="1400175" cy="180975"/>
        </a:xfrm>
        <a:prstGeom prst="rect">
          <a:avLst/>
        </a:prstGeom>
        <a:solidFill>
          <a:srgbClr val="333300"/>
        </a:solidFill>
        <a:ln w="9525">
          <a:solidFill>
            <a:srgbClr val="FFCC00"/>
          </a:solidFill>
          <a:miter lim="800000"/>
          <a:headEnd/>
          <a:tailEnd/>
        </a:ln>
      </xdr:spPr>
      <xdr:txBody>
        <a:bodyPr vertOverflow="clip" wrap="square" lIns="27432" tIns="27432" rIns="27432" bIns="0" anchor="t" upright="1"/>
        <a:lstStyle/>
        <a:p>
          <a:pPr algn="ctr" rtl="0">
            <a:defRPr sz="1000"/>
          </a:pPr>
          <a:r>
            <a:rPr lang="el-GR" sz="1100" b="1" i="0" strike="noStrike">
              <a:solidFill>
                <a:srgbClr val="FFCC00"/>
              </a:solidFill>
              <a:latin typeface="Arial"/>
              <a:cs typeface="Arial"/>
            </a:rPr>
            <a:t>ΣΧΕΤΙΚΑ ΘΕΜΑΤΑ</a:t>
          </a:r>
        </a:p>
      </xdr:txBody>
    </xdr:sp>
    <xdr:clientData/>
  </xdr:twoCellAnchor>
  <xdr:twoCellAnchor>
    <xdr:from>
      <xdr:col>1</xdr:col>
      <xdr:colOff>66675</xdr:colOff>
      <xdr:row>377</xdr:row>
      <xdr:rowOff>19050</xdr:rowOff>
    </xdr:from>
    <xdr:to>
      <xdr:col>2</xdr:col>
      <xdr:colOff>247650</xdr:colOff>
      <xdr:row>378</xdr:row>
      <xdr:rowOff>57150</xdr:rowOff>
    </xdr:to>
    <xdr:sp macro="" textlink="">
      <xdr:nvSpPr>
        <xdr:cNvPr id="789" name="Text Box 2458"/>
        <xdr:cNvSpPr txBox="1">
          <a:spLocks noChangeArrowheads="1"/>
        </xdr:cNvSpPr>
      </xdr:nvSpPr>
      <xdr:spPr bwMode="auto">
        <a:xfrm>
          <a:off x="676275" y="66074925"/>
          <a:ext cx="790575" cy="219075"/>
        </a:xfrm>
        <a:prstGeom prst="rect">
          <a:avLst/>
        </a:prstGeom>
        <a:solidFill>
          <a:srgbClr val="800000"/>
        </a:solidFill>
        <a:ln w="9525">
          <a:solidFill>
            <a:srgbClr val="FFFF99"/>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FF99"/>
              </a:solidFill>
              <a:latin typeface="Arial"/>
              <a:cs typeface="Arial"/>
            </a:rPr>
            <a:t>ΑΣΚΗΣΕΙΣ</a:t>
          </a:r>
        </a:p>
      </xdr:txBody>
    </xdr:sp>
    <xdr:clientData/>
  </xdr:twoCellAnchor>
  <xdr:twoCellAnchor>
    <xdr:from>
      <xdr:col>0</xdr:col>
      <xdr:colOff>266700</xdr:colOff>
      <xdr:row>76</xdr:row>
      <xdr:rowOff>57150</xdr:rowOff>
    </xdr:from>
    <xdr:to>
      <xdr:col>6</xdr:col>
      <xdr:colOff>428625</xdr:colOff>
      <xdr:row>80</xdr:row>
      <xdr:rowOff>95250</xdr:rowOff>
    </xdr:to>
    <xdr:grpSp>
      <xdr:nvGrpSpPr>
        <xdr:cNvPr id="790" name="Group 2482"/>
        <xdr:cNvGrpSpPr>
          <a:grpSpLocks/>
        </xdr:cNvGrpSpPr>
      </xdr:nvGrpSpPr>
      <xdr:grpSpPr bwMode="auto">
        <a:xfrm>
          <a:off x="266700" y="14384338"/>
          <a:ext cx="3793331" cy="752475"/>
          <a:chOff x="28" y="1379"/>
          <a:chExt cx="401" cy="80"/>
        </a:xfrm>
      </xdr:grpSpPr>
      <xdr:sp macro="" textlink="">
        <xdr:nvSpPr>
          <xdr:cNvPr id="791" name="Text Box 324"/>
          <xdr:cNvSpPr txBox="1">
            <a:spLocks noChangeArrowheads="1"/>
          </xdr:cNvSpPr>
        </xdr:nvSpPr>
        <xdr:spPr bwMode="auto">
          <a:xfrm>
            <a:off x="412" y="1415"/>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x</a:t>
            </a:r>
          </a:p>
        </xdr:txBody>
      </xdr:sp>
      <xdr:sp macro="" textlink="">
        <xdr:nvSpPr>
          <xdr:cNvPr id="792" name="Text Box 322"/>
          <xdr:cNvSpPr txBox="1">
            <a:spLocks noChangeArrowheads="1"/>
          </xdr:cNvSpPr>
        </xdr:nvSpPr>
        <xdr:spPr bwMode="auto">
          <a:xfrm>
            <a:off x="121" y="1433"/>
            <a:ext cx="40" cy="26"/>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6600"/>
                </a:solidFill>
                <a:latin typeface="Arial"/>
                <a:cs typeface="Arial"/>
              </a:rPr>
              <a:t>σ</a:t>
            </a:r>
            <a:r>
              <a:rPr lang="en-US" sz="1100" b="1" i="0" strike="noStrike" baseline="-25000">
                <a:solidFill>
                  <a:srgbClr val="FF6600"/>
                </a:solidFill>
                <a:latin typeface="Arial"/>
                <a:cs typeface="Arial"/>
              </a:rPr>
              <a:t>sp–p</a:t>
            </a:r>
          </a:p>
        </xdr:txBody>
      </xdr:sp>
      <xdr:sp macro="" textlink="">
        <xdr:nvSpPr>
          <xdr:cNvPr id="793" name="Text Box 323"/>
          <xdr:cNvSpPr txBox="1">
            <a:spLocks noChangeArrowheads="1"/>
          </xdr:cNvSpPr>
        </xdr:nvSpPr>
        <xdr:spPr bwMode="auto">
          <a:xfrm>
            <a:off x="294" y="1432"/>
            <a:ext cx="39" cy="27"/>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6600"/>
                </a:solidFill>
                <a:latin typeface="Arial"/>
                <a:cs typeface="Arial"/>
              </a:rPr>
              <a:t>σ</a:t>
            </a:r>
            <a:r>
              <a:rPr lang="en-US" sz="1100" b="1" i="0" strike="noStrike" baseline="-25000">
                <a:solidFill>
                  <a:srgbClr val="FF6600"/>
                </a:solidFill>
                <a:latin typeface="Arial"/>
                <a:cs typeface="Arial"/>
              </a:rPr>
              <a:t>sp–p</a:t>
            </a:r>
          </a:p>
        </xdr:txBody>
      </xdr:sp>
      <xdr:sp macro="" textlink="">
        <xdr:nvSpPr>
          <xdr:cNvPr id="794" name="Text Box 321"/>
          <xdr:cNvSpPr txBox="1">
            <a:spLocks noChangeArrowheads="1"/>
          </xdr:cNvSpPr>
        </xdr:nvSpPr>
        <xdr:spPr bwMode="auto">
          <a:xfrm>
            <a:off x="92" y="1419"/>
            <a:ext cx="14"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FF6600"/>
                </a:solidFill>
                <a:latin typeface="Arial"/>
                <a:cs typeface="Arial"/>
              </a:rPr>
              <a:t>F</a:t>
            </a:r>
          </a:p>
        </xdr:txBody>
      </xdr:sp>
      <xdr:sp macro="" textlink="">
        <xdr:nvSpPr>
          <xdr:cNvPr id="795" name="Text Box 320"/>
          <xdr:cNvSpPr txBox="1">
            <a:spLocks noChangeArrowheads="1"/>
          </xdr:cNvSpPr>
        </xdr:nvSpPr>
        <xdr:spPr bwMode="auto">
          <a:xfrm>
            <a:off x="338" y="1419"/>
            <a:ext cx="14"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FF6600"/>
                </a:solidFill>
                <a:latin typeface="Arial"/>
                <a:cs typeface="Arial"/>
              </a:rPr>
              <a:t>F</a:t>
            </a:r>
          </a:p>
        </xdr:txBody>
      </xdr:sp>
      <xdr:sp macro="" textlink="">
        <xdr:nvSpPr>
          <xdr:cNvPr id="796" name="Text Box 319"/>
          <xdr:cNvSpPr txBox="1">
            <a:spLocks noChangeArrowheads="1"/>
          </xdr:cNvSpPr>
        </xdr:nvSpPr>
        <xdr:spPr bwMode="auto">
          <a:xfrm>
            <a:off x="213" y="1421"/>
            <a:ext cx="23"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FF6600"/>
                </a:solidFill>
                <a:latin typeface="Arial"/>
                <a:cs typeface="Arial"/>
              </a:rPr>
              <a:t>Be</a:t>
            </a:r>
          </a:p>
        </xdr:txBody>
      </xdr:sp>
      <xdr:sp macro="" textlink="">
        <xdr:nvSpPr>
          <xdr:cNvPr id="797" name="Line 263"/>
          <xdr:cNvSpPr>
            <a:spLocks noChangeShapeType="1"/>
          </xdr:cNvSpPr>
        </xdr:nvSpPr>
        <xdr:spPr bwMode="auto">
          <a:xfrm flipH="1">
            <a:off x="28" y="1415"/>
            <a:ext cx="16" cy="0"/>
          </a:xfrm>
          <a:prstGeom prst="line">
            <a:avLst/>
          </a:prstGeom>
          <a:noFill/>
          <a:ln w="9525">
            <a:solidFill>
              <a:srgbClr val="FF6600"/>
            </a:solidFill>
            <a:prstDash val="dash"/>
            <a:round/>
            <a:headEnd/>
            <a:tailEnd/>
          </a:ln>
        </xdr:spPr>
      </xdr:sp>
      <xdr:sp macro="" textlink="">
        <xdr:nvSpPr>
          <xdr:cNvPr id="798" name="Line 262"/>
          <xdr:cNvSpPr>
            <a:spLocks noChangeShapeType="1"/>
          </xdr:cNvSpPr>
        </xdr:nvSpPr>
        <xdr:spPr bwMode="auto">
          <a:xfrm>
            <a:off x="398" y="1415"/>
            <a:ext cx="31" cy="0"/>
          </a:xfrm>
          <a:prstGeom prst="line">
            <a:avLst/>
          </a:prstGeom>
          <a:noFill/>
          <a:ln w="9525">
            <a:solidFill>
              <a:srgbClr val="FF6600"/>
            </a:solidFill>
            <a:prstDash val="dash"/>
            <a:round/>
            <a:headEnd/>
            <a:tailEnd type="triangle" w="med" len="med"/>
          </a:ln>
        </xdr:spPr>
      </xdr:sp>
      <xdr:grpSp>
        <xdr:nvGrpSpPr>
          <xdr:cNvPr id="799" name="Group 2481"/>
          <xdr:cNvGrpSpPr>
            <a:grpSpLocks/>
          </xdr:cNvGrpSpPr>
        </xdr:nvGrpSpPr>
        <xdr:grpSpPr bwMode="auto">
          <a:xfrm>
            <a:off x="43" y="1379"/>
            <a:ext cx="358" cy="71"/>
            <a:chOff x="43" y="1379"/>
            <a:chExt cx="358" cy="71"/>
          </a:xfrm>
        </xdr:grpSpPr>
        <xdr:grpSp>
          <xdr:nvGrpSpPr>
            <xdr:cNvPr id="800" name="Group 259"/>
            <xdr:cNvGrpSpPr>
              <a:grpSpLocks/>
            </xdr:cNvGrpSpPr>
          </xdr:nvGrpSpPr>
          <xdr:grpSpPr bwMode="auto">
            <a:xfrm>
              <a:off x="222" y="1379"/>
              <a:ext cx="86" cy="70"/>
              <a:chOff x="648" y="756"/>
              <a:chExt cx="57" cy="42"/>
            </a:xfrm>
          </xdr:grpSpPr>
          <xdr:sp macro="" textlink="">
            <xdr:nvSpPr>
              <xdr:cNvPr id="838" name="Freeform 260"/>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839" name="Freeform 261"/>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801" name="Group 268"/>
            <xdr:cNvGrpSpPr>
              <a:grpSpLocks/>
            </xdr:cNvGrpSpPr>
          </xdr:nvGrpSpPr>
          <xdr:grpSpPr bwMode="auto">
            <a:xfrm flipH="1">
              <a:off x="136" y="1380"/>
              <a:ext cx="86" cy="70"/>
              <a:chOff x="648" y="756"/>
              <a:chExt cx="57" cy="42"/>
            </a:xfrm>
          </xdr:grpSpPr>
          <xdr:sp macro="" textlink="">
            <xdr:nvSpPr>
              <xdr:cNvPr id="836" name="Freeform 269"/>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837" name="Freeform 270"/>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802" name="Group 276"/>
            <xdr:cNvGrpSpPr>
              <a:grpSpLocks/>
            </xdr:cNvGrpSpPr>
          </xdr:nvGrpSpPr>
          <xdr:grpSpPr bwMode="auto">
            <a:xfrm>
              <a:off x="288" y="1394"/>
              <a:ext cx="113" cy="42"/>
              <a:chOff x="592" y="756"/>
              <a:chExt cx="113" cy="42"/>
            </a:xfrm>
          </xdr:grpSpPr>
          <xdr:grpSp>
            <xdr:nvGrpSpPr>
              <xdr:cNvPr id="829" name="Group 277"/>
              <xdr:cNvGrpSpPr>
                <a:grpSpLocks/>
              </xdr:cNvGrpSpPr>
            </xdr:nvGrpSpPr>
            <xdr:grpSpPr bwMode="auto">
              <a:xfrm>
                <a:off x="592" y="756"/>
                <a:ext cx="57" cy="42"/>
                <a:chOff x="592" y="756"/>
                <a:chExt cx="57" cy="42"/>
              </a:xfrm>
            </xdr:grpSpPr>
            <xdr:sp macro="" textlink="">
              <xdr:nvSpPr>
                <xdr:cNvPr id="834" name="Freeform 278"/>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835" name="Freeform 279"/>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830" name="Group 280"/>
              <xdr:cNvGrpSpPr>
                <a:grpSpLocks/>
              </xdr:cNvGrpSpPr>
            </xdr:nvGrpSpPr>
            <xdr:grpSpPr bwMode="auto">
              <a:xfrm>
                <a:off x="648" y="756"/>
                <a:ext cx="57" cy="42"/>
                <a:chOff x="648" y="756"/>
                <a:chExt cx="57" cy="42"/>
              </a:xfrm>
            </xdr:grpSpPr>
            <xdr:sp macro="" textlink="">
              <xdr:nvSpPr>
                <xdr:cNvPr id="832" name="Freeform 281"/>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833" name="Freeform 282"/>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sp macro="" textlink="">
            <xdr:nvSpPr>
              <xdr:cNvPr id="831" name="Oval 283"/>
              <xdr:cNvSpPr>
                <a:spLocks noChangeArrowheads="1"/>
              </xdr:cNvSpPr>
            </xdr:nvSpPr>
            <xdr:spPr bwMode="auto">
              <a:xfrm rot="-5400000">
                <a:off x="646" y="775"/>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grpSp>
          <xdr:nvGrpSpPr>
            <xdr:cNvPr id="803" name="Group 284"/>
            <xdr:cNvGrpSpPr>
              <a:grpSpLocks/>
            </xdr:cNvGrpSpPr>
          </xdr:nvGrpSpPr>
          <xdr:grpSpPr bwMode="auto">
            <a:xfrm>
              <a:off x="43" y="1394"/>
              <a:ext cx="113" cy="42"/>
              <a:chOff x="592" y="756"/>
              <a:chExt cx="113" cy="42"/>
            </a:xfrm>
          </xdr:grpSpPr>
          <xdr:grpSp>
            <xdr:nvGrpSpPr>
              <xdr:cNvPr id="822" name="Group 285"/>
              <xdr:cNvGrpSpPr>
                <a:grpSpLocks/>
              </xdr:cNvGrpSpPr>
            </xdr:nvGrpSpPr>
            <xdr:grpSpPr bwMode="auto">
              <a:xfrm>
                <a:off x="592" y="756"/>
                <a:ext cx="57" cy="42"/>
                <a:chOff x="592" y="756"/>
                <a:chExt cx="57" cy="42"/>
              </a:xfrm>
            </xdr:grpSpPr>
            <xdr:sp macro="" textlink="">
              <xdr:nvSpPr>
                <xdr:cNvPr id="827" name="Freeform 286"/>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828" name="Freeform 287"/>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823" name="Group 288"/>
              <xdr:cNvGrpSpPr>
                <a:grpSpLocks/>
              </xdr:cNvGrpSpPr>
            </xdr:nvGrpSpPr>
            <xdr:grpSpPr bwMode="auto">
              <a:xfrm>
                <a:off x="648" y="756"/>
                <a:ext cx="57" cy="42"/>
                <a:chOff x="648" y="756"/>
                <a:chExt cx="57" cy="42"/>
              </a:xfrm>
            </xdr:grpSpPr>
            <xdr:sp macro="" textlink="">
              <xdr:nvSpPr>
                <xdr:cNvPr id="825" name="Freeform 289"/>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826" name="Freeform 290"/>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sp macro="" textlink="">
            <xdr:nvSpPr>
              <xdr:cNvPr id="824" name="Oval 291"/>
              <xdr:cNvSpPr>
                <a:spLocks noChangeArrowheads="1"/>
              </xdr:cNvSpPr>
            </xdr:nvSpPr>
            <xdr:spPr bwMode="auto">
              <a:xfrm rot="-5400000">
                <a:off x="646" y="775"/>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grpSp>
          <xdr:nvGrpSpPr>
            <xdr:cNvPr id="804" name="Group 305"/>
            <xdr:cNvGrpSpPr>
              <a:grpSpLocks/>
            </xdr:cNvGrpSpPr>
          </xdr:nvGrpSpPr>
          <xdr:grpSpPr bwMode="auto">
            <a:xfrm>
              <a:off x="149" y="1406"/>
              <a:ext cx="9" cy="9"/>
              <a:chOff x="150" y="1405"/>
              <a:chExt cx="9" cy="9"/>
            </a:xfrm>
          </xdr:grpSpPr>
          <xdr:grpSp>
            <xdr:nvGrpSpPr>
              <xdr:cNvPr id="816" name="Group 306"/>
              <xdr:cNvGrpSpPr>
                <a:grpSpLocks/>
              </xdr:cNvGrpSpPr>
            </xdr:nvGrpSpPr>
            <xdr:grpSpPr bwMode="auto">
              <a:xfrm>
                <a:off x="150" y="1405"/>
                <a:ext cx="3" cy="9"/>
                <a:chOff x="466" y="835"/>
                <a:chExt cx="3" cy="9"/>
              </a:xfrm>
            </xdr:grpSpPr>
            <xdr:sp macro="" textlink="">
              <xdr:nvSpPr>
                <xdr:cNvPr id="820" name="Line 307"/>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821" name="Line 308"/>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817" name="Group 309"/>
              <xdr:cNvGrpSpPr>
                <a:grpSpLocks/>
              </xdr:cNvGrpSpPr>
            </xdr:nvGrpSpPr>
            <xdr:grpSpPr bwMode="auto">
              <a:xfrm flipH="1" flipV="1">
                <a:off x="156" y="1405"/>
                <a:ext cx="3" cy="9"/>
                <a:chOff x="466" y="835"/>
                <a:chExt cx="3" cy="9"/>
              </a:xfrm>
            </xdr:grpSpPr>
            <xdr:sp macro="" textlink="">
              <xdr:nvSpPr>
                <xdr:cNvPr id="818" name="Line 310"/>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819" name="Line 311"/>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805" name="Group 312"/>
            <xdr:cNvGrpSpPr>
              <a:grpSpLocks/>
            </xdr:cNvGrpSpPr>
          </xdr:nvGrpSpPr>
          <xdr:grpSpPr bwMode="auto">
            <a:xfrm>
              <a:off x="288" y="1407"/>
              <a:ext cx="9" cy="9"/>
              <a:chOff x="150" y="1405"/>
              <a:chExt cx="9" cy="9"/>
            </a:xfrm>
          </xdr:grpSpPr>
          <xdr:grpSp>
            <xdr:nvGrpSpPr>
              <xdr:cNvPr id="810" name="Group 313"/>
              <xdr:cNvGrpSpPr>
                <a:grpSpLocks/>
              </xdr:cNvGrpSpPr>
            </xdr:nvGrpSpPr>
            <xdr:grpSpPr bwMode="auto">
              <a:xfrm>
                <a:off x="150" y="1405"/>
                <a:ext cx="3" cy="9"/>
                <a:chOff x="466" y="835"/>
                <a:chExt cx="3" cy="9"/>
              </a:xfrm>
            </xdr:grpSpPr>
            <xdr:sp macro="" textlink="">
              <xdr:nvSpPr>
                <xdr:cNvPr id="814" name="Line 314"/>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815" name="Line 315"/>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811" name="Group 316"/>
              <xdr:cNvGrpSpPr>
                <a:grpSpLocks/>
              </xdr:cNvGrpSpPr>
            </xdr:nvGrpSpPr>
            <xdr:grpSpPr bwMode="auto">
              <a:xfrm flipH="1" flipV="1">
                <a:off x="156" y="1405"/>
                <a:ext cx="3" cy="9"/>
                <a:chOff x="466" y="835"/>
                <a:chExt cx="3" cy="9"/>
              </a:xfrm>
            </xdr:grpSpPr>
            <xdr:sp macro="" textlink="">
              <xdr:nvSpPr>
                <xdr:cNvPr id="812" name="Line 317"/>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813" name="Line 318"/>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806" name="Group 2475"/>
            <xdr:cNvGrpSpPr>
              <a:grpSpLocks/>
            </xdr:cNvGrpSpPr>
          </xdr:nvGrpSpPr>
          <xdr:grpSpPr bwMode="auto">
            <a:xfrm>
              <a:off x="194" y="1404"/>
              <a:ext cx="57" cy="23"/>
              <a:chOff x="194" y="1307"/>
              <a:chExt cx="57" cy="23"/>
            </a:xfrm>
          </xdr:grpSpPr>
          <xdr:sp macro="" textlink="">
            <xdr:nvSpPr>
              <xdr:cNvPr id="807" name="Oval 271"/>
              <xdr:cNvSpPr>
                <a:spLocks noChangeArrowheads="1"/>
              </xdr:cNvSpPr>
            </xdr:nvSpPr>
            <xdr:spPr bwMode="auto">
              <a:xfrm rot="5400000" flipH="1">
                <a:off x="219" y="1315"/>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808" name="Freeform 2473"/>
              <xdr:cNvSpPr>
                <a:spLocks/>
              </xdr:cNvSpPr>
            </xdr:nvSpPr>
            <xdr:spPr bwMode="auto">
              <a:xfrm>
                <a:off x="228" y="1307"/>
                <a:ext cx="23" cy="22"/>
              </a:xfrm>
              <a:custGeom>
                <a:avLst/>
                <a:gdLst/>
                <a:ahLst/>
                <a:cxnLst>
                  <a:cxn ang="0">
                    <a:pos x="0" y="7"/>
                  </a:cxn>
                  <a:cxn ang="0">
                    <a:pos x="4" y="2"/>
                  </a:cxn>
                  <a:cxn ang="0">
                    <a:pos x="11" y="0"/>
                  </a:cxn>
                  <a:cxn ang="0">
                    <a:pos x="17" y="2"/>
                  </a:cxn>
                  <a:cxn ang="0">
                    <a:pos x="22" y="7"/>
                  </a:cxn>
                  <a:cxn ang="0">
                    <a:pos x="22" y="16"/>
                  </a:cxn>
                  <a:cxn ang="0">
                    <a:pos x="18" y="20"/>
                  </a:cxn>
                  <a:cxn ang="0">
                    <a:pos x="11" y="22"/>
                  </a:cxn>
                  <a:cxn ang="0">
                    <a:pos x="4" y="20"/>
                  </a:cxn>
                  <a:cxn ang="0">
                    <a:pos x="0" y="16"/>
                  </a:cxn>
                </a:cxnLst>
                <a:rect l="0" t="0" r="r" b="b"/>
                <a:pathLst>
                  <a:path w="23" h="22">
                    <a:moveTo>
                      <a:pt x="0" y="7"/>
                    </a:moveTo>
                    <a:cubicBezTo>
                      <a:pt x="1" y="6"/>
                      <a:pt x="2" y="3"/>
                      <a:pt x="4" y="2"/>
                    </a:cubicBezTo>
                    <a:cubicBezTo>
                      <a:pt x="6" y="1"/>
                      <a:pt x="9" y="0"/>
                      <a:pt x="11" y="0"/>
                    </a:cubicBezTo>
                    <a:cubicBezTo>
                      <a:pt x="13" y="0"/>
                      <a:pt x="15" y="1"/>
                      <a:pt x="17" y="2"/>
                    </a:cubicBezTo>
                    <a:cubicBezTo>
                      <a:pt x="19" y="3"/>
                      <a:pt x="21" y="5"/>
                      <a:pt x="22" y="7"/>
                    </a:cubicBezTo>
                    <a:cubicBezTo>
                      <a:pt x="23" y="9"/>
                      <a:pt x="23" y="14"/>
                      <a:pt x="22" y="16"/>
                    </a:cubicBezTo>
                    <a:cubicBezTo>
                      <a:pt x="21" y="18"/>
                      <a:pt x="20" y="19"/>
                      <a:pt x="18" y="20"/>
                    </a:cubicBezTo>
                    <a:cubicBezTo>
                      <a:pt x="16" y="21"/>
                      <a:pt x="13" y="22"/>
                      <a:pt x="11" y="22"/>
                    </a:cubicBezTo>
                    <a:cubicBezTo>
                      <a:pt x="9" y="22"/>
                      <a:pt x="6" y="21"/>
                      <a:pt x="4" y="20"/>
                    </a:cubicBezTo>
                    <a:cubicBezTo>
                      <a:pt x="2" y="19"/>
                      <a:pt x="1" y="17"/>
                      <a:pt x="0" y="16"/>
                    </a:cubicBezTo>
                  </a:path>
                </a:pathLst>
              </a:custGeom>
              <a:noFill/>
              <a:ln w="9525" cap="flat">
                <a:solidFill>
                  <a:srgbClr val="808000"/>
                </a:solidFill>
                <a:prstDash val="dash"/>
                <a:round/>
                <a:headEnd/>
                <a:tailEnd/>
              </a:ln>
            </xdr:spPr>
          </xdr:sp>
          <xdr:sp macro="" textlink="">
            <xdr:nvSpPr>
              <xdr:cNvPr id="809" name="Freeform 2474"/>
              <xdr:cNvSpPr>
                <a:spLocks/>
              </xdr:cNvSpPr>
            </xdr:nvSpPr>
            <xdr:spPr bwMode="auto">
              <a:xfrm flipH="1">
                <a:off x="194" y="1308"/>
                <a:ext cx="23" cy="22"/>
              </a:xfrm>
              <a:custGeom>
                <a:avLst/>
                <a:gdLst/>
                <a:ahLst/>
                <a:cxnLst>
                  <a:cxn ang="0">
                    <a:pos x="0" y="7"/>
                  </a:cxn>
                  <a:cxn ang="0">
                    <a:pos x="4" y="2"/>
                  </a:cxn>
                  <a:cxn ang="0">
                    <a:pos x="11" y="0"/>
                  </a:cxn>
                  <a:cxn ang="0">
                    <a:pos x="17" y="2"/>
                  </a:cxn>
                  <a:cxn ang="0">
                    <a:pos x="22" y="7"/>
                  </a:cxn>
                  <a:cxn ang="0">
                    <a:pos x="22" y="16"/>
                  </a:cxn>
                  <a:cxn ang="0">
                    <a:pos x="18" y="20"/>
                  </a:cxn>
                  <a:cxn ang="0">
                    <a:pos x="11" y="22"/>
                  </a:cxn>
                  <a:cxn ang="0">
                    <a:pos x="4" y="20"/>
                  </a:cxn>
                  <a:cxn ang="0">
                    <a:pos x="0" y="16"/>
                  </a:cxn>
                </a:cxnLst>
                <a:rect l="0" t="0" r="r" b="b"/>
                <a:pathLst>
                  <a:path w="23" h="22">
                    <a:moveTo>
                      <a:pt x="0" y="7"/>
                    </a:moveTo>
                    <a:cubicBezTo>
                      <a:pt x="1" y="6"/>
                      <a:pt x="2" y="3"/>
                      <a:pt x="4" y="2"/>
                    </a:cubicBezTo>
                    <a:cubicBezTo>
                      <a:pt x="6" y="1"/>
                      <a:pt x="9" y="0"/>
                      <a:pt x="11" y="0"/>
                    </a:cubicBezTo>
                    <a:cubicBezTo>
                      <a:pt x="13" y="0"/>
                      <a:pt x="15" y="1"/>
                      <a:pt x="17" y="2"/>
                    </a:cubicBezTo>
                    <a:cubicBezTo>
                      <a:pt x="19" y="3"/>
                      <a:pt x="21" y="5"/>
                      <a:pt x="22" y="7"/>
                    </a:cubicBezTo>
                    <a:cubicBezTo>
                      <a:pt x="23" y="9"/>
                      <a:pt x="23" y="14"/>
                      <a:pt x="22" y="16"/>
                    </a:cubicBezTo>
                    <a:cubicBezTo>
                      <a:pt x="21" y="18"/>
                      <a:pt x="20" y="19"/>
                      <a:pt x="18" y="20"/>
                    </a:cubicBezTo>
                    <a:cubicBezTo>
                      <a:pt x="16" y="21"/>
                      <a:pt x="13" y="22"/>
                      <a:pt x="11" y="22"/>
                    </a:cubicBezTo>
                    <a:cubicBezTo>
                      <a:pt x="9" y="22"/>
                      <a:pt x="6" y="21"/>
                      <a:pt x="4" y="20"/>
                    </a:cubicBezTo>
                    <a:cubicBezTo>
                      <a:pt x="2" y="19"/>
                      <a:pt x="1" y="17"/>
                      <a:pt x="0" y="16"/>
                    </a:cubicBezTo>
                  </a:path>
                </a:pathLst>
              </a:custGeom>
              <a:noFill/>
              <a:ln w="9525" cap="flat">
                <a:solidFill>
                  <a:srgbClr val="808000"/>
                </a:solidFill>
                <a:prstDash val="dash"/>
                <a:round/>
                <a:headEnd/>
                <a:tailEnd/>
              </a:ln>
            </xdr:spPr>
          </xdr:sp>
        </xdr:grpSp>
      </xdr:grpSp>
    </xdr:grpSp>
    <xdr:clientData/>
  </xdr:twoCellAnchor>
  <xdr:twoCellAnchor>
    <xdr:from>
      <xdr:col>0</xdr:col>
      <xdr:colOff>346473</xdr:colOff>
      <xdr:row>42</xdr:row>
      <xdr:rowOff>28975</xdr:rowOff>
    </xdr:from>
    <xdr:to>
      <xdr:col>6</xdr:col>
      <xdr:colOff>194073</xdr:colOff>
      <xdr:row>59</xdr:row>
      <xdr:rowOff>95649</xdr:rowOff>
    </xdr:to>
    <xdr:grpSp>
      <xdr:nvGrpSpPr>
        <xdr:cNvPr id="840" name="Group 2485"/>
        <xdr:cNvGrpSpPr>
          <a:grpSpLocks/>
        </xdr:cNvGrpSpPr>
      </xdr:nvGrpSpPr>
      <xdr:grpSpPr bwMode="auto">
        <a:xfrm>
          <a:off x="346473" y="8283975"/>
          <a:ext cx="3479006" cy="3102768"/>
          <a:chOff x="27" y="767"/>
          <a:chExt cx="368" cy="330"/>
        </a:xfrm>
      </xdr:grpSpPr>
      <xdr:grpSp>
        <xdr:nvGrpSpPr>
          <xdr:cNvPr id="841" name="Group 191"/>
          <xdr:cNvGrpSpPr>
            <a:grpSpLocks/>
          </xdr:cNvGrpSpPr>
        </xdr:nvGrpSpPr>
        <xdr:grpSpPr bwMode="auto">
          <a:xfrm>
            <a:off x="136" y="767"/>
            <a:ext cx="181" cy="95"/>
            <a:chOff x="190" y="1367"/>
            <a:chExt cx="181" cy="95"/>
          </a:xfrm>
        </xdr:grpSpPr>
        <xdr:sp macro="" textlink="">
          <xdr:nvSpPr>
            <xdr:cNvPr id="903" name="Text Box 89"/>
            <xdr:cNvSpPr txBox="1">
              <a:spLocks noChangeArrowheads="1"/>
            </xdr:cNvSpPr>
          </xdr:nvSpPr>
          <xdr:spPr bwMode="auto">
            <a:xfrm>
              <a:off x="352" y="1424"/>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x</a:t>
              </a:r>
            </a:p>
          </xdr:txBody>
        </xdr:sp>
        <xdr:grpSp>
          <xdr:nvGrpSpPr>
            <xdr:cNvPr id="904" name="Group 179"/>
            <xdr:cNvGrpSpPr>
              <a:grpSpLocks/>
            </xdr:cNvGrpSpPr>
          </xdr:nvGrpSpPr>
          <xdr:grpSpPr bwMode="auto">
            <a:xfrm>
              <a:off x="191" y="1381"/>
              <a:ext cx="180" cy="81"/>
              <a:chOff x="191" y="1361"/>
              <a:chExt cx="180" cy="81"/>
            </a:xfrm>
          </xdr:grpSpPr>
          <xdr:sp macro="" textlink="">
            <xdr:nvSpPr>
              <xdr:cNvPr id="919" name="Line 22"/>
              <xdr:cNvSpPr>
                <a:spLocks noChangeShapeType="1"/>
              </xdr:cNvSpPr>
            </xdr:nvSpPr>
            <xdr:spPr bwMode="auto">
              <a:xfrm rot="5400000">
                <a:off x="207" y="1388"/>
                <a:ext cx="0" cy="31"/>
              </a:xfrm>
              <a:prstGeom prst="line">
                <a:avLst/>
              </a:prstGeom>
              <a:noFill/>
              <a:ln w="9525">
                <a:solidFill>
                  <a:srgbClr val="FF6600"/>
                </a:solidFill>
                <a:prstDash val="dash"/>
                <a:round/>
                <a:headEnd/>
                <a:tailEnd/>
              </a:ln>
            </xdr:spPr>
          </xdr:sp>
          <xdr:grpSp>
            <xdr:nvGrpSpPr>
              <xdr:cNvPr id="920" name="Group 178"/>
              <xdr:cNvGrpSpPr>
                <a:grpSpLocks/>
              </xdr:cNvGrpSpPr>
            </xdr:nvGrpSpPr>
            <xdr:grpSpPr bwMode="auto">
              <a:xfrm>
                <a:off x="220" y="1361"/>
                <a:ext cx="113" cy="81"/>
                <a:chOff x="220" y="1361"/>
                <a:chExt cx="113" cy="81"/>
              </a:xfrm>
            </xdr:grpSpPr>
            <xdr:sp macro="" textlink="">
              <xdr:nvSpPr>
                <xdr:cNvPr id="922" name="Oval 171"/>
                <xdr:cNvSpPr>
                  <a:spLocks noChangeArrowheads="1"/>
                </xdr:cNvSpPr>
              </xdr:nvSpPr>
              <xdr:spPr bwMode="auto">
                <a:xfrm>
                  <a:off x="234" y="1361"/>
                  <a:ext cx="84" cy="81"/>
                </a:xfrm>
                <a:prstGeom prst="ellipse">
                  <a:avLst/>
                </a:prstGeom>
                <a:gradFill rotWithShape="1">
                  <a:gsLst>
                    <a:gs pos="0">
                      <a:srgbClr val="800000"/>
                    </a:gs>
                    <a:gs pos="50000">
                      <a:srgbClr val="800000">
                        <a:gamma/>
                        <a:shade val="46275"/>
                        <a:invGamma/>
                      </a:srgbClr>
                    </a:gs>
                    <a:gs pos="100000">
                      <a:srgbClr val="800000"/>
                    </a:gs>
                  </a:gsLst>
                  <a:lin ang="0" scaled="1"/>
                </a:gradFill>
                <a:ln w="9525">
                  <a:noFill/>
                  <a:round/>
                  <a:headEnd/>
                  <a:tailEnd/>
                </a:ln>
              </xdr:spPr>
            </xdr:sp>
            <xdr:grpSp>
              <xdr:nvGrpSpPr>
                <xdr:cNvPr id="923" name="Group 176"/>
                <xdr:cNvGrpSpPr>
                  <a:grpSpLocks/>
                </xdr:cNvGrpSpPr>
              </xdr:nvGrpSpPr>
              <xdr:grpSpPr bwMode="auto">
                <a:xfrm>
                  <a:off x="276" y="1383"/>
                  <a:ext cx="57" cy="42"/>
                  <a:chOff x="276" y="1383"/>
                  <a:chExt cx="57" cy="42"/>
                </a:xfrm>
              </xdr:grpSpPr>
              <xdr:sp macro="" textlink="">
                <xdr:nvSpPr>
                  <xdr:cNvPr id="930" name="Freeform 25"/>
                  <xdr:cNvSpPr>
                    <a:spLocks/>
                  </xdr:cNvSpPr>
                </xdr:nvSpPr>
                <xdr:spPr bwMode="auto">
                  <a:xfrm rot="5400000" flipH="1">
                    <a:off x="294" y="1386"/>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931" name="Freeform 24"/>
                  <xdr:cNvSpPr>
                    <a:spLocks/>
                  </xdr:cNvSpPr>
                </xdr:nvSpPr>
                <xdr:spPr bwMode="auto">
                  <a:xfrm rot="5400000">
                    <a:off x="294" y="1365"/>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924" name="Group 177"/>
                <xdr:cNvGrpSpPr>
                  <a:grpSpLocks/>
                </xdr:cNvGrpSpPr>
              </xdr:nvGrpSpPr>
              <xdr:grpSpPr bwMode="auto">
                <a:xfrm>
                  <a:off x="220" y="1383"/>
                  <a:ext cx="57" cy="42"/>
                  <a:chOff x="220" y="1383"/>
                  <a:chExt cx="57" cy="42"/>
                </a:xfrm>
              </xdr:grpSpPr>
              <xdr:sp macro="" textlink="">
                <xdr:nvSpPr>
                  <xdr:cNvPr id="928" name="Freeform 26"/>
                  <xdr:cNvSpPr>
                    <a:spLocks/>
                  </xdr:cNvSpPr>
                </xdr:nvSpPr>
                <xdr:spPr bwMode="auto">
                  <a:xfrm rot="5400000" flipV="1">
                    <a:off x="238" y="1365"/>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929" name="Freeform 27"/>
                  <xdr:cNvSpPr>
                    <a:spLocks/>
                  </xdr:cNvSpPr>
                </xdr:nvSpPr>
                <xdr:spPr bwMode="auto">
                  <a:xfrm rot="5400000" flipH="1" flipV="1">
                    <a:off x="238" y="1386"/>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sp macro="" textlink="">
              <xdr:nvSpPr>
                <xdr:cNvPr id="925" name="Oval 28"/>
                <xdr:cNvSpPr>
                  <a:spLocks noChangeArrowheads="1"/>
                </xdr:cNvSpPr>
              </xdr:nvSpPr>
              <xdr:spPr bwMode="auto">
                <a:xfrm rot="5400000">
                  <a:off x="274" y="1401"/>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926" name="Freeform 173"/>
                <xdr:cNvSpPr>
                  <a:spLocks/>
                </xdr:cNvSpPr>
              </xdr:nvSpPr>
              <xdr:spPr bwMode="auto">
                <a:xfrm>
                  <a:off x="312" y="1386"/>
                  <a:ext cx="6" cy="37"/>
                </a:xfrm>
                <a:custGeom>
                  <a:avLst/>
                  <a:gdLst/>
                  <a:ahLst/>
                  <a:cxnLst>
                    <a:cxn ang="0">
                      <a:pos x="2" y="0"/>
                    </a:cxn>
                    <a:cxn ang="0">
                      <a:pos x="4" y="5"/>
                    </a:cxn>
                    <a:cxn ang="0">
                      <a:pos x="5" y="10"/>
                    </a:cxn>
                    <a:cxn ang="0">
                      <a:pos x="6" y="15"/>
                    </a:cxn>
                    <a:cxn ang="0">
                      <a:pos x="6" y="21"/>
                    </a:cxn>
                    <a:cxn ang="0">
                      <a:pos x="5" y="26"/>
                    </a:cxn>
                    <a:cxn ang="0">
                      <a:pos x="3" y="32"/>
                    </a:cxn>
                    <a:cxn ang="0">
                      <a:pos x="0" y="37"/>
                    </a:cxn>
                  </a:cxnLst>
                  <a:rect l="0" t="0" r="r" b="b"/>
                  <a:pathLst>
                    <a:path w="6" h="37">
                      <a:moveTo>
                        <a:pt x="2" y="0"/>
                      </a:moveTo>
                      <a:cubicBezTo>
                        <a:pt x="2" y="1"/>
                        <a:pt x="4" y="3"/>
                        <a:pt x="4" y="5"/>
                      </a:cubicBezTo>
                      <a:cubicBezTo>
                        <a:pt x="4" y="7"/>
                        <a:pt x="5" y="8"/>
                        <a:pt x="5" y="10"/>
                      </a:cubicBezTo>
                      <a:cubicBezTo>
                        <a:pt x="5" y="12"/>
                        <a:pt x="6" y="13"/>
                        <a:pt x="6" y="15"/>
                      </a:cubicBezTo>
                      <a:cubicBezTo>
                        <a:pt x="6" y="17"/>
                        <a:pt x="6" y="19"/>
                        <a:pt x="6" y="21"/>
                      </a:cubicBezTo>
                      <a:cubicBezTo>
                        <a:pt x="6" y="23"/>
                        <a:pt x="5" y="24"/>
                        <a:pt x="5" y="26"/>
                      </a:cubicBezTo>
                      <a:cubicBezTo>
                        <a:pt x="5" y="28"/>
                        <a:pt x="4" y="30"/>
                        <a:pt x="3" y="32"/>
                      </a:cubicBezTo>
                      <a:cubicBezTo>
                        <a:pt x="2" y="34"/>
                        <a:pt x="1" y="36"/>
                        <a:pt x="0" y="37"/>
                      </a:cubicBezTo>
                    </a:path>
                  </a:pathLst>
                </a:custGeom>
                <a:noFill/>
                <a:ln w="9525" cap="flat">
                  <a:solidFill>
                    <a:srgbClr val="480000"/>
                  </a:solidFill>
                  <a:prstDash val="dash"/>
                  <a:round/>
                  <a:headEnd/>
                  <a:tailEnd/>
                </a:ln>
              </xdr:spPr>
            </xdr:sp>
            <xdr:sp macro="" textlink="">
              <xdr:nvSpPr>
                <xdr:cNvPr id="927" name="Freeform 175"/>
                <xdr:cNvSpPr>
                  <a:spLocks/>
                </xdr:cNvSpPr>
              </xdr:nvSpPr>
              <xdr:spPr bwMode="auto">
                <a:xfrm flipH="1">
                  <a:off x="234" y="1385"/>
                  <a:ext cx="6" cy="37"/>
                </a:xfrm>
                <a:custGeom>
                  <a:avLst/>
                  <a:gdLst/>
                  <a:ahLst/>
                  <a:cxnLst>
                    <a:cxn ang="0">
                      <a:pos x="2" y="0"/>
                    </a:cxn>
                    <a:cxn ang="0">
                      <a:pos x="4" y="5"/>
                    </a:cxn>
                    <a:cxn ang="0">
                      <a:pos x="5" y="10"/>
                    </a:cxn>
                    <a:cxn ang="0">
                      <a:pos x="6" y="15"/>
                    </a:cxn>
                    <a:cxn ang="0">
                      <a:pos x="6" y="21"/>
                    </a:cxn>
                    <a:cxn ang="0">
                      <a:pos x="5" y="26"/>
                    </a:cxn>
                    <a:cxn ang="0">
                      <a:pos x="3" y="32"/>
                    </a:cxn>
                    <a:cxn ang="0">
                      <a:pos x="0" y="37"/>
                    </a:cxn>
                  </a:cxnLst>
                  <a:rect l="0" t="0" r="r" b="b"/>
                  <a:pathLst>
                    <a:path w="6" h="37">
                      <a:moveTo>
                        <a:pt x="2" y="0"/>
                      </a:moveTo>
                      <a:cubicBezTo>
                        <a:pt x="2" y="1"/>
                        <a:pt x="4" y="3"/>
                        <a:pt x="4" y="5"/>
                      </a:cubicBezTo>
                      <a:cubicBezTo>
                        <a:pt x="4" y="7"/>
                        <a:pt x="5" y="8"/>
                        <a:pt x="5" y="10"/>
                      </a:cubicBezTo>
                      <a:cubicBezTo>
                        <a:pt x="5" y="12"/>
                        <a:pt x="6" y="13"/>
                        <a:pt x="6" y="15"/>
                      </a:cubicBezTo>
                      <a:cubicBezTo>
                        <a:pt x="6" y="17"/>
                        <a:pt x="6" y="19"/>
                        <a:pt x="6" y="21"/>
                      </a:cubicBezTo>
                      <a:cubicBezTo>
                        <a:pt x="6" y="23"/>
                        <a:pt x="5" y="24"/>
                        <a:pt x="5" y="26"/>
                      </a:cubicBezTo>
                      <a:cubicBezTo>
                        <a:pt x="5" y="28"/>
                        <a:pt x="4" y="30"/>
                        <a:pt x="3" y="32"/>
                      </a:cubicBezTo>
                      <a:cubicBezTo>
                        <a:pt x="2" y="34"/>
                        <a:pt x="1" y="36"/>
                        <a:pt x="0" y="37"/>
                      </a:cubicBezTo>
                    </a:path>
                  </a:pathLst>
                </a:custGeom>
                <a:noFill/>
                <a:ln w="9525" cap="flat">
                  <a:solidFill>
                    <a:srgbClr val="480000"/>
                  </a:solidFill>
                  <a:prstDash val="dash"/>
                  <a:round/>
                  <a:headEnd/>
                  <a:tailEnd/>
                </a:ln>
              </xdr:spPr>
            </xdr:sp>
          </xdr:grpSp>
          <xdr:sp macro="" textlink="">
            <xdr:nvSpPr>
              <xdr:cNvPr id="921" name="Line 29"/>
              <xdr:cNvSpPr>
                <a:spLocks noChangeShapeType="1"/>
              </xdr:cNvSpPr>
            </xdr:nvSpPr>
            <xdr:spPr bwMode="auto">
              <a:xfrm rot="5400000" flipV="1">
                <a:off x="351" y="1383"/>
                <a:ext cx="0" cy="41"/>
              </a:xfrm>
              <a:prstGeom prst="line">
                <a:avLst/>
              </a:prstGeom>
              <a:noFill/>
              <a:ln w="9525">
                <a:solidFill>
                  <a:srgbClr val="FF6600"/>
                </a:solidFill>
                <a:prstDash val="dash"/>
                <a:round/>
                <a:headEnd/>
                <a:tailEnd type="triangle" w="med" len="med"/>
              </a:ln>
            </xdr:spPr>
          </xdr:sp>
        </xdr:grpSp>
        <xdr:sp macro="" textlink="">
          <xdr:nvSpPr>
            <xdr:cNvPr id="905" name="Text Box 180"/>
            <xdr:cNvSpPr txBox="1">
              <a:spLocks noChangeArrowheads="1"/>
            </xdr:cNvSpPr>
          </xdr:nvSpPr>
          <xdr:spPr bwMode="auto">
            <a:xfrm>
              <a:off x="223" y="1367"/>
              <a:ext cx="23"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2s</a:t>
              </a:r>
            </a:p>
          </xdr:txBody>
        </xdr:sp>
        <xdr:grpSp>
          <xdr:nvGrpSpPr>
            <xdr:cNvPr id="906" name="Group 189"/>
            <xdr:cNvGrpSpPr>
              <a:grpSpLocks/>
            </xdr:cNvGrpSpPr>
          </xdr:nvGrpSpPr>
          <xdr:grpSpPr bwMode="auto">
            <a:xfrm>
              <a:off x="244" y="1379"/>
              <a:ext cx="27" cy="15"/>
              <a:chOff x="244" y="1359"/>
              <a:chExt cx="27" cy="15"/>
            </a:xfrm>
          </xdr:grpSpPr>
          <xdr:sp macro="" textlink="">
            <xdr:nvSpPr>
              <xdr:cNvPr id="917" name="Line 182"/>
              <xdr:cNvSpPr>
                <a:spLocks noChangeShapeType="1"/>
              </xdr:cNvSpPr>
            </xdr:nvSpPr>
            <xdr:spPr bwMode="auto">
              <a:xfrm>
                <a:off x="244" y="1359"/>
                <a:ext cx="12" cy="0"/>
              </a:xfrm>
              <a:prstGeom prst="line">
                <a:avLst/>
              </a:prstGeom>
              <a:noFill/>
              <a:ln w="9525">
                <a:solidFill>
                  <a:srgbClr val="FF6600"/>
                </a:solidFill>
                <a:round/>
                <a:headEnd/>
                <a:tailEnd/>
              </a:ln>
            </xdr:spPr>
          </xdr:sp>
          <xdr:sp macro="" textlink="">
            <xdr:nvSpPr>
              <xdr:cNvPr id="918" name="Line 183"/>
              <xdr:cNvSpPr>
                <a:spLocks noChangeShapeType="1"/>
              </xdr:cNvSpPr>
            </xdr:nvSpPr>
            <xdr:spPr bwMode="auto">
              <a:xfrm>
                <a:off x="256" y="1359"/>
                <a:ext cx="15" cy="15"/>
              </a:xfrm>
              <a:prstGeom prst="line">
                <a:avLst/>
              </a:prstGeom>
              <a:noFill/>
              <a:ln w="9525">
                <a:solidFill>
                  <a:srgbClr val="FF6600"/>
                </a:solidFill>
                <a:round/>
                <a:headEnd/>
                <a:tailEnd type="triangle" w="med" len="med"/>
              </a:ln>
            </xdr:spPr>
          </xdr:sp>
        </xdr:grpSp>
        <xdr:sp macro="" textlink="">
          <xdr:nvSpPr>
            <xdr:cNvPr id="907" name="Text Box 181"/>
            <xdr:cNvSpPr txBox="1">
              <a:spLocks noChangeArrowheads="1"/>
            </xdr:cNvSpPr>
          </xdr:nvSpPr>
          <xdr:spPr bwMode="auto">
            <a:xfrm>
              <a:off x="190" y="1433"/>
              <a:ext cx="29" cy="24"/>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2p</a:t>
              </a:r>
              <a:r>
                <a:rPr lang="en-US" sz="1100" b="1" i="0" strike="noStrike" baseline="-25000">
                  <a:solidFill>
                    <a:srgbClr val="FF9900"/>
                  </a:solidFill>
                  <a:latin typeface="Arial"/>
                  <a:cs typeface="Arial"/>
                </a:rPr>
                <a:t>x</a:t>
              </a:r>
            </a:p>
          </xdr:txBody>
        </xdr:sp>
        <xdr:grpSp>
          <xdr:nvGrpSpPr>
            <xdr:cNvPr id="908" name="Group 190"/>
            <xdr:cNvGrpSpPr>
              <a:grpSpLocks/>
            </xdr:cNvGrpSpPr>
          </xdr:nvGrpSpPr>
          <xdr:grpSpPr bwMode="auto">
            <a:xfrm>
              <a:off x="213" y="1423"/>
              <a:ext cx="15" cy="21"/>
              <a:chOff x="213" y="1403"/>
              <a:chExt cx="15" cy="21"/>
            </a:xfrm>
          </xdr:grpSpPr>
          <xdr:sp macro="" textlink="">
            <xdr:nvSpPr>
              <xdr:cNvPr id="915" name="Line 185"/>
              <xdr:cNvSpPr>
                <a:spLocks noChangeShapeType="1"/>
              </xdr:cNvSpPr>
            </xdr:nvSpPr>
            <xdr:spPr bwMode="auto">
              <a:xfrm flipV="1">
                <a:off x="228" y="1403"/>
                <a:ext cx="0" cy="20"/>
              </a:xfrm>
              <a:prstGeom prst="line">
                <a:avLst/>
              </a:prstGeom>
              <a:noFill/>
              <a:ln w="9525">
                <a:solidFill>
                  <a:srgbClr val="FF6600"/>
                </a:solidFill>
                <a:round/>
                <a:headEnd/>
                <a:tailEnd type="triangle" w="med" len="med"/>
              </a:ln>
            </xdr:spPr>
          </xdr:sp>
          <xdr:sp macro="" textlink="">
            <xdr:nvSpPr>
              <xdr:cNvPr id="916" name="Line 186"/>
              <xdr:cNvSpPr>
                <a:spLocks noChangeShapeType="1"/>
              </xdr:cNvSpPr>
            </xdr:nvSpPr>
            <xdr:spPr bwMode="auto">
              <a:xfrm flipH="1">
                <a:off x="213" y="1424"/>
                <a:ext cx="15" cy="0"/>
              </a:xfrm>
              <a:prstGeom prst="line">
                <a:avLst/>
              </a:prstGeom>
              <a:noFill/>
              <a:ln w="9525">
                <a:solidFill>
                  <a:srgbClr val="FF6600"/>
                </a:solidFill>
                <a:round/>
                <a:headEnd/>
                <a:tailEnd/>
              </a:ln>
            </xdr:spPr>
          </xdr:sp>
        </xdr:grpSp>
        <xdr:grpSp>
          <xdr:nvGrpSpPr>
            <xdr:cNvPr id="909" name="Group 79"/>
            <xdr:cNvGrpSpPr>
              <a:grpSpLocks/>
            </xdr:cNvGrpSpPr>
          </xdr:nvGrpSpPr>
          <xdr:grpSpPr bwMode="auto">
            <a:xfrm>
              <a:off x="287" y="1389"/>
              <a:ext cx="3" cy="9"/>
              <a:chOff x="466" y="835"/>
              <a:chExt cx="3" cy="9"/>
            </a:xfrm>
          </xdr:grpSpPr>
          <xdr:sp macro="" textlink="">
            <xdr:nvSpPr>
              <xdr:cNvPr id="913" name="Line 80"/>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914" name="Line 81"/>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910" name="Group 14"/>
            <xdr:cNvGrpSpPr>
              <a:grpSpLocks/>
            </xdr:cNvGrpSpPr>
          </xdr:nvGrpSpPr>
          <xdr:grpSpPr bwMode="auto">
            <a:xfrm>
              <a:off x="322" y="1412"/>
              <a:ext cx="3" cy="9"/>
              <a:chOff x="466" y="835"/>
              <a:chExt cx="3" cy="9"/>
            </a:xfrm>
          </xdr:grpSpPr>
          <xdr:sp macro="" textlink="">
            <xdr:nvSpPr>
              <xdr:cNvPr id="911" name="Line 15"/>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912" name="Line 16"/>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sp macro="" textlink="">
        <xdr:nvSpPr>
          <xdr:cNvPr id="842" name="Text Box 253"/>
          <xdr:cNvSpPr txBox="1">
            <a:spLocks noChangeArrowheads="1"/>
          </xdr:cNvSpPr>
        </xdr:nvSpPr>
        <xdr:spPr bwMode="auto">
          <a:xfrm>
            <a:off x="208" y="999"/>
            <a:ext cx="30" cy="29"/>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l-GR" sz="1100" b="1" i="0" strike="noStrike">
                <a:solidFill>
                  <a:srgbClr val="FF9900"/>
                </a:solidFill>
                <a:latin typeface="Arial"/>
                <a:cs typeface="Arial"/>
              </a:rPr>
              <a:t>ή</a:t>
            </a:r>
          </a:p>
        </xdr:txBody>
      </xdr:sp>
      <xdr:grpSp>
        <xdr:nvGrpSpPr>
          <xdr:cNvPr id="843" name="Group 2471"/>
          <xdr:cNvGrpSpPr>
            <a:grpSpLocks/>
          </xdr:cNvGrpSpPr>
        </xdr:nvGrpSpPr>
        <xdr:grpSpPr bwMode="auto">
          <a:xfrm>
            <a:off x="48" y="942"/>
            <a:ext cx="347" cy="63"/>
            <a:chOff x="48" y="930"/>
            <a:chExt cx="347" cy="63"/>
          </a:xfrm>
        </xdr:grpSpPr>
        <xdr:grpSp>
          <xdr:nvGrpSpPr>
            <xdr:cNvPr id="873" name="Group 2469"/>
            <xdr:cNvGrpSpPr>
              <a:grpSpLocks/>
            </xdr:cNvGrpSpPr>
          </xdr:nvGrpSpPr>
          <xdr:grpSpPr bwMode="auto">
            <a:xfrm>
              <a:off x="48" y="930"/>
              <a:ext cx="158" cy="62"/>
              <a:chOff x="48" y="930"/>
              <a:chExt cx="158" cy="62"/>
            </a:xfrm>
          </xdr:grpSpPr>
          <xdr:grpSp>
            <xdr:nvGrpSpPr>
              <xdr:cNvPr id="889" name="Group 208"/>
              <xdr:cNvGrpSpPr>
                <a:grpSpLocks/>
              </xdr:cNvGrpSpPr>
            </xdr:nvGrpSpPr>
            <xdr:grpSpPr bwMode="auto">
              <a:xfrm flipH="1">
                <a:off x="149" y="952"/>
                <a:ext cx="28" cy="20"/>
                <a:chOff x="592" y="756"/>
                <a:chExt cx="57" cy="42"/>
              </a:xfrm>
            </xdr:grpSpPr>
            <xdr:sp macro="" textlink="">
              <xdr:nvSpPr>
                <xdr:cNvPr id="901" name="Freeform 209"/>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902" name="Freeform 210"/>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890" name="Group 2463"/>
              <xdr:cNvGrpSpPr>
                <a:grpSpLocks/>
              </xdr:cNvGrpSpPr>
            </xdr:nvGrpSpPr>
            <xdr:grpSpPr bwMode="auto">
              <a:xfrm>
                <a:off x="48" y="930"/>
                <a:ext cx="158" cy="62"/>
                <a:chOff x="48" y="930"/>
                <a:chExt cx="158" cy="62"/>
              </a:xfrm>
            </xdr:grpSpPr>
            <xdr:sp macro="" textlink="">
              <xdr:nvSpPr>
                <xdr:cNvPr id="891" name="Text Box 227"/>
                <xdr:cNvSpPr txBox="1">
                  <a:spLocks noChangeArrowheads="1"/>
                </xdr:cNvSpPr>
              </xdr:nvSpPr>
              <xdr:spPr bwMode="auto">
                <a:xfrm>
                  <a:off x="189" y="963"/>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x</a:t>
                  </a:r>
                </a:p>
              </xdr:txBody>
            </xdr:sp>
            <xdr:sp macro="" textlink="">
              <xdr:nvSpPr>
                <xdr:cNvPr id="892" name="Line 218"/>
                <xdr:cNvSpPr>
                  <a:spLocks noChangeShapeType="1"/>
                </xdr:cNvSpPr>
              </xdr:nvSpPr>
              <xdr:spPr bwMode="auto">
                <a:xfrm flipH="1">
                  <a:off x="48" y="962"/>
                  <a:ext cx="16" cy="0"/>
                </a:xfrm>
                <a:prstGeom prst="line">
                  <a:avLst/>
                </a:prstGeom>
                <a:noFill/>
                <a:ln w="9525">
                  <a:solidFill>
                    <a:srgbClr val="FF6600"/>
                  </a:solidFill>
                  <a:prstDash val="dash"/>
                  <a:round/>
                  <a:headEnd/>
                  <a:tailEnd/>
                </a:ln>
              </xdr:spPr>
            </xdr:sp>
            <xdr:grpSp>
              <xdr:nvGrpSpPr>
                <xdr:cNvPr id="893" name="Group 211"/>
                <xdr:cNvGrpSpPr>
                  <a:grpSpLocks/>
                </xdr:cNvGrpSpPr>
              </xdr:nvGrpSpPr>
              <xdr:grpSpPr bwMode="auto">
                <a:xfrm flipH="1">
                  <a:off x="62" y="930"/>
                  <a:ext cx="86" cy="62"/>
                  <a:chOff x="648" y="756"/>
                  <a:chExt cx="57" cy="42"/>
                </a:xfrm>
              </xdr:grpSpPr>
              <xdr:sp macro="" textlink="">
                <xdr:nvSpPr>
                  <xdr:cNvPr id="899" name="Freeform 212"/>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900" name="Freeform 213"/>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sp macro="" textlink="">
              <xdr:nvSpPr>
                <xdr:cNvPr id="894" name="Oval 214"/>
                <xdr:cNvSpPr>
                  <a:spLocks noChangeArrowheads="1"/>
                </xdr:cNvSpPr>
              </xdr:nvSpPr>
              <xdr:spPr bwMode="auto">
                <a:xfrm rot="5400000" flipH="1">
                  <a:off x="145" y="959"/>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895" name="Line 217"/>
                <xdr:cNvSpPr>
                  <a:spLocks noChangeShapeType="1"/>
                </xdr:cNvSpPr>
              </xdr:nvSpPr>
              <xdr:spPr bwMode="auto">
                <a:xfrm>
                  <a:off x="175" y="962"/>
                  <a:ext cx="31" cy="0"/>
                </a:xfrm>
                <a:prstGeom prst="line">
                  <a:avLst/>
                </a:prstGeom>
                <a:noFill/>
                <a:ln w="9525">
                  <a:solidFill>
                    <a:srgbClr val="FF6600"/>
                  </a:solidFill>
                  <a:prstDash val="dash"/>
                  <a:round/>
                  <a:headEnd/>
                  <a:tailEnd type="triangle" w="med" len="med"/>
                </a:ln>
              </xdr:spPr>
            </xdr:sp>
            <xdr:grpSp>
              <xdr:nvGrpSpPr>
                <xdr:cNvPr id="896" name="Group 76"/>
                <xdr:cNvGrpSpPr>
                  <a:grpSpLocks/>
                </xdr:cNvGrpSpPr>
              </xdr:nvGrpSpPr>
              <xdr:grpSpPr bwMode="auto">
                <a:xfrm>
                  <a:off x="73" y="946"/>
                  <a:ext cx="3" cy="9"/>
                  <a:chOff x="466" y="835"/>
                  <a:chExt cx="3" cy="9"/>
                </a:xfrm>
              </xdr:grpSpPr>
              <xdr:sp macro="" textlink="">
                <xdr:nvSpPr>
                  <xdr:cNvPr id="897" name="Line 77"/>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898" name="Line 78"/>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grpSp>
          <xdr:nvGrpSpPr>
            <xdr:cNvPr id="874" name="Group 2464"/>
            <xdr:cNvGrpSpPr>
              <a:grpSpLocks/>
            </xdr:cNvGrpSpPr>
          </xdr:nvGrpSpPr>
          <xdr:grpSpPr bwMode="auto">
            <a:xfrm>
              <a:off x="236" y="931"/>
              <a:ext cx="159" cy="62"/>
              <a:chOff x="236" y="931"/>
              <a:chExt cx="159" cy="62"/>
            </a:xfrm>
          </xdr:grpSpPr>
          <xdr:sp macro="" textlink="">
            <xdr:nvSpPr>
              <xdr:cNvPr id="875" name="Text Box 228"/>
              <xdr:cNvSpPr txBox="1">
                <a:spLocks noChangeArrowheads="1"/>
              </xdr:cNvSpPr>
            </xdr:nvSpPr>
            <xdr:spPr bwMode="auto">
              <a:xfrm>
                <a:off x="379" y="964"/>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x</a:t>
                </a:r>
              </a:p>
            </xdr:txBody>
          </xdr:sp>
          <xdr:grpSp>
            <xdr:nvGrpSpPr>
              <xdr:cNvPr id="876" name="Group 2462"/>
              <xdr:cNvGrpSpPr>
                <a:grpSpLocks/>
              </xdr:cNvGrpSpPr>
            </xdr:nvGrpSpPr>
            <xdr:grpSpPr bwMode="auto">
              <a:xfrm>
                <a:off x="236" y="931"/>
                <a:ext cx="159" cy="62"/>
                <a:chOff x="236" y="931"/>
                <a:chExt cx="159" cy="62"/>
              </a:xfrm>
            </xdr:grpSpPr>
            <xdr:grpSp>
              <xdr:nvGrpSpPr>
                <xdr:cNvPr id="877" name="Group 2459"/>
                <xdr:cNvGrpSpPr>
                  <a:grpSpLocks/>
                </xdr:cNvGrpSpPr>
              </xdr:nvGrpSpPr>
              <xdr:grpSpPr bwMode="auto">
                <a:xfrm>
                  <a:off x="280" y="931"/>
                  <a:ext cx="86" cy="62"/>
                  <a:chOff x="648" y="756"/>
                  <a:chExt cx="57" cy="42"/>
                </a:xfrm>
              </xdr:grpSpPr>
              <xdr:sp macro="" textlink="">
                <xdr:nvSpPr>
                  <xdr:cNvPr id="887" name="Freeform 2460"/>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888" name="Freeform 2461"/>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sp macro="" textlink="">
              <xdr:nvSpPr>
                <xdr:cNvPr id="878" name="Line 216"/>
                <xdr:cNvSpPr>
                  <a:spLocks noChangeShapeType="1"/>
                </xdr:cNvSpPr>
              </xdr:nvSpPr>
              <xdr:spPr bwMode="auto">
                <a:xfrm flipH="1">
                  <a:off x="236" y="962"/>
                  <a:ext cx="16" cy="0"/>
                </a:xfrm>
                <a:prstGeom prst="line">
                  <a:avLst/>
                </a:prstGeom>
                <a:noFill/>
                <a:ln w="9525">
                  <a:solidFill>
                    <a:srgbClr val="FF6600"/>
                  </a:solidFill>
                  <a:prstDash val="dash"/>
                  <a:round/>
                  <a:headEnd/>
                  <a:tailEnd/>
                </a:ln>
              </xdr:spPr>
            </xdr:sp>
            <xdr:grpSp>
              <xdr:nvGrpSpPr>
                <xdr:cNvPr id="879" name="Group 194"/>
                <xdr:cNvGrpSpPr>
                  <a:grpSpLocks/>
                </xdr:cNvGrpSpPr>
              </xdr:nvGrpSpPr>
              <xdr:grpSpPr bwMode="auto">
                <a:xfrm>
                  <a:off x="252" y="952"/>
                  <a:ext cx="28" cy="20"/>
                  <a:chOff x="592" y="756"/>
                  <a:chExt cx="57" cy="42"/>
                </a:xfrm>
              </xdr:grpSpPr>
              <xdr:sp macro="" textlink="">
                <xdr:nvSpPr>
                  <xdr:cNvPr id="885" name="Freeform 195"/>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886" name="Freeform 196"/>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sp macro="" textlink="">
              <xdr:nvSpPr>
                <xdr:cNvPr id="880" name="Oval 200"/>
                <xdr:cNvSpPr>
                  <a:spLocks noChangeArrowheads="1"/>
                </xdr:cNvSpPr>
              </xdr:nvSpPr>
              <xdr:spPr bwMode="auto">
                <a:xfrm rot="-5400000">
                  <a:off x="278" y="959"/>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881" name="Line 215"/>
                <xdr:cNvSpPr>
                  <a:spLocks noChangeShapeType="1"/>
                </xdr:cNvSpPr>
              </xdr:nvSpPr>
              <xdr:spPr bwMode="auto">
                <a:xfrm>
                  <a:off x="364" y="963"/>
                  <a:ext cx="31" cy="0"/>
                </a:xfrm>
                <a:prstGeom prst="line">
                  <a:avLst/>
                </a:prstGeom>
                <a:noFill/>
                <a:ln w="9525">
                  <a:solidFill>
                    <a:srgbClr val="FF6600"/>
                  </a:solidFill>
                  <a:prstDash val="dash"/>
                  <a:round/>
                  <a:headEnd/>
                  <a:tailEnd type="triangle" w="med" len="med"/>
                </a:ln>
              </xdr:spPr>
            </xdr:sp>
            <xdr:grpSp>
              <xdr:nvGrpSpPr>
                <xdr:cNvPr id="882" name="Group 293"/>
                <xdr:cNvGrpSpPr>
                  <a:grpSpLocks/>
                </xdr:cNvGrpSpPr>
              </xdr:nvGrpSpPr>
              <xdr:grpSpPr bwMode="auto">
                <a:xfrm>
                  <a:off x="351" y="946"/>
                  <a:ext cx="3" cy="9"/>
                  <a:chOff x="466" y="835"/>
                  <a:chExt cx="3" cy="9"/>
                </a:xfrm>
              </xdr:grpSpPr>
              <xdr:sp macro="" textlink="">
                <xdr:nvSpPr>
                  <xdr:cNvPr id="883" name="Line 294"/>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884" name="Line 295"/>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grpSp>
      <xdr:grpSp>
        <xdr:nvGrpSpPr>
          <xdr:cNvPr id="844" name="Group 2470"/>
          <xdr:cNvGrpSpPr>
            <a:grpSpLocks/>
          </xdr:cNvGrpSpPr>
        </xdr:nvGrpSpPr>
        <xdr:grpSpPr bwMode="auto">
          <a:xfrm>
            <a:off x="27" y="879"/>
            <a:ext cx="308" cy="75"/>
            <a:chOff x="27" y="867"/>
            <a:chExt cx="308" cy="75"/>
          </a:xfrm>
        </xdr:grpSpPr>
        <xdr:sp macro="" textlink="">
          <xdr:nvSpPr>
            <xdr:cNvPr id="866" name="Text Box 226"/>
            <xdr:cNvSpPr txBox="1">
              <a:spLocks noChangeArrowheads="1"/>
            </xdr:cNvSpPr>
          </xdr:nvSpPr>
          <xdr:spPr bwMode="auto">
            <a:xfrm>
              <a:off x="223" y="867"/>
              <a:ext cx="112" cy="24"/>
            </a:xfrm>
            <a:prstGeom prst="rect">
              <a:avLst/>
            </a:prstGeom>
            <a:solidFill>
              <a:srgbClr val="000000"/>
            </a:solidFill>
            <a:ln w="9525">
              <a:solidFill>
                <a:srgbClr val="000000"/>
              </a:solidFill>
              <a:miter lim="800000"/>
              <a:headEnd/>
              <a:tailEnd/>
            </a:ln>
          </xdr:spPr>
          <xdr:txBody>
            <a:bodyPr vertOverflow="clip" wrap="square" lIns="27432" tIns="27432" rIns="27432" bIns="27432" anchor="ctr" upright="1"/>
            <a:lstStyle/>
            <a:p>
              <a:pPr algn="ctr" rtl="1">
                <a:defRPr sz="1000"/>
              </a:pPr>
              <a:r>
                <a:rPr lang="en-US" sz="1100" b="1" i="0" strike="noStrike">
                  <a:solidFill>
                    <a:srgbClr val="FF6600"/>
                  </a:solidFill>
                  <a:latin typeface="Arial"/>
                  <a:cs typeface="Arial"/>
                </a:rPr>
                <a:t>sp </a:t>
              </a:r>
              <a:r>
                <a:rPr lang="el-GR" sz="1100" b="1" i="0" strike="noStrike">
                  <a:solidFill>
                    <a:srgbClr val="FF6600"/>
                  </a:solidFill>
                  <a:latin typeface="Arial"/>
                  <a:cs typeface="Arial"/>
                </a:rPr>
                <a:t>υβριδισμός</a:t>
              </a:r>
            </a:p>
          </xdr:txBody>
        </xdr:sp>
        <xdr:grpSp>
          <xdr:nvGrpSpPr>
            <xdr:cNvPr id="867" name="Group 254"/>
            <xdr:cNvGrpSpPr>
              <a:grpSpLocks/>
            </xdr:cNvGrpSpPr>
          </xdr:nvGrpSpPr>
          <xdr:grpSpPr bwMode="auto">
            <a:xfrm>
              <a:off x="192" y="868"/>
              <a:ext cx="59" cy="47"/>
              <a:chOff x="185" y="895"/>
              <a:chExt cx="59" cy="47"/>
            </a:xfrm>
          </xdr:grpSpPr>
          <xdr:sp macro="" textlink="">
            <xdr:nvSpPr>
              <xdr:cNvPr id="870" name="Line 222"/>
              <xdr:cNvSpPr>
                <a:spLocks noChangeShapeType="1"/>
              </xdr:cNvSpPr>
            </xdr:nvSpPr>
            <xdr:spPr bwMode="auto">
              <a:xfrm>
                <a:off x="215" y="895"/>
                <a:ext cx="0" cy="17"/>
              </a:xfrm>
              <a:prstGeom prst="line">
                <a:avLst/>
              </a:prstGeom>
              <a:noFill/>
              <a:ln w="19050">
                <a:solidFill>
                  <a:srgbClr val="800000"/>
                </a:solidFill>
                <a:round/>
                <a:headEnd/>
                <a:tailEnd/>
              </a:ln>
            </xdr:spPr>
          </xdr:sp>
          <xdr:sp macro="" textlink="">
            <xdr:nvSpPr>
              <xdr:cNvPr id="871" name="Line 223"/>
              <xdr:cNvSpPr>
                <a:spLocks noChangeShapeType="1"/>
              </xdr:cNvSpPr>
            </xdr:nvSpPr>
            <xdr:spPr bwMode="auto">
              <a:xfrm flipH="1">
                <a:off x="185" y="912"/>
                <a:ext cx="30" cy="30"/>
              </a:xfrm>
              <a:prstGeom prst="line">
                <a:avLst/>
              </a:prstGeom>
              <a:noFill/>
              <a:ln w="19050">
                <a:solidFill>
                  <a:srgbClr val="800000"/>
                </a:solidFill>
                <a:round/>
                <a:headEnd/>
                <a:tailEnd type="triangle" w="med" len="med"/>
              </a:ln>
            </xdr:spPr>
          </xdr:sp>
          <xdr:sp macro="" textlink="">
            <xdr:nvSpPr>
              <xdr:cNvPr id="872" name="Line 224"/>
              <xdr:cNvSpPr>
                <a:spLocks noChangeShapeType="1"/>
              </xdr:cNvSpPr>
            </xdr:nvSpPr>
            <xdr:spPr bwMode="auto">
              <a:xfrm>
                <a:off x="214" y="912"/>
                <a:ext cx="30" cy="30"/>
              </a:xfrm>
              <a:prstGeom prst="line">
                <a:avLst/>
              </a:prstGeom>
              <a:noFill/>
              <a:ln w="19050">
                <a:solidFill>
                  <a:srgbClr val="800000"/>
                </a:solidFill>
                <a:round/>
                <a:headEnd/>
                <a:tailEnd type="triangle" w="med" len="med"/>
              </a:ln>
            </xdr:spPr>
          </xdr:sp>
        </xdr:grpSp>
        <xdr:sp macro="" textlink="">
          <xdr:nvSpPr>
            <xdr:cNvPr id="868" name="Text Box 256"/>
            <xdr:cNvSpPr txBox="1">
              <a:spLocks noChangeArrowheads="1"/>
            </xdr:cNvSpPr>
          </xdr:nvSpPr>
          <xdr:spPr bwMode="auto">
            <a:xfrm>
              <a:off x="27" y="881"/>
              <a:ext cx="102" cy="36"/>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US" sz="1000" b="1" i="0" strike="noStrike">
                  <a:solidFill>
                    <a:srgbClr val="99CC00"/>
                  </a:solidFill>
                  <a:latin typeface="Arial"/>
                  <a:cs typeface="Arial"/>
                </a:rPr>
                <a:t>sp </a:t>
              </a:r>
              <a:r>
                <a:rPr lang="el-GR" sz="1000" b="1" i="0" strike="noStrike">
                  <a:solidFill>
                    <a:srgbClr val="99CC00"/>
                  </a:solidFill>
                  <a:latin typeface="Arial"/>
                  <a:cs typeface="Arial"/>
                </a:rPr>
                <a:t>υβριδικό τροχιακό</a:t>
              </a:r>
            </a:p>
          </xdr:txBody>
        </xdr:sp>
        <xdr:sp macro="" textlink="">
          <xdr:nvSpPr>
            <xdr:cNvPr id="869" name="Line 257"/>
            <xdr:cNvSpPr>
              <a:spLocks noChangeShapeType="1"/>
            </xdr:cNvSpPr>
          </xdr:nvSpPr>
          <xdr:spPr bwMode="auto">
            <a:xfrm>
              <a:off x="65" y="918"/>
              <a:ext cx="24" cy="24"/>
            </a:xfrm>
            <a:prstGeom prst="line">
              <a:avLst/>
            </a:prstGeom>
            <a:noFill/>
            <a:ln w="9525">
              <a:solidFill>
                <a:srgbClr val="FF6600"/>
              </a:solidFill>
              <a:round/>
              <a:headEnd/>
              <a:tailEnd type="triangle" w="med" len="med"/>
            </a:ln>
          </xdr:spPr>
        </xdr:sp>
      </xdr:grpSp>
      <xdr:grpSp>
        <xdr:nvGrpSpPr>
          <xdr:cNvPr id="845" name="Group 2484"/>
          <xdr:cNvGrpSpPr>
            <a:grpSpLocks/>
          </xdr:cNvGrpSpPr>
        </xdr:nvGrpSpPr>
        <xdr:grpSpPr bwMode="auto">
          <a:xfrm>
            <a:off x="121" y="1032"/>
            <a:ext cx="215" cy="65"/>
            <a:chOff x="121" y="1032"/>
            <a:chExt cx="215" cy="65"/>
          </a:xfrm>
        </xdr:grpSpPr>
        <xdr:sp macro="" textlink="">
          <xdr:nvSpPr>
            <xdr:cNvPr id="846" name="Text Box 255"/>
            <xdr:cNvSpPr txBox="1">
              <a:spLocks noChangeArrowheads="1"/>
            </xdr:cNvSpPr>
          </xdr:nvSpPr>
          <xdr:spPr bwMode="auto">
            <a:xfrm>
              <a:off x="320" y="1064"/>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x</a:t>
              </a:r>
            </a:p>
          </xdr:txBody>
        </xdr:sp>
        <xdr:sp macro="" textlink="">
          <xdr:nvSpPr>
            <xdr:cNvPr id="847" name="Line 240"/>
            <xdr:cNvSpPr>
              <a:spLocks noChangeShapeType="1"/>
            </xdr:cNvSpPr>
          </xdr:nvSpPr>
          <xdr:spPr bwMode="auto">
            <a:xfrm>
              <a:off x="305" y="1063"/>
              <a:ext cx="31" cy="0"/>
            </a:xfrm>
            <a:prstGeom prst="line">
              <a:avLst/>
            </a:prstGeom>
            <a:noFill/>
            <a:ln w="9525">
              <a:solidFill>
                <a:srgbClr val="FF6600"/>
              </a:solidFill>
              <a:prstDash val="dash"/>
              <a:round/>
              <a:headEnd/>
              <a:tailEnd type="triangle" w="med" len="med"/>
            </a:ln>
          </xdr:spPr>
        </xdr:sp>
        <xdr:sp macro="" textlink="">
          <xdr:nvSpPr>
            <xdr:cNvPr id="848" name="Line 242"/>
            <xdr:cNvSpPr>
              <a:spLocks noChangeShapeType="1"/>
            </xdr:cNvSpPr>
          </xdr:nvSpPr>
          <xdr:spPr bwMode="auto">
            <a:xfrm flipH="1">
              <a:off x="121" y="1063"/>
              <a:ext cx="16" cy="0"/>
            </a:xfrm>
            <a:prstGeom prst="line">
              <a:avLst/>
            </a:prstGeom>
            <a:noFill/>
            <a:ln w="9525">
              <a:solidFill>
                <a:srgbClr val="FF6600"/>
              </a:solidFill>
              <a:prstDash val="dash"/>
              <a:round/>
              <a:headEnd/>
              <a:tailEnd/>
            </a:ln>
          </xdr:spPr>
        </xdr:sp>
        <xdr:grpSp>
          <xdr:nvGrpSpPr>
            <xdr:cNvPr id="849" name="Group 2483"/>
            <xdr:cNvGrpSpPr>
              <a:grpSpLocks/>
            </xdr:cNvGrpSpPr>
          </xdr:nvGrpSpPr>
          <xdr:grpSpPr bwMode="auto">
            <a:xfrm>
              <a:off x="136" y="1032"/>
              <a:ext cx="172" cy="65"/>
              <a:chOff x="136" y="1032"/>
              <a:chExt cx="172" cy="65"/>
            </a:xfrm>
          </xdr:grpSpPr>
          <xdr:grpSp>
            <xdr:nvGrpSpPr>
              <xdr:cNvPr id="850" name="Group 2465"/>
              <xdr:cNvGrpSpPr>
                <a:grpSpLocks/>
              </xdr:cNvGrpSpPr>
            </xdr:nvGrpSpPr>
            <xdr:grpSpPr bwMode="auto">
              <a:xfrm>
                <a:off x="222" y="1032"/>
                <a:ext cx="86" cy="65"/>
                <a:chOff x="648" y="776"/>
                <a:chExt cx="57" cy="43"/>
              </a:xfrm>
            </xdr:grpSpPr>
            <xdr:sp macro="" textlink="">
              <xdr:nvSpPr>
                <xdr:cNvPr id="864" name="Freeform 2466"/>
                <xdr:cNvSpPr>
                  <a:spLocks/>
                </xdr:cNvSpPr>
              </xdr:nvSpPr>
              <xdr:spPr bwMode="auto">
                <a:xfrm rot="16200000" flipV="1">
                  <a:off x="666" y="779"/>
                  <a:ext cx="22"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865" name="Freeform 2467"/>
                <xdr:cNvSpPr>
                  <a:spLocks/>
                </xdr:cNvSpPr>
              </xdr:nvSpPr>
              <xdr:spPr bwMode="auto">
                <a:xfrm rot="16200000" flipH="1" flipV="1">
                  <a:off x="666" y="758"/>
                  <a:ext cx="22"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851" name="Group 247"/>
              <xdr:cNvGrpSpPr>
                <a:grpSpLocks/>
              </xdr:cNvGrpSpPr>
            </xdr:nvGrpSpPr>
            <xdr:grpSpPr bwMode="auto">
              <a:xfrm flipH="1">
                <a:off x="136" y="1032"/>
                <a:ext cx="86" cy="65"/>
                <a:chOff x="648" y="776"/>
                <a:chExt cx="57" cy="43"/>
              </a:xfrm>
            </xdr:grpSpPr>
            <xdr:sp macro="" textlink="">
              <xdr:nvSpPr>
                <xdr:cNvPr id="862" name="Freeform 248"/>
                <xdr:cNvSpPr>
                  <a:spLocks/>
                </xdr:cNvSpPr>
              </xdr:nvSpPr>
              <xdr:spPr bwMode="auto">
                <a:xfrm rot="16200000" flipV="1">
                  <a:off x="666" y="779"/>
                  <a:ext cx="22"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863" name="Freeform 249"/>
                <xdr:cNvSpPr>
                  <a:spLocks/>
                </xdr:cNvSpPr>
              </xdr:nvSpPr>
              <xdr:spPr bwMode="auto">
                <a:xfrm rot="16200000" flipH="1" flipV="1">
                  <a:off x="666" y="758"/>
                  <a:ext cx="22"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852" name="Group 299"/>
              <xdr:cNvGrpSpPr>
                <a:grpSpLocks/>
              </xdr:cNvGrpSpPr>
            </xdr:nvGrpSpPr>
            <xdr:grpSpPr bwMode="auto">
              <a:xfrm>
                <a:off x="293" y="1046"/>
                <a:ext cx="3" cy="9"/>
                <a:chOff x="466" y="835"/>
                <a:chExt cx="3" cy="9"/>
              </a:xfrm>
            </xdr:grpSpPr>
            <xdr:sp macro="" textlink="">
              <xdr:nvSpPr>
                <xdr:cNvPr id="860" name="Line 300"/>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861" name="Line 301"/>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853" name="Group 302"/>
              <xdr:cNvGrpSpPr>
                <a:grpSpLocks/>
              </xdr:cNvGrpSpPr>
            </xdr:nvGrpSpPr>
            <xdr:grpSpPr bwMode="auto">
              <a:xfrm>
                <a:off x="148" y="1045"/>
                <a:ext cx="3" cy="9"/>
                <a:chOff x="466" y="835"/>
                <a:chExt cx="3" cy="9"/>
              </a:xfrm>
            </xdr:grpSpPr>
            <xdr:sp macro="" textlink="">
              <xdr:nvSpPr>
                <xdr:cNvPr id="858" name="Line 303"/>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859" name="Line 304"/>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854" name="Group 2477"/>
              <xdr:cNvGrpSpPr>
                <a:grpSpLocks/>
              </xdr:cNvGrpSpPr>
            </xdr:nvGrpSpPr>
            <xdr:grpSpPr bwMode="auto">
              <a:xfrm>
                <a:off x="194" y="1053"/>
                <a:ext cx="57" cy="23"/>
                <a:chOff x="194" y="1307"/>
                <a:chExt cx="57" cy="23"/>
              </a:xfrm>
            </xdr:grpSpPr>
            <xdr:sp macro="" textlink="">
              <xdr:nvSpPr>
                <xdr:cNvPr id="855" name="Oval 2478"/>
                <xdr:cNvSpPr>
                  <a:spLocks noChangeArrowheads="1"/>
                </xdr:cNvSpPr>
              </xdr:nvSpPr>
              <xdr:spPr bwMode="auto">
                <a:xfrm rot="5400000" flipH="1">
                  <a:off x="219" y="1315"/>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856" name="Freeform 2479"/>
                <xdr:cNvSpPr>
                  <a:spLocks/>
                </xdr:cNvSpPr>
              </xdr:nvSpPr>
              <xdr:spPr bwMode="auto">
                <a:xfrm>
                  <a:off x="228" y="1307"/>
                  <a:ext cx="23" cy="22"/>
                </a:xfrm>
                <a:custGeom>
                  <a:avLst/>
                  <a:gdLst/>
                  <a:ahLst/>
                  <a:cxnLst>
                    <a:cxn ang="0">
                      <a:pos x="0" y="7"/>
                    </a:cxn>
                    <a:cxn ang="0">
                      <a:pos x="4" y="2"/>
                    </a:cxn>
                    <a:cxn ang="0">
                      <a:pos x="11" y="0"/>
                    </a:cxn>
                    <a:cxn ang="0">
                      <a:pos x="17" y="2"/>
                    </a:cxn>
                    <a:cxn ang="0">
                      <a:pos x="22" y="7"/>
                    </a:cxn>
                    <a:cxn ang="0">
                      <a:pos x="22" y="16"/>
                    </a:cxn>
                    <a:cxn ang="0">
                      <a:pos x="18" y="20"/>
                    </a:cxn>
                    <a:cxn ang="0">
                      <a:pos x="11" y="22"/>
                    </a:cxn>
                    <a:cxn ang="0">
                      <a:pos x="4" y="20"/>
                    </a:cxn>
                    <a:cxn ang="0">
                      <a:pos x="0" y="16"/>
                    </a:cxn>
                  </a:cxnLst>
                  <a:rect l="0" t="0" r="r" b="b"/>
                  <a:pathLst>
                    <a:path w="23" h="22">
                      <a:moveTo>
                        <a:pt x="0" y="7"/>
                      </a:moveTo>
                      <a:cubicBezTo>
                        <a:pt x="1" y="6"/>
                        <a:pt x="2" y="3"/>
                        <a:pt x="4" y="2"/>
                      </a:cubicBezTo>
                      <a:cubicBezTo>
                        <a:pt x="6" y="1"/>
                        <a:pt x="9" y="0"/>
                        <a:pt x="11" y="0"/>
                      </a:cubicBezTo>
                      <a:cubicBezTo>
                        <a:pt x="13" y="0"/>
                        <a:pt x="15" y="1"/>
                        <a:pt x="17" y="2"/>
                      </a:cubicBezTo>
                      <a:cubicBezTo>
                        <a:pt x="19" y="3"/>
                        <a:pt x="21" y="5"/>
                        <a:pt x="22" y="7"/>
                      </a:cubicBezTo>
                      <a:cubicBezTo>
                        <a:pt x="23" y="9"/>
                        <a:pt x="23" y="14"/>
                        <a:pt x="22" y="16"/>
                      </a:cubicBezTo>
                      <a:cubicBezTo>
                        <a:pt x="21" y="18"/>
                        <a:pt x="20" y="19"/>
                        <a:pt x="18" y="20"/>
                      </a:cubicBezTo>
                      <a:cubicBezTo>
                        <a:pt x="16" y="21"/>
                        <a:pt x="13" y="22"/>
                        <a:pt x="11" y="22"/>
                      </a:cubicBezTo>
                      <a:cubicBezTo>
                        <a:pt x="9" y="22"/>
                        <a:pt x="6" y="21"/>
                        <a:pt x="4" y="20"/>
                      </a:cubicBezTo>
                      <a:cubicBezTo>
                        <a:pt x="2" y="19"/>
                        <a:pt x="1" y="17"/>
                        <a:pt x="0" y="16"/>
                      </a:cubicBezTo>
                    </a:path>
                  </a:pathLst>
                </a:custGeom>
                <a:noFill/>
                <a:ln w="9525" cap="flat">
                  <a:solidFill>
                    <a:srgbClr val="808000"/>
                  </a:solidFill>
                  <a:prstDash val="dash"/>
                  <a:round/>
                  <a:headEnd/>
                  <a:tailEnd/>
                </a:ln>
              </xdr:spPr>
            </xdr:sp>
            <xdr:sp macro="" textlink="">
              <xdr:nvSpPr>
                <xdr:cNvPr id="857" name="Freeform 2480"/>
                <xdr:cNvSpPr>
                  <a:spLocks/>
                </xdr:cNvSpPr>
              </xdr:nvSpPr>
              <xdr:spPr bwMode="auto">
                <a:xfrm flipH="1">
                  <a:off x="194" y="1308"/>
                  <a:ext cx="23" cy="22"/>
                </a:xfrm>
                <a:custGeom>
                  <a:avLst/>
                  <a:gdLst/>
                  <a:ahLst/>
                  <a:cxnLst>
                    <a:cxn ang="0">
                      <a:pos x="0" y="7"/>
                    </a:cxn>
                    <a:cxn ang="0">
                      <a:pos x="4" y="2"/>
                    </a:cxn>
                    <a:cxn ang="0">
                      <a:pos x="11" y="0"/>
                    </a:cxn>
                    <a:cxn ang="0">
                      <a:pos x="17" y="2"/>
                    </a:cxn>
                    <a:cxn ang="0">
                      <a:pos x="22" y="7"/>
                    </a:cxn>
                    <a:cxn ang="0">
                      <a:pos x="22" y="16"/>
                    </a:cxn>
                    <a:cxn ang="0">
                      <a:pos x="18" y="20"/>
                    </a:cxn>
                    <a:cxn ang="0">
                      <a:pos x="11" y="22"/>
                    </a:cxn>
                    <a:cxn ang="0">
                      <a:pos x="4" y="20"/>
                    </a:cxn>
                    <a:cxn ang="0">
                      <a:pos x="0" y="16"/>
                    </a:cxn>
                  </a:cxnLst>
                  <a:rect l="0" t="0" r="r" b="b"/>
                  <a:pathLst>
                    <a:path w="23" h="22">
                      <a:moveTo>
                        <a:pt x="0" y="7"/>
                      </a:moveTo>
                      <a:cubicBezTo>
                        <a:pt x="1" y="6"/>
                        <a:pt x="2" y="3"/>
                        <a:pt x="4" y="2"/>
                      </a:cubicBezTo>
                      <a:cubicBezTo>
                        <a:pt x="6" y="1"/>
                        <a:pt x="9" y="0"/>
                        <a:pt x="11" y="0"/>
                      </a:cubicBezTo>
                      <a:cubicBezTo>
                        <a:pt x="13" y="0"/>
                        <a:pt x="15" y="1"/>
                        <a:pt x="17" y="2"/>
                      </a:cubicBezTo>
                      <a:cubicBezTo>
                        <a:pt x="19" y="3"/>
                        <a:pt x="21" y="5"/>
                        <a:pt x="22" y="7"/>
                      </a:cubicBezTo>
                      <a:cubicBezTo>
                        <a:pt x="23" y="9"/>
                        <a:pt x="23" y="14"/>
                        <a:pt x="22" y="16"/>
                      </a:cubicBezTo>
                      <a:cubicBezTo>
                        <a:pt x="21" y="18"/>
                        <a:pt x="20" y="19"/>
                        <a:pt x="18" y="20"/>
                      </a:cubicBezTo>
                      <a:cubicBezTo>
                        <a:pt x="16" y="21"/>
                        <a:pt x="13" y="22"/>
                        <a:pt x="11" y="22"/>
                      </a:cubicBezTo>
                      <a:cubicBezTo>
                        <a:pt x="9" y="22"/>
                        <a:pt x="6" y="21"/>
                        <a:pt x="4" y="20"/>
                      </a:cubicBezTo>
                      <a:cubicBezTo>
                        <a:pt x="2" y="19"/>
                        <a:pt x="1" y="17"/>
                        <a:pt x="0" y="16"/>
                      </a:cubicBezTo>
                    </a:path>
                  </a:pathLst>
                </a:custGeom>
                <a:noFill/>
                <a:ln w="9525" cap="flat">
                  <a:solidFill>
                    <a:srgbClr val="808000"/>
                  </a:solidFill>
                  <a:prstDash val="dash"/>
                  <a:round/>
                  <a:headEnd/>
                  <a:tailEnd/>
                </a:ln>
              </xdr:spPr>
            </xdr:sp>
          </xdr:grpSp>
        </xdr:grpSp>
      </xdr:grpSp>
    </xdr:grpSp>
    <xdr:clientData/>
  </xdr:twoCellAnchor>
  <xdr:twoCellAnchor>
    <xdr:from>
      <xdr:col>12</xdr:col>
      <xdr:colOff>178587</xdr:colOff>
      <xdr:row>272</xdr:row>
      <xdr:rowOff>39586</xdr:rowOff>
    </xdr:from>
    <xdr:to>
      <xdr:col>13</xdr:col>
      <xdr:colOff>189589</xdr:colOff>
      <xdr:row>273</xdr:row>
      <xdr:rowOff>124913</xdr:rowOff>
    </xdr:to>
    <xdr:grpSp>
      <xdr:nvGrpSpPr>
        <xdr:cNvPr id="932" name="Group 2490"/>
        <xdr:cNvGrpSpPr>
          <a:grpSpLocks/>
        </xdr:cNvGrpSpPr>
      </xdr:nvGrpSpPr>
      <xdr:grpSpPr bwMode="auto">
        <a:xfrm>
          <a:off x="7441400" y="49500133"/>
          <a:ext cx="616236" cy="263921"/>
          <a:chOff x="795" y="4869"/>
          <a:chExt cx="53" cy="19"/>
        </a:xfrm>
      </xdr:grpSpPr>
      <xdr:sp macro="" textlink="">
        <xdr:nvSpPr>
          <xdr:cNvPr id="933" name="Text Box 2488"/>
          <xdr:cNvSpPr txBox="1">
            <a:spLocks noChangeArrowheads="1"/>
          </xdr:cNvSpPr>
        </xdr:nvSpPr>
        <xdr:spPr bwMode="auto">
          <a:xfrm>
            <a:off x="807" y="4875"/>
            <a:ext cx="41" cy="13"/>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900" b="0" i="0" strike="noStrike">
                <a:solidFill>
                  <a:srgbClr val="FF9900"/>
                </a:solidFill>
                <a:latin typeface="Arial"/>
                <a:cs typeface="Arial"/>
              </a:rPr>
              <a:t>sp</a:t>
            </a:r>
            <a:r>
              <a:rPr lang="en-US" sz="900" b="0" i="0" strike="noStrike" baseline="30000">
                <a:solidFill>
                  <a:srgbClr val="FF9900"/>
                </a:solidFill>
                <a:latin typeface="Arial"/>
                <a:cs typeface="Arial"/>
              </a:rPr>
              <a:t>3</a:t>
            </a:r>
            <a:r>
              <a:rPr lang="en-US" sz="900" b="0" i="0" strike="noStrike">
                <a:solidFill>
                  <a:srgbClr val="FF9900"/>
                </a:solidFill>
                <a:latin typeface="Arial"/>
                <a:cs typeface="Arial"/>
              </a:rPr>
              <a:t>-sp</a:t>
            </a:r>
            <a:r>
              <a:rPr lang="en-US" sz="900" b="0" i="0" strike="noStrike" baseline="30000">
                <a:solidFill>
                  <a:srgbClr val="FF9900"/>
                </a:solidFill>
                <a:latin typeface="Arial"/>
                <a:cs typeface="Arial"/>
              </a:rPr>
              <a:t>3</a:t>
            </a:r>
          </a:p>
        </xdr:txBody>
      </xdr:sp>
      <xdr:sp macro="" textlink="">
        <xdr:nvSpPr>
          <xdr:cNvPr id="934" name="Text Box 2489"/>
          <xdr:cNvSpPr txBox="1">
            <a:spLocks noChangeArrowheads="1"/>
          </xdr:cNvSpPr>
        </xdr:nvSpPr>
        <xdr:spPr bwMode="auto">
          <a:xfrm>
            <a:off x="795" y="4869"/>
            <a:ext cx="12" cy="15"/>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σ</a:t>
            </a:r>
          </a:p>
        </xdr:txBody>
      </xdr:sp>
    </xdr:grpSp>
    <xdr:clientData/>
  </xdr:twoCellAnchor>
  <xdr:twoCellAnchor>
    <xdr:from>
      <xdr:col>0</xdr:col>
      <xdr:colOff>152400</xdr:colOff>
      <xdr:row>302</xdr:row>
      <xdr:rowOff>28575</xdr:rowOff>
    </xdr:from>
    <xdr:to>
      <xdr:col>5</xdr:col>
      <xdr:colOff>571500</xdr:colOff>
      <xdr:row>310</xdr:row>
      <xdr:rowOff>142875</xdr:rowOff>
    </xdr:to>
    <xdr:grpSp>
      <xdr:nvGrpSpPr>
        <xdr:cNvPr id="935" name="Group 2507"/>
        <xdr:cNvGrpSpPr>
          <a:grpSpLocks/>
        </xdr:cNvGrpSpPr>
      </xdr:nvGrpSpPr>
      <xdr:grpSpPr bwMode="auto">
        <a:xfrm>
          <a:off x="152400" y="54846934"/>
          <a:ext cx="3445272" cy="1543050"/>
          <a:chOff x="19" y="5439"/>
          <a:chExt cx="364" cy="164"/>
        </a:xfrm>
      </xdr:grpSpPr>
      <xdr:grpSp>
        <xdr:nvGrpSpPr>
          <xdr:cNvPr id="936" name="Group 2506"/>
          <xdr:cNvGrpSpPr>
            <a:grpSpLocks/>
          </xdr:cNvGrpSpPr>
        </xdr:nvGrpSpPr>
        <xdr:grpSpPr bwMode="auto">
          <a:xfrm>
            <a:off x="19" y="5439"/>
            <a:ext cx="364" cy="164"/>
            <a:chOff x="19" y="5401"/>
            <a:chExt cx="364" cy="164"/>
          </a:xfrm>
        </xdr:grpSpPr>
        <xdr:sp macro="" textlink="">
          <xdr:nvSpPr>
            <xdr:cNvPr id="938" name="Text Box 1564"/>
            <xdr:cNvSpPr txBox="1">
              <a:spLocks noChangeArrowheads="1"/>
            </xdr:cNvSpPr>
          </xdr:nvSpPr>
          <xdr:spPr bwMode="auto">
            <a:xfrm>
              <a:off x="293" y="5417"/>
              <a:ext cx="74"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0" i="0" strike="noStrike">
                  <a:solidFill>
                    <a:srgbClr val="808000"/>
                  </a:solidFill>
                  <a:latin typeface="Arial"/>
                  <a:cs typeface="Arial"/>
                </a:rPr>
                <a:t>επίπεδο </a:t>
              </a:r>
              <a:r>
                <a:rPr lang="en-US" sz="1000" b="0" i="0" strike="noStrike">
                  <a:solidFill>
                    <a:srgbClr val="808000"/>
                  </a:solidFill>
                  <a:latin typeface="Arial"/>
                  <a:cs typeface="Arial"/>
                </a:rPr>
                <a:t>xy</a:t>
              </a:r>
            </a:p>
          </xdr:txBody>
        </xdr:sp>
        <xdr:grpSp>
          <xdr:nvGrpSpPr>
            <xdr:cNvPr id="939" name="Group 2505"/>
            <xdr:cNvGrpSpPr>
              <a:grpSpLocks/>
            </xdr:cNvGrpSpPr>
          </xdr:nvGrpSpPr>
          <xdr:grpSpPr bwMode="auto">
            <a:xfrm>
              <a:off x="19" y="5401"/>
              <a:ext cx="364" cy="164"/>
              <a:chOff x="19" y="5401"/>
              <a:chExt cx="364" cy="164"/>
            </a:xfrm>
          </xdr:grpSpPr>
          <xdr:sp macro="" textlink="">
            <xdr:nvSpPr>
              <xdr:cNvPr id="940" name="Line 1358"/>
              <xdr:cNvSpPr>
                <a:spLocks noChangeShapeType="1"/>
              </xdr:cNvSpPr>
            </xdr:nvSpPr>
            <xdr:spPr bwMode="auto">
              <a:xfrm flipH="1" flipV="1">
                <a:off x="359" y="5436"/>
                <a:ext cx="24" cy="94"/>
              </a:xfrm>
              <a:prstGeom prst="line">
                <a:avLst/>
              </a:prstGeom>
              <a:noFill/>
              <a:ln w="9525">
                <a:solidFill>
                  <a:srgbClr val="808000"/>
                </a:solidFill>
                <a:prstDash val="dash"/>
                <a:round/>
                <a:headEnd/>
                <a:tailEnd/>
              </a:ln>
            </xdr:spPr>
          </xdr:sp>
          <xdr:sp macro="" textlink="">
            <xdr:nvSpPr>
              <xdr:cNvPr id="941" name="Line 1359"/>
              <xdr:cNvSpPr>
                <a:spLocks noChangeShapeType="1"/>
              </xdr:cNvSpPr>
            </xdr:nvSpPr>
            <xdr:spPr bwMode="auto">
              <a:xfrm flipV="1">
                <a:off x="71" y="5435"/>
                <a:ext cx="24" cy="94"/>
              </a:xfrm>
              <a:prstGeom prst="line">
                <a:avLst/>
              </a:prstGeom>
              <a:noFill/>
              <a:ln w="9525">
                <a:solidFill>
                  <a:srgbClr val="808000"/>
                </a:solidFill>
                <a:prstDash val="dash"/>
                <a:round/>
                <a:headEnd/>
                <a:tailEnd/>
              </a:ln>
            </xdr:spPr>
          </xdr:sp>
          <xdr:grpSp>
            <xdr:nvGrpSpPr>
              <xdr:cNvPr id="942" name="Group 2504"/>
              <xdr:cNvGrpSpPr>
                <a:grpSpLocks/>
              </xdr:cNvGrpSpPr>
            </xdr:nvGrpSpPr>
            <xdr:grpSpPr bwMode="auto">
              <a:xfrm>
                <a:off x="19" y="5401"/>
                <a:ext cx="340" cy="164"/>
                <a:chOff x="19" y="5401"/>
                <a:chExt cx="340" cy="164"/>
              </a:xfrm>
            </xdr:grpSpPr>
            <xdr:sp macro="" textlink="">
              <xdr:nvSpPr>
                <xdr:cNvPr id="944" name="Line 1356"/>
                <xdr:cNvSpPr>
                  <a:spLocks noChangeShapeType="1"/>
                </xdr:cNvSpPr>
              </xdr:nvSpPr>
              <xdr:spPr bwMode="auto">
                <a:xfrm flipH="1">
                  <a:off x="94" y="5436"/>
                  <a:ext cx="265" cy="0"/>
                </a:xfrm>
                <a:prstGeom prst="line">
                  <a:avLst/>
                </a:prstGeom>
                <a:noFill/>
                <a:ln w="9525">
                  <a:solidFill>
                    <a:srgbClr val="808000"/>
                  </a:solidFill>
                  <a:prstDash val="dash"/>
                  <a:round/>
                  <a:headEnd/>
                  <a:tailEnd/>
                </a:ln>
              </xdr:spPr>
            </xdr:sp>
            <xdr:grpSp>
              <xdr:nvGrpSpPr>
                <xdr:cNvPr id="945" name="Group 2503"/>
                <xdr:cNvGrpSpPr>
                  <a:grpSpLocks/>
                </xdr:cNvGrpSpPr>
              </xdr:nvGrpSpPr>
              <xdr:grpSpPr bwMode="auto">
                <a:xfrm>
                  <a:off x="19" y="5401"/>
                  <a:ext cx="340" cy="164"/>
                  <a:chOff x="19" y="5401"/>
                  <a:chExt cx="340" cy="164"/>
                </a:xfrm>
              </xdr:grpSpPr>
              <xdr:grpSp>
                <xdr:nvGrpSpPr>
                  <xdr:cNvPr id="946" name="Group 2501"/>
                  <xdr:cNvGrpSpPr>
                    <a:grpSpLocks/>
                  </xdr:cNvGrpSpPr>
                </xdr:nvGrpSpPr>
                <xdr:grpSpPr bwMode="auto">
                  <a:xfrm>
                    <a:off x="94" y="5401"/>
                    <a:ext cx="265" cy="164"/>
                    <a:chOff x="94" y="5401"/>
                    <a:chExt cx="265" cy="164"/>
                  </a:xfrm>
                </xdr:grpSpPr>
                <xdr:grpSp>
                  <xdr:nvGrpSpPr>
                    <xdr:cNvPr id="951" name="Group 2498"/>
                    <xdr:cNvGrpSpPr>
                      <a:grpSpLocks/>
                    </xdr:cNvGrpSpPr>
                  </xdr:nvGrpSpPr>
                  <xdr:grpSpPr bwMode="auto">
                    <a:xfrm>
                      <a:off x="94" y="5401"/>
                      <a:ext cx="265" cy="164"/>
                      <a:chOff x="94" y="5401"/>
                      <a:chExt cx="265" cy="164"/>
                    </a:xfrm>
                  </xdr:grpSpPr>
                  <xdr:grpSp>
                    <xdr:nvGrpSpPr>
                      <xdr:cNvPr id="964" name="Group 1460"/>
                      <xdr:cNvGrpSpPr>
                        <a:grpSpLocks/>
                      </xdr:cNvGrpSpPr>
                    </xdr:nvGrpSpPr>
                    <xdr:grpSpPr bwMode="auto">
                      <a:xfrm>
                        <a:off x="94" y="5401"/>
                        <a:ext cx="265" cy="164"/>
                        <a:chOff x="104" y="5238"/>
                        <a:chExt cx="265" cy="164"/>
                      </a:xfrm>
                    </xdr:grpSpPr>
                    <xdr:grpSp>
                      <xdr:nvGrpSpPr>
                        <xdr:cNvPr id="1008" name="Group 1367"/>
                        <xdr:cNvGrpSpPr>
                          <a:grpSpLocks/>
                        </xdr:cNvGrpSpPr>
                      </xdr:nvGrpSpPr>
                      <xdr:grpSpPr bwMode="auto">
                        <a:xfrm>
                          <a:off x="104" y="5238"/>
                          <a:ext cx="265" cy="164"/>
                          <a:chOff x="104" y="5238"/>
                          <a:chExt cx="265" cy="164"/>
                        </a:xfrm>
                      </xdr:grpSpPr>
                      <xdr:grpSp>
                        <xdr:nvGrpSpPr>
                          <xdr:cNvPr id="1010" name="Group 1365"/>
                          <xdr:cNvGrpSpPr>
                            <a:grpSpLocks/>
                          </xdr:cNvGrpSpPr>
                        </xdr:nvGrpSpPr>
                        <xdr:grpSpPr bwMode="auto">
                          <a:xfrm>
                            <a:off x="104" y="5247"/>
                            <a:ext cx="265" cy="155"/>
                            <a:chOff x="104" y="5247"/>
                            <a:chExt cx="265" cy="155"/>
                          </a:xfrm>
                        </xdr:grpSpPr>
                        <xdr:sp macro="" textlink="">
                          <xdr:nvSpPr>
                            <xdr:cNvPr id="1016" name="Line 1338"/>
                            <xdr:cNvSpPr>
                              <a:spLocks noChangeShapeType="1"/>
                            </xdr:cNvSpPr>
                          </xdr:nvSpPr>
                          <xdr:spPr bwMode="auto">
                            <a:xfrm>
                              <a:off x="288" y="5381"/>
                              <a:ext cx="0" cy="19"/>
                            </a:xfrm>
                            <a:prstGeom prst="line">
                              <a:avLst/>
                            </a:prstGeom>
                            <a:noFill/>
                            <a:ln w="9525">
                              <a:solidFill>
                                <a:srgbClr val="FF9900"/>
                              </a:solidFill>
                              <a:prstDash val="dash"/>
                              <a:round/>
                              <a:headEnd/>
                              <a:tailEnd/>
                            </a:ln>
                          </xdr:spPr>
                        </xdr:sp>
                        <xdr:grpSp>
                          <xdr:nvGrpSpPr>
                            <xdr:cNvPr id="1017" name="Group 1364"/>
                            <xdr:cNvGrpSpPr>
                              <a:grpSpLocks/>
                            </xdr:cNvGrpSpPr>
                          </xdr:nvGrpSpPr>
                          <xdr:grpSpPr bwMode="auto">
                            <a:xfrm>
                              <a:off x="104" y="5247"/>
                              <a:ext cx="265" cy="155"/>
                              <a:chOff x="104" y="5247"/>
                              <a:chExt cx="265" cy="155"/>
                            </a:xfrm>
                          </xdr:grpSpPr>
                          <xdr:sp macro="" textlink="">
                            <xdr:nvSpPr>
                              <xdr:cNvPr id="1018" name="Line 1337"/>
                              <xdr:cNvSpPr>
                                <a:spLocks noChangeShapeType="1"/>
                              </xdr:cNvSpPr>
                            </xdr:nvSpPr>
                            <xdr:spPr bwMode="auto">
                              <a:xfrm>
                                <a:off x="180" y="5381"/>
                                <a:ext cx="0" cy="19"/>
                              </a:xfrm>
                              <a:prstGeom prst="line">
                                <a:avLst/>
                              </a:prstGeom>
                              <a:noFill/>
                              <a:ln w="9525">
                                <a:solidFill>
                                  <a:srgbClr val="FF9900"/>
                                </a:solidFill>
                                <a:prstDash val="dash"/>
                                <a:round/>
                                <a:headEnd/>
                                <a:tailEnd/>
                              </a:ln>
                            </xdr:spPr>
                          </xdr:sp>
                          <xdr:grpSp>
                            <xdr:nvGrpSpPr>
                              <xdr:cNvPr id="1019" name="Group 1350"/>
                              <xdr:cNvGrpSpPr>
                                <a:grpSpLocks/>
                              </xdr:cNvGrpSpPr>
                            </xdr:nvGrpSpPr>
                            <xdr:grpSpPr bwMode="auto">
                              <a:xfrm>
                                <a:off x="104" y="5247"/>
                                <a:ext cx="265" cy="155"/>
                                <a:chOff x="65" y="5265"/>
                                <a:chExt cx="265" cy="155"/>
                              </a:xfrm>
                            </xdr:grpSpPr>
                            <xdr:grpSp>
                              <xdr:nvGrpSpPr>
                                <xdr:cNvPr id="1020" name="Group 1349"/>
                                <xdr:cNvGrpSpPr>
                                  <a:grpSpLocks/>
                                </xdr:cNvGrpSpPr>
                              </xdr:nvGrpSpPr>
                              <xdr:grpSpPr bwMode="auto">
                                <a:xfrm>
                                  <a:off x="126" y="5340"/>
                                  <a:ext cx="145" cy="80"/>
                                  <a:chOff x="126" y="5340"/>
                                  <a:chExt cx="145" cy="80"/>
                                </a:xfrm>
                              </xdr:grpSpPr>
                              <xdr:grpSp>
                                <xdr:nvGrpSpPr>
                                  <xdr:cNvPr id="1091" name="Group 1324"/>
                                  <xdr:cNvGrpSpPr>
                                    <a:grpSpLocks/>
                                  </xdr:cNvGrpSpPr>
                                </xdr:nvGrpSpPr>
                                <xdr:grpSpPr bwMode="auto">
                                  <a:xfrm>
                                    <a:off x="145" y="5340"/>
                                    <a:ext cx="101" cy="80"/>
                                    <a:chOff x="733" y="5366"/>
                                    <a:chExt cx="101" cy="80"/>
                                  </a:xfrm>
                                </xdr:grpSpPr>
                                <xdr:sp macro="" textlink="">
                                  <xdr:nvSpPr>
                                    <xdr:cNvPr id="1098" name="Rectangle 1325"/>
                                    <xdr:cNvSpPr>
                                      <a:spLocks noChangeArrowheads="1"/>
                                    </xdr:cNvSpPr>
                                  </xdr:nvSpPr>
                                  <xdr:spPr bwMode="auto">
                                    <a:xfrm>
                                      <a:off x="733" y="5389"/>
                                      <a:ext cx="101" cy="34"/>
                                    </a:xfrm>
                                    <a:prstGeom prst="rect">
                                      <a:avLst/>
                                    </a:prstGeom>
                                    <a:solidFill>
                                      <a:srgbClr val="993300"/>
                                    </a:solidFill>
                                    <a:ln w="9525">
                                      <a:noFill/>
                                      <a:miter lim="800000"/>
                                      <a:headEnd/>
                                      <a:tailEnd/>
                                    </a:ln>
                                  </xdr:spPr>
                                </xdr:sp>
                                <xdr:sp macro="" textlink="">
                                  <xdr:nvSpPr>
                                    <xdr:cNvPr id="1099" name="Oval 1326"/>
                                    <xdr:cNvSpPr>
                                      <a:spLocks noChangeArrowheads="1"/>
                                    </xdr:cNvSpPr>
                                  </xdr:nvSpPr>
                                  <xdr:spPr bwMode="auto">
                                    <a:xfrm>
                                      <a:off x="733" y="5366"/>
                                      <a:ext cx="100" cy="32"/>
                                    </a:xfrm>
                                    <a:prstGeom prst="ellipse">
                                      <a:avLst/>
                                    </a:prstGeom>
                                    <a:solidFill>
                                      <a:srgbClr val="000000"/>
                                    </a:solidFill>
                                    <a:ln w="9525">
                                      <a:noFill/>
                                      <a:round/>
                                      <a:headEnd/>
                                      <a:tailEnd/>
                                    </a:ln>
                                  </xdr:spPr>
                                </xdr:sp>
                                <xdr:sp macro="" textlink="">
                                  <xdr:nvSpPr>
                                    <xdr:cNvPr id="1100" name="Oval 1327"/>
                                    <xdr:cNvSpPr>
                                      <a:spLocks noChangeArrowheads="1"/>
                                    </xdr:cNvSpPr>
                                  </xdr:nvSpPr>
                                  <xdr:spPr bwMode="auto">
                                    <a:xfrm flipV="1">
                                      <a:off x="733" y="5414"/>
                                      <a:ext cx="100" cy="32"/>
                                    </a:xfrm>
                                    <a:prstGeom prst="ellipse">
                                      <a:avLst/>
                                    </a:prstGeom>
                                    <a:solidFill>
                                      <a:srgbClr val="000000"/>
                                    </a:solidFill>
                                    <a:ln w="9525">
                                      <a:noFill/>
                                      <a:round/>
                                      <a:headEnd/>
                                      <a:tailEnd/>
                                    </a:ln>
                                  </xdr:spPr>
                                </xdr:sp>
                              </xdr:grpSp>
                              <xdr:grpSp>
                                <xdr:nvGrpSpPr>
                                  <xdr:cNvPr id="1092" name="Group 1196"/>
                                  <xdr:cNvGrpSpPr>
                                    <a:grpSpLocks/>
                                  </xdr:cNvGrpSpPr>
                                </xdr:nvGrpSpPr>
                                <xdr:grpSpPr bwMode="auto">
                                  <a:xfrm>
                                    <a:off x="233" y="5344"/>
                                    <a:ext cx="38" cy="58"/>
                                    <a:chOff x="110" y="5558"/>
                                    <a:chExt cx="40" cy="63"/>
                                  </a:xfrm>
                                </xdr:grpSpPr>
                                <xdr:sp macro="" textlink="">
                                  <xdr:nvSpPr>
                                    <xdr:cNvPr id="1096" name="Freeform 1197"/>
                                    <xdr:cNvSpPr>
                                      <a:spLocks/>
                                    </xdr:cNvSpPr>
                                  </xdr:nvSpPr>
                                  <xdr:spPr bwMode="auto">
                                    <a:xfrm rot="10800000">
                                      <a:off x="130" y="5558"/>
                                      <a:ext cx="20" cy="63"/>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1097" name="Freeform 1198"/>
                                    <xdr:cNvSpPr>
                                      <a:spLocks/>
                                    </xdr:cNvSpPr>
                                  </xdr:nvSpPr>
                                  <xdr:spPr bwMode="auto">
                                    <a:xfrm rot="10800000" flipH="1">
                                      <a:off x="110" y="5558"/>
                                      <a:ext cx="20" cy="63"/>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grpSp>
                                <xdr:nvGrpSpPr>
                                  <xdr:cNvPr id="1093" name="Group 1183"/>
                                  <xdr:cNvGrpSpPr>
                                    <a:grpSpLocks/>
                                  </xdr:cNvGrpSpPr>
                                </xdr:nvGrpSpPr>
                                <xdr:grpSpPr bwMode="auto">
                                  <a:xfrm>
                                    <a:off x="126" y="5344"/>
                                    <a:ext cx="38" cy="58"/>
                                    <a:chOff x="110" y="5558"/>
                                    <a:chExt cx="40" cy="63"/>
                                  </a:xfrm>
                                </xdr:grpSpPr>
                                <xdr:sp macro="" textlink="">
                                  <xdr:nvSpPr>
                                    <xdr:cNvPr id="1094" name="Freeform 1181"/>
                                    <xdr:cNvSpPr>
                                      <a:spLocks/>
                                    </xdr:cNvSpPr>
                                  </xdr:nvSpPr>
                                  <xdr:spPr bwMode="auto">
                                    <a:xfrm rot="10800000">
                                      <a:off x="130" y="5558"/>
                                      <a:ext cx="20" cy="63"/>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1095" name="Freeform 1182"/>
                                    <xdr:cNvSpPr>
                                      <a:spLocks/>
                                    </xdr:cNvSpPr>
                                  </xdr:nvSpPr>
                                  <xdr:spPr bwMode="auto">
                                    <a:xfrm rot="10800000" flipH="1">
                                      <a:off x="110" y="5558"/>
                                      <a:ext cx="20" cy="63"/>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grpSp>
                            <xdr:grpSp>
                              <xdr:nvGrpSpPr>
                                <xdr:cNvPr id="1021" name="Group 1323"/>
                                <xdr:cNvGrpSpPr>
                                  <a:grpSpLocks/>
                                </xdr:cNvGrpSpPr>
                              </xdr:nvGrpSpPr>
                              <xdr:grpSpPr bwMode="auto">
                                <a:xfrm>
                                  <a:off x="146" y="5265"/>
                                  <a:ext cx="101" cy="80"/>
                                  <a:chOff x="733" y="5366"/>
                                  <a:chExt cx="101" cy="80"/>
                                </a:xfrm>
                              </xdr:grpSpPr>
                              <xdr:sp macro="" textlink="">
                                <xdr:nvSpPr>
                                  <xdr:cNvPr id="1088" name="Rectangle 1318"/>
                                  <xdr:cNvSpPr>
                                    <a:spLocks noChangeArrowheads="1"/>
                                  </xdr:cNvSpPr>
                                </xdr:nvSpPr>
                                <xdr:spPr bwMode="auto">
                                  <a:xfrm>
                                    <a:off x="733" y="5389"/>
                                    <a:ext cx="101" cy="34"/>
                                  </a:xfrm>
                                  <a:prstGeom prst="rect">
                                    <a:avLst/>
                                  </a:prstGeom>
                                  <a:solidFill>
                                    <a:srgbClr val="993300"/>
                                  </a:solidFill>
                                  <a:ln w="9525">
                                    <a:noFill/>
                                    <a:miter lim="800000"/>
                                    <a:headEnd/>
                                    <a:tailEnd/>
                                  </a:ln>
                                </xdr:spPr>
                              </xdr:sp>
                              <xdr:sp macro="" textlink="">
                                <xdr:nvSpPr>
                                  <xdr:cNvPr id="1089" name="Oval 1321"/>
                                  <xdr:cNvSpPr>
                                    <a:spLocks noChangeArrowheads="1"/>
                                  </xdr:cNvSpPr>
                                </xdr:nvSpPr>
                                <xdr:spPr bwMode="auto">
                                  <a:xfrm>
                                    <a:off x="733" y="5366"/>
                                    <a:ext cx="100" cy="32"/>
                                  </a:xfrm>
                                  <a:prstGeom prst="ellipse">
                                    <a:avLst/>
                                  </a:prstGeom>
                                  <a:solidFill>
                                    <a:srgbClr val="000000"/>
                                  </a:solidFill>
                                  <a:ln w="9525">
                                    <a:noFill/>
                                    <a:round/>
                                    <a:headEnd/>
                                    <a:tailEnd/>
                                  </a:ln>
                                </xdr:spPr>
                              </xdr:sp>
                              <xdr:sp macro="" textlink="">
                                <xdr:nvSpPr>
                                  <xdr:cNvPr id="1090" name="Oval 1322"/>
                                  <xdr:cNvSpPr>
                                    <a:spLocks noChangeArrowheads="1"/>
                                  </xdr:cNvSpPr>
                                </xdr:nvSpPr>
                                <xdr:spPr bwMode="auto">
                                  <a:xfrm flipV="1">
                                    <a:off x="733" y="5414"/>
                                    <a:ext cx="100" cy="32"/>
                                  </a:xfrm>
                                  <a:prstGeom prst="ellipse">
                                    <a:avLst/>
                                  </a:prstGeom>
                                  <a:solidFill>
                                    <a:srgbClr val="000000"/>
                                  </a:solidFill>
                                  <a:ln w="9525">
                                    <a:noFill/>
                                    <a:round/>
                                    <a:headEnd/>
                                    <a:tailEnd/>
                                  </a:ln>
                                </xdr:spPr>
                              </xdr:sp>
                            </xdr:grpSp>
                            <xdr:grpSp>
                              <xdr:nvGrpSpPr>
                                <xdr:cNvPr id="1022" name="Group 1225"/>
                                <xdr:cNvGrpSpPr>
                                  <a:grpSpLocks/>
                                </xdr:cNvGrpSpPr>
                              </xdr:nvGrpSpPr>
                              <xdr:grpSpPr bwMode="auto">
                                <a:xfrm>
                                  <a:off x="186" y="5284"/>
                                  <a:ext cx="144" cy="109"/>
                                  <a:chOff x="186" y="5285"/>
                                  <a:chExt cx="144" cy="109"/>
                                </a:xfrm>
                              </xdr:grpSpPr>
                              <xdr:grpSp>
                                <xdr:nvGrpSpPr>
                                  <xdr:cNvPr id="1055" name="Group 1220"/>
                                  <xdr:cNvGrpSpPr>
                                    <a:grpSpLocks/>
                                  </xdr:cNvGrpSpPr>
                                </xdr:nvGrpSpPr>
                                <xdr:grpSpPr bwMode="auto">
                                  <a:xfrm>
                                    <a:off x="281" y="5297"/>
                                    <a:ext cx="44" cy="44"/>
                                    <a:chOff x="283" y="5297"/>
                                    <a:chExt cx="44" cy="44"/>
                                  </a:xfrm>
                                </xdr:grpSpPr>
                                <xdr:sp macro="" textlink="">
                                  <xdr:nvSpPr>
                                    <xdr:cNvPr id="1086" name="Oval 1214"/>
                                    <xdr:cNvSpPr>
                                      <a:spLocks noChangeArrowheads="1"/>
                                    </xdr:cNvSpPr>
                                  </xdr:nvSpPr>
                                  <xdr:spPr bwMode="auto">
                                    <a:xfrm flipH="1">
                                      <a:off x="283" y="5297"/>
                                      <a:ext cx="44" cy="44"/>
                                    </a:xfrm>
                                    <a:prstGeom prst="ellipse">
                                      <a:avLst/>
                                    </a:prstGeom>
                                    <a:gradFill rotWithShape="1">
                                      <a:gsLst>
                                        <a:gs pos="0">
                                          <a:srgbClr val="800000">
                                            <a:gamma/>
                                            <a:shade val="46275"/>
                                            <a:invGamma/>
                                          </a:srgbClr>
                                        </a:gs>
                                        <a:gs pos="100000">
                                          <a:srgbClr val="800000"/>
                                        </a:gs>
                                      </a:gsLst>
                                      <a:lin ang="0" scaled="1"/>
                                    </a:gradFill>
                                    <a:ln w="9525">
                                      <a:noFill/>
                                      <a:round/>
                                      <a:headEnd/>
                                      <a:tailEnd/>
                                    </a:ln>
                                  </xdr:spPr>
                                </xdr:sp>
                                <xdr:sp macro="" textlink="">
                                  <xdr:nvSpPr>
                                    <xdr:cNvPr id="1087" name="Oval 1215"/>
                                    <xdr:cNvSpPr>
                                      <a:spLocks noChangeArrowheads="1"/>
                                    </xdr:cNvSpPr>
                                  </xdr:nvSpPr>
                                  <xdr:spPr bwMode="auto">
                                    <a:xfrm rot="5400000" flipH="1">
                                      <a:off x="302" y="5317"/>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nvGrpSpPr>
                                  <xdr:cNvPr id="1056" name="Group 1190"/>
                                  <xdr:cNvGrpSpPr>
                                    <a:grpSpLocks/>
                                  </xdr:cNvGrpSpPr>
                                </xdr:nvGrpSpPr>
                                <xdr:grpSpPr bwMode="auto">
                                  <a:xfrm>
                                    <a:off x="186" y="5285"/>
                                    <a:ext cx="122" cy="92"/>
                                    <a:chOff x="186" y="5285"/>
                                    <a:chExt cx="122" cy="92"/>
                                  </a:xfrm>
                                </xdr:grpSpPr>
                                <xdr:grpSp>
                                  <xdr:nvGrpSpPr>
                                    <xdr:cNvPr id="1060" name="Group 1189"/>
                                    <xdr:cNvGrpSpPr>
                                      <a:grpSpLocks/>
                                    </xdr:cNvGrpSpPr>
                                  </xdr:nvGrpSpPr>
                                  <xdr:grpSpPr bwMode="auto">
                                    <a:xfrm>
                                      <a:off x="186" y="5285"/>
                                      <a:ext cx="122" cy="92"/>
                                      <a:chOff x="186" y="5285"/>
                                      <a:chExt cx="122" cy="92"/>
                                    </a:xfrm>
                                  </xdr:grpSpPr>
                                  <xdr:grpSp>
                                    <xdr:nvGrpSpPr>
                                      <xdr:cNvPr id="1062" name="Group 1175"/>
                                      <xdr:cNvGrpSpPr>
                                        <a:grpSpLocks/>
                                      </xdr:cNvGrpSpPr>
                                    </xdr:nvGrpSpPr>
                                    <xdr:grpSpPr bwMode="auto">
                                      <a:xfrm>
                                        <a:off x="186" y="5324"/>
                                        <a:ext cx="122" cy="53"/>
                                        <a:chOff x="191" y="5308"/>
                                        <a:chExt cx="122" cy="53"/>
                                      </a:xfrm>
                                    </xdr:grpSpPr>
                                    <xdr:grpSp>
                                      <xdr:nvGrpSpPr>
                                        <xdr:cNvPr id="1066" name="Group 1174"/>
                                        <xdr:cNvGrpSpPr>
                                          <a:grpSpLocks/>
                                        </xdr:cNvGrpSpPr>
                                      </xdr:nvGrpSpPr>
                                      <xdr:grpSpPr bwMode="auto">
                                        <a:xfrm>
                                          <a:off x="191" y="5308"/>
                                          <a:ext cx="70" cy="40"/>
                                          <a:chOff x="191" y="5308"/>
                                          <a:chExt cx="70" cy="40"/>
                                        </a:xfrm>
                                      </xdr:grpSpPr>
                                      <xdr:grpSp>
                                        <xdr:nvGrpSpPr>
                                          <xdr:cNvPr id="1080" name="Group 550"/>
                                          <xdr:cNvGrpSpPr>
                                            <a:grpSpLocks/>
                                          </xdr:cNvGrpSpPr>
                                        </xdr:nvGrpSpPr>
                                        <xdr:grpSpPr bwMode="auto">
                                          <a:xfrm rot="1818161">
                                            <a:off x="236" y="5314"/>
                                            <a:ext cx="25" cy="18"/>
                                            <a:chOff x="592" y="756"/>
                                            <a:chExt cx="57" cy="42"/>
                                          </a:xfrm>
                                        </xdr:grpSpPr>
                                        <xdr:sp macro="" textlink="">
                                          <xdr:nvSpPr>
                                            <xdr:cNvPr id="1084" name="Freeform 551"/>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1085" name="Freeform 552"/>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1081" name="Group 859"/>
                                          <xdr:cNvGrpSpPr>
                                            <a:grpSpLocks/>
                                          </xdr:cNvGrpSpPr>
                                        </xdr:nvGrpSpPr>
                                        <xdr:grpSpPr bwMode="auto">
                                          <a:xfrm flipH="1">
                                            <a:off x="191" y="5308"/>
                                            <a:ext cx="63" cy="40"/>
                                            <a:chOff x="648" y="756"/>
                                            <a:chExt cx="57" cy="42"/>
                                          </a:xfrm>
                                        </xdr:grpSpPr>
                                        <xdr:sp macro="" textlink="">
                                          <xdr:nvSpPr>
                                            <xdr:cNvPr id="1082" name="Freeform 860"/>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1083" name="Freeform 861"/>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grpSp>
                                      <xdr:nvGrpSpPr>
                                        <xdr:cNvPr id="1067" name="Group 1173"/>
                                        <xdr:cNvGrpSpPr>
                                          <a:grpSpLocks/>
                                        </xdr:cNvGrpSpPr>
                                      </xdr:nvGrpSpPr>
                                      <xdr:grpSpPr bwMode="auto">
                                        <a:xfrm>
                                          <a:off x="235" y="5316"/>
                                          <a:ext cx="78" cy="45"/>
                                          <a:chOff x="235" y="5316"/>
                                          <a:chExt cx="78" cy="45"/>
                                        </a:xfrm>
                                      </xdr:grpSpPr>
                                      <xdr:grpSp>
                                        <xdr:nvGrpSpPr>
                                          <xdr:cNvPr id="1068" name="Group 1129"/>
                                          <xdr:cNvGrpSpPr>
                                            <a:grpSpLocks/>
                                          </xdr:cNvGrpSpPr>
                                        </xdr:nvGrpSpPr>
                                        <xdr:grpSpPr bwMode="auto">
                                          <a:xfrm rot="-2203099">
                                            <a:off x="235" y="5327"/>
                                            <a:ext cx="23" cy="18"/>
                                            <a:chOff x="592" y="756"/>
                                            <a:chExt cx="57" cy="42"/>
                                          </a:xfrm>
                                        </xdr:grpSpPr>
                                        <xdr:sp macro="" textlink="">
                                          <xdr:nvSpPr>
                                            <xdr:cNvPr id="1078" name="Freeform 1130"/>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1079" name="Freeform 1131"/>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1069" name="Group 1140"/>
                                          <xdr:cNvGrpSpPr>
                                            <a:grpSpLocks/>
                                          </xdr:cNvGrpSpPr>
                                        </xdr:nvGrpSpPr>
                                        <xdr:grpSpPr bwMode="auto">
                                          <a:xfrm rot="-1712176">
                                            <a:off x="261" y="5316"/>
                                            <a:ext cx="52" cy="40"/>
                                            <a:chOff x="648" y="756"/>
                                            <a:chExt cx="57" cy="42"/>
                                          </a:xfrm>
                                        </xdr:grpSpPr>
                                        <xdr:sp macro="" textlink="">
                                          <xdr:nvSpPr>
                                            <xdr:cNvPr id="1076" name="Freeform 1141"/>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1077" name="Freeform 1142"/>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1070" name="Group 856"/>
                                          <xdr:cNvGrpSpPr>
                                            <a:grpSpLocks/>
                                          </xdr:cNvGrpSpPr>
                                        </xdr:nvGrpSpPr>
                                        <xdr:grpSpPr bwMode="auto">
                                          <a:xfrm flipH="1">
                                            <a:off x="257" y="5319"/>
                                            <a:ext cx="25" cy="18"/>
                                            <a:chOff x="592" y="756"/>
                                            <a:chExt cx="57" cy="42"/>
                                          </a:xfrm>
                                        </xdr:grpSpPr>
                                        <xdr:sp macro="" textlink="">
                                          <xdr:nvSpPr>
                                            <xdr:cNvPr id="1074" name="Freeform 857"/>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1075" name="Freeform 858"/>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1071" name="Group 1132"/>
                                          <xdr:cNvGrpSpPr>
                                            <a:grpSpLocks/>
                                          </xdr:cNvGrpSpPr>
                                        </xdr:nvGrpSpPr>
                                        <xdr:grpSpPr bwMode="auto">
                                          <a:xfrm rot="1404046">
                                            <a:off x="252" y="5321"/>
                                            <a:ext cx="54" cy="40"/>
                                            <a:chOff x="648" y="756"/>
                                            <a:chExt cx="57" cy="42"/>
                                          </a:xfrm>
                                        </xdr:grpSpPr>
                                        <xdr:sp macro="" textlink="">
                                          <xdr:nvSpPr>
                                            <xdr:cNvPr id="1072" name="Freeform 1133"/>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1073" name="Freeform 1134"/>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grpSp>
                                  <xdr:grpSp>
                                    <xdr:nvGrpSpPr>
                                      <xdr:cNvPr id="1063" name="Group 1179"/>
                                      <xdr:cNvGrpSpPr>
                                        <a:grpSpLocks/>
                                      </xdr:cNvGrpSpPr>
                                    </xdr:nvGrpSpPr>
                                    <xdr:grpSpPr bwMode="auto">
                                      <a:xfrm>
                                        <a:off x="231" y="5285"/>
                                        <a:ext cx="38" cy="59"/>
                                        <a:chOff x="101" y="5446"/>
                                        <a:chExt cx="40" cy="63"/>
                                      </a:xfrm>
                                    </xdr:grpSpPr>
                                    <xdr:sp macro="" textlink="">
                                      <xdr:nvSpPr>
                                        <xdr:cNvPr id="1064" name="Freeform 1125"/>
                                        <xdr:cNvSpPr>
                                          <a:spLocks/>
                                        </xdr:cNvSpPr>
                                      </xdr:nvSpPr>
                                      <xdr:spPr bwMode="auto">
                                        <a:xfrm rot="10800000" flipV="1">
                                          <a:off x="121" y="5446"/>
                                          <a:ext cx="20" cy="63"/>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1065" name="Freeform 1126"/>
                                        <xdr:cNvSpPr>
                                          <a:spLocks/>
                                        </xdr:cNvSpPr>
                                      </xdr:nvSpPr>
                                      <xdr:spPr bwMode="auto">
                                        <a:xfrm rot="-10800000" flipH="1" flipV="1">
                                          <a:off x="101" y="5446"/>
                                          <a:ext cx="20" cy="63"/>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grpSp>
                                </xdr:grpSp>
                                <xdr:sp macro="" textlink="">
                                  <xdr:nvSpPr>
                                    <xdr:cNvPr id="1061" name="Oval 862"/>
                                    <xdr:cNvSpPr>
                                      <a:spLocks noChangeArrowheads="1"/>
                                    </xdr:cNvSpPr>
                                  </xdr:nvSpPr>
                                  <xdr:spPr bwMode="auto">
                                    <a:xfrm rot="5400000" flipH="1">
                                      <a:off x="247" y="5339"/>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grpSp>
                                <xdr:nvGrpSpPr>
                                  <xdr:cNvPr id="1057" name="Group 1221"/>
                                  <xdr:cNvGrpSpPr>
                                    <a:grpSpLocks/>
                                  </xdr:cNvGrpSpPr>
                                </xdr:nvGrpSpPr>
                                <xdr:grpSpPr bwMode="auto">
                                  <a:xfrm>
                                    <a:off x="286" y="5350"/>
                                    <a:ext cx="44" cy="44"/>
                                    <a:chOff x="286" y="5350"/>
                                    <a:chExt cx="44" cy="44"/>
                                  </a:xfrm>
                                </xdr:grpSpPr>
                                <xdr:sp macro="" textlink="">
                                  <xdr:nvSpPr>
                                    <xdr:cNvPr id="1058" name="Oval 1211"/>
                                    <xdr:cNvSpPr>
                                      <a:spLocks noChangeArrowheads="1"/>
                                    </xdr:cNvSpPr>
                                  </xdr:nvSpPr>
                                  <xdr:spPr bwMode="auto">
                                    <a:xfrm>
                                      <a:off x="286" y="5350"/>
                                      <a:ext cx="44" cy="44"/>
                                    </a:xfrm>
                                    <a:prstGeom prst="ellipse">
                                      <a:avLst/>
                                    </a:prstGeom>
                                    <a:gradFill rotWithShape="1">
                                      <a:gsLst>
                                        <a:gs pos="0">
                                          <a:srgbClr val="800000"/>
                                        </a:gs>
                                        <a:gs pos="100000">
                                          <a:srgbClr val="800000">
                                            <a:gamma/>
                                            <a:shade val="46275"/>
                                            <a:invGamma/>
                                          </a:srgbClr>
                                        </a:gs>
                                      </a:gsLst>
                                      <a:lin ang="0" scaled="1"/>
                                    </a:gradFill>
                                    <a:ln w="9525">
                                      <a:noFill/>
                                      <a:round/>
                                      <a:headEnd/>
                                      <a:tailEnd/>
                                    </a:ln>
                                  </xdr:spPr>
                                </xdr:sp>
                                <xdr:sp macro="" textlink="">
                                  <xdr:nvSpPr>
                                    <xdr:cNvPr id="1059" name="Oval 1212"/>
                                    <xdr:cNvSpPr>
                                      <a:spLocks noChangeArrowheads="1"/>
                                    </xdr:cNvSpPr>
                                  </xdr:nvSpPr>
                                  <xdr:spPr bwMode="auto">
                                    <a:xfrm rot="-5400000">
                                      <a:off x="305" y="5370"/>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grpSp>
                              <xdr:nvGrpSpPr>
                                <xdr:cNvPr id="1023" name="Group 1224"/>
                                <xdr:cNvGrpSpPr>
                                  <a:grpSpLocks/>
                                </xdr:cNvGrpSpPr>
                              </xdr:nvGrpSpPr>
                              <xdr:grpSpPr bwMode="auto">
                                <a:xfrm>
                                  <a:off x="65" y="5284"/>
                                  <a:ext cx="142" cy="108"/>
                                  <a:chOff x="65" y="5285"/>
                                  <a:chExt cx="142" cy="108"/>
                                </a:xfrm>
                              </xdr:grpSpPr>
                              <xdr:grpSp>
                                <xdr:nvGrpSpPr>
                                  <xdr:cNvPr id="1024" name="Group 1223"/>
                                  <xdr:cNvGrpSpPr>
                                    <a:grpSpLocks/>
                                  </xdr:cNvGrpSpPr>
                                </xdr:nvGrpSpPr>
                                <xdr:grpSpPr bwMode="auto">
                                  <a:xfrm>
                                    <a:off x="71" y="5294"/>
                                    <a:ext cx="44" cy="44"/>
                                    <a:chOff x="147" y="5431"/>
                                    <a:chExt cx="44" cy="44"/>
                                  </a:xfrm>
                                </xdr:grpSpPr>
                                <xdr:sp macro="" textlink="">
                                  <xdr:nvSpPr>
                                    <xdr:cNvPr id="1053" name="Oval 1208"/>
                                    <xdr:cNvSpPr>
                                      <a:spLocks noChangeArrowheads="1"/>
                                    </xdr:cNvSpPr>
                                  </xdr:nvSpPr>
                                  <xdr:spPr bwMode="auto">
                                    <a:xfrm>
                                      <a:off x="147" y="5431"/>
                                      <a:ext cx="44" cy="44"/>
                                    </a:xfrm>
                                    <a:prstGeom prst="ellipse">
                                      <a:avLst/>
                                    </a:prstGeom>
                                    <a:gradFill rotWithShape="1">
                                      <a:gsLst>
                                        <a:gs pos="0">
                                          <a:srgbClr val="800000">
                                            <a:gamma/>
                                            <a:shade val="46275"/>
                                            <a:invGamma/>
                                          </a:srgbClr>
                                        </a:gs>
                                        <a:gs pos="100000">
                                          <a:srgbClr val="800000"/>
                                        </a:gs>
                                      </a:gsLst>
                                      <a:lin ang="0" scaled="1"/>
                                    </a:gradFill>
                                    <a:ln w="9525">
                                      <a:noFill/>
                                      <a:round/>
                                      <a:headEnd/>
                                      <a:tailEnd/>
                                    </a:ln>
                                  </xdr:spPr>
                                </xdr:sp>
                                <xdr:sp macro="" textlink="">
                                  <xdr:nvSpPr>
                                    <xdr:cNvPr id="1054" name="Oval 1209"/>
                                    <xdr:cNvSpPr>
                                      <a:spLocks noChangeArrowheads="1"/>
                                    </xdr:cNvSpPr>
                                  </xdr:nvSpPr>
                                  <xdr:spPr bwMode="auto">
                                    <a:xfrm rot="-5400000">
                                      <a:off x="166" y="5451"/>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nvGrpSpPr>
                                  <xdr:cNvPr id="1025" name="Group 1191"/>
                                  <xdr:cNvGrpSpPr>
                                    <a:grpSpLocks/>
                                  </xdr:cNvGrpSpPr>
                                </xdr:nvGrpSpPr>
                                <xdr:grpSpPr bwMode="auto">
                                  <a:xfrm>
                                    <a:off x="87" y="5285"/>
                                    <a:ext cx="120" cy="89"/>
                                    <a:chOff x="87" y="5285"/>
                                    <a:chExt cx="120" cy="89"/>
                                  </a:xfrm>
                                </xdr:grpSpPr>
                                <xdr:grpSp>
                                  <xdr:nvGrpSpPr>
                                    <xdr:cNvPr id="1029" name="Group 1172"/>
                                    <xdr:cNvGrpSpPr>
                                      <a:grpSpLocks/>
                                    </xdr:cNvGrpSpPr>
                                  </xdr:nvGrpSpPr>
                                  <xdr:grpSpPr bwMode="auto">
                                    <a:xfrm>
                                      <a:off x="87" y="5324"/>
                                      <a:ext cx="120" cy="50"/>
                                      <a:chOff x="87" y="5308"/>
                                      <a:chExt cx="120" cy="50"/>
                                    </a:xfrm>
                                  </xdr:grpSpPr>
                                  <xdr:grpSp>
                                    <xdr:nvGrpSpPr>
                                      <xdr:cNvPr id="1033" name="Group 1169"/>
                                      <xdr:cNvGrpSpPr>
                                        <a:grpSpLocks/>
                                      </xdr:cNvGrpSpPr>
                                    </xdr:nvGrpSpPr>
                                    <xdr:grpSpPr bwMode="auto">
                                      <a:xfrm rot="19781839" flipH="1">
                                        <a:off x="139" y="5315"/>
                                        <a:ext cx="25" cy="18"/>
                                        <a:chOff x="592" y="756"/>
                                        <a:chExt cx="57" cy="42"/>
                                      </a:xfrm>
                                    </xdr:grpSpPr>
                                    <xdr:sp macro="" textlink="">
                                      <xdr:nvSpPr>
                                        <xdr:cNvPr id="1051" name="Freeform 1170"/>
                                        <xdr:cNvSpPr>
                                          <a:spLocks/>
                                        </xdr:cNvSpPr>
                                      </xdr:nvSpPr>
                                      <xdr:spPr bwMode="auto">
                                        <a:xfrm rot="5400000" flipH="1">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1052" name="Freeform 1171"/>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1034" name="Group 1168"/>
                                      <xdr:cNvGrpSpPr>
                                        <a:grpSpLocks/>
                                      </xdr:cNvGrpSpPr>
                                    </xdr:nvGrpSpPr>
                                    <xdr:grpSpPr bwMode="auto">
                                      <a:xfrm>
                                        <a:off x="87" y="5308"/>
                                        <a:ext cx="120" cy="50"/>
                                        <a:chOff x="87" y="5308"/>
                                        <a:chExt cx="120" cy="50"/>
                                      </a:xfrm>
                                    </xdr:grpSpPr>
                                    <xdr:grpSp>
                                      <xdr:nvGrpSpPr>
                                        <xdr:cNvPr id="1035" name="Group 512"/>
                                        <xdr:cNvGrpSpPr>
                                          <a:grpSpLocks/>
                                        </xdr:cNvGrpSpPr>
                                      </xdr:nvGrpSpPr>
                                      <xdr:grpSpPr bwMode="auto">
                                        <a:xfrm>
                                          <a:off x="144" y="5308"/>
                                          <a:ext cx="63" cy="40"/>
                                          <a:chOff x="648" y="756"/>
                                          <a:chExt cx="57" cy="42"/>
                                        </a:xfrm>
                                      </xdr:grpSpPr>
                                      <xdr:sp macro="" textlink="">
                                        <xdr:nvSpPr>
                                          <xdr:cNvPr id="1049" name="Freeform 513"/>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1050" name="Freeform 514"/>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1036" name="Group 1167"/>
                                        <xdr:cNvGrpSpPr>
                                          <a:grpSpLocks/>
                                        </xdr:cNvGrpSpPr>
                                      </xdr:nvGrpSpPr>
                                      <xdr:grpSpPr bwMode="auto">
                                        <a:xfrm>
                                          <a:off x="87" y="5314"/>
                                          <a:ext cx="76" cy="44"/>
                                          <a:chOff x="87" y="5314"/>
                                          <a:chExt cx="76" cy="44"/>
                                        </a:xfrm>
                                      </xdr:grpSpPr>
                                      <xdr:grpSp>
                                        <xdr:nvGrpSpPr>
                                          <xdr:cNvPr id="1037" name="Group 1152"/>
                                          <xdr:cNvGrpSpPr>
                                            <a:grpSpLocks/>
                                          </xdr:cNvGrpSpPr>
                                        </xdr:nvGrpSpPr>
                                        <xdr:grpSpPr bwMode="auto">
                                          <a:xfrm rot="2203099" flipH="1">
                                            <a:off x="140" y="5325"/>
                                            <a:ext cx="23" cy="18"/>
                                            <a:chOff x="592" y="756"/>
                                            <a:chExt cx="57" cy="42"/>
                                          </a:xfrm>
                                        </xdr:grpSpPr>
                                        <xdr:sp macro="" textlink="">
                                          <xdr:nvSpPr>
                                            <xdr:cNvPr id="1047" name="Freeform 1153"/>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1048" name="Freeform 1154"/>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1038" name="Group 1156"/>
                                          <xdr:cNvGrpSpPr>
                                            <a:grpSpLocks/>
                                          </xdr:cNvGrpSpPr>
                                        </xdr:nvGrpSpPr>
                                        <xdr:grpSpPr bwMode="auto">
                                          <a:xfrm rot="1712176" flipH="1">
                                            <a:off x="87" y="5314"/>
                                            <a:ext cx="52" cy="40"/>
                                            <a:chOff x="648" y="756"/>
                                            <a:chExt cx="57" cy="42"/>
                                          </a:xfrm>
                                        </xdr:grpSpPr>
                                        <xdr:sp macro="" textlink="">
                                          <xdr:nvSpPr>
                                            <xdr:cNvPr id="1045" name="Freeform 1157"/>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1046" name="Freeform 1158"/>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1039" name="Group 1159"/>
                                          <xdr:cNvGrpSpPr>
                                            <a:grpSpLocks/>
                                          </xdr:cNvGrpSpPr>
                                        </xdr:nvGrpSpPr>
                                        <xdr:grpSpPr bwMode="auto">
                                          <a:xfrm>
                                            <a:off x="116" y="5317"/>
                                            <a:ext cx="25" cy="18"/>
                                            <a:chOff x="592" y="756"/>
                                            <a:chExt cx="57" cy="42"/>
                                          </a:xfrm>
                                        </xdr:grpSpPr>
                                        <xdr:sp macro="" textlink="">
                                          <xdr:nvSpPr>
                                            <xdr:cNvPr id="1043" name="Freeform 1160"/>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1044" name="Freeform 1161"/>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1040" name="Group 1165"/>
                                          <xdr:cNvGrpSpPr>
                                            <a:grpSpLocks/>
                                          </xdr:cNvGrpSpPr>
                                        </xdr:nvGrpSpPr>
                                        <xdr:grpSpPr bwMode="auto">
                                          <a:xfrm>
                                            <a:off x="88" y="5319"/>
                                            <a:ext cx="61" cy="39"/>
                                            <a:chOff x="80" y="5393"/>
                                            <a:chExt cx="61" cy="39"/>
                                          </a:xfrm>
                                        </xdr:grpSpPr>
                                        <xdr:sp macro="" textlink="">
                                          <xdr:nvSpPr>
                                            <xdr:cNvPr id="1041" name="Freeform 1163"/>
                                            <xdr:cNvSpPr>
                                              <a:spLocks/>
                                            </xdr:cNvSpPr>
                                          </xdr:nvSpPr>
                                          <xdr:spPr bwMode="auto">
                                            <a:xfrm rot="3995954" flipH="1" flipV="1">
                                              <a:off x="104" y="5395"/>
                                              <a:ext cx="20" cy="54"/>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1042" name="Freeform 1164"/>
                                            <xdr:cNvSpPr>
                                              <a:spLocks/>
                                            </xdr:cNvSpPr>
                                          </xdr:nvSpPr>
                                          <xdr:spPr bwMode="auto">
                                            <a:xfrm rot="3995954" flipV="1">
                                              <a:off x="97" y="5376"/>
                                              <a:ext cx="20" cy="54"/>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grpSp>
                                </xdr:grpSp>
                                <xdr:grpSp>
                                  <xdr:nvGrpSpPr>
                                    <xdr:cNvPr id="1030" name="Group 1185"/>
                                    <xdr:cNvGrpSpPr>
                                      <a:grpSpLocks/>
                                    </xdr:cNvGrpSpPr>
                                  </xdr:nvGrpSpPr>
                                  <xdr:grpSpPr bwMode="auto">
                                    <a:xfrm>
                                      <a:off x="123" y="5285"/>
                                      <a:ext cx="38" cy="59"/>
                                      <a:chOff x="101" y="5446"/>
                                      <a:chExt cx="40" cy="63"/>
                                    </a:xfrm>
                                  </xdr:grpSpPr>
                                  <xdr:sp macro="" textlink="">
                                    <xdr:nvSpPr>
                                      <xdr:cNvPr id="1031" name="Freeform 1186"/>
                                      <xdr:cNvSpPr>
                                        <a:spLocks/>
                                      </xdr:cNvSpPr>
                                    </xdr:nvSpPr>
                                    <xdr:spPr bwMode="auto">
                                      <a:xfrm rot="10800000" flipV="1">
                                        <a:off x="121" y="5446"/>
                                        <a:ext cx="20" cy="63"/>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1032" name="Freeform 1187"/>
                                      <xdr:cNvSpPr>
                                        <a:spLocks/>
                                      </xdr:cNvSpPr>
                                    </xdr:nvSpPr>
                                    <xdr:spPr bwMode="auto">
                                      <a:xfrm rot="-10800000" flipH="1" flipV="1">
                                        <a:off x="101" y="5446"/>
                                        <a:ext cx="20" cy="63"/>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grpSp>
                              </xdr:grpSp>
                              <xdr:grpSp>
                                <xdr:nvGrpSpPr>
                                  <xdr:cNvPr id="1026" name="Group 1222"/>
                                  <xdr:cNvGrpSpPr>
                                    <a:grpSpLocks/>
                                  </xdr:cNvGrpSpPr>
                                </xdr:nvGrpSpPr>
                                <xdr:grpSpPr bwMode="auto">
                                  <a:xfrm>
                                    <a:off x="65" y="5349"/>
                                    <a:ext cx="44" cy="44"/>
                                    <a:chOff x="65" y="5349"/>
                                    <a:chExt cx="44" cy="44"/>
                                  </a:xfrm>
                                </xdr:grpSpPr>
                                <xdr:sp macro="" textlink="">
                                  <xdr:nvSpPr>
                                    <xdr:cNvPr id="1027" name="Oval 1217"/>
                                    <xdr:cNvSpPr>
                                      <a:spLocks noChangeArrowheads="1"/>
                                    </xdr:cNvSpPr>
                                  </xdr:nvSpPr>
                                  <xdr:spPr bwMode="auto">
                                    <a:xfrm>
                                      <a:off x="65" y="5349"/>
                                      <a:ext cx="44" cy="44"/>
                                    </a:xfrm>
                                    <a:prstGeom prst="ellipse">
                                      <a:avLst/>
                                    </a:prstGeom>
                                    <a:gradFill rotWithShape="1">
                                      <a:gsLst>
                                        <a:gs pos="0">
                                          <a:srgbClr val="800000">
                                            <a:gamma/>
                                            <a:shade val="46275"/>
                                            <a:invGamma/>
                                          </a:srgbClr>
                                        </a:gs>
                                        <a:gs pos="100000">
                                          <a:srgbClr val="800000"/>
                                        </a:gs>
                                      </a:gsLst>
                                      <a:lin ang="0" scaled="1"/>
                                    </a:gradFill>
                                    <a:ln w="9525">
                                      <a:noFill/>
                                      <a:round/>
                                      <a:headEnd/>
                                      <a:tailEnd/>
                                    </a:ln>
                                  </xdr:spPr>
                                </xdr:sp>
                                <xdr:sp macro="" textlink="">
                                  <xdr:nvSpPr>
                                    <xdr:cNvPr id="1028" name="Oval 1218"/>
                                    <xdr:cNvSpPr>
                                      <a:spLocks noChangeArrowheads="1"/>
                                    </xdr:cNvSpPr>
                                  </xdr:nvSpPr>
                                  <xdr:spPr bwMode="auto">
                                    <a:xfrm rot="-5400000">
                                      <a:off x="84" y="5369"/>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grpSp>
                        </xdr:grpSp>
                      </xdr:grpSp>
                      <xdr:grpSp>
                        <xdr:nvGrpSpPr>
                          <xdr:cNvPr id="1011" name="Group 1366"/>
                          <xdr:cNvGrpSpPr>
                            <a:grpSpLocks/>
                          </xdr:cNvGrpSpPr>
                        </xdr:nvGrpSpPr>
                        <xdr:grpSpPr bwMode="auto">
                          <a:xfrm>
                            <a:off x="167" y="5238"/>
                            <a:ext cx="138" cy="31"/>
                            <a:chOff x="167" y="5238"/>
                            <a:chExt cx="138" cy="31"/>
                          </a:xfrm>
                        </xdr:grpSpPr>
                        <xdr:sp macro="" textlink="">
                          <xdr:nvSpPr>
                            <xdr:cNvPr id="1012" name="Text Box 1342"/>
                            <xdr:cNvSpPr txBox="1">
                              <a:spLocks noChangeArrowheads="1"/>
                            </xdr:cNvSpPr>
                          </xdr:nvSpPr>
                          <xdr:spPr bwMode="auto">
                            <a:xfrm>
                              <a:off x="291" y="5241"/>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z</a:t>
                              </a:r>
                            </a:p>
                          </xdr:txBody>
                        </xdr:sp>
                        <xdr:sp macro="" textlink="">
                          <xdr:nvSpPr>
                            <xdr:cNvPr id="1013" name="Text Box 367"/>
                            <xdr:cNvSpPr txBox="1">
                              <a:spLocks noChangeArrowheads="1"/>
                            </xdr:cNvSpPr>
                          </xdr:nvSpPr>
                          <xdr:spPr bwMode="auto">
                            <a:xfrm>
                              <a:off x="167" y="5241"/>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z</a:t>
                              </a:r>
                            </a:p>
                          </xdr:txBody>
                        </xdr:sp>
                        <xdr:sp macro="" textlink="">
                          <xdr:nvSpPr>
                            <xdr:cNvPr id="1014" name="Line 411"/>
                            <xdr:cNvSpPr>
                              <a:spLocks noChangeShapeType="1"/>
                            </xdr:cNvSpPr>
                          </xdr:nvSpPr>
                          <xdr:spPr bwMode="auto">
                            <a:xfrm rot="-5400000">
                              <a:off x="165" y="5254"/>
                              <a:ext cx="31" cy="0"/>
                            </a:xfrm>
                            <a:prstGeom prst="line">
                              <a:avLst/>
                            </a:prstGeom>
                            <a:noFill/>
                            <a:ln w="9525">
                              <a:solidFill>
                                <a:srgbClr val="FF6600"/>
                              </a:solidFill>
                              <a:prstDash val="dash"/>
                              <a:round/>
                              <a:headEnd/>
                              <a:tailEnd type="triangle" w="med" len="med"/>
                            </a:ln>
                          </xdr:spPr>
                        </xdr:sp>
                        <xdr:sp macro="" textlink="">
                          <xdr:nvSpPr>
                            <xdr:cNvPr id="1015" name="Line 1336"/>
                            <xdr:cNvSpPr>
                              <a:spLocks noChangeShapeType="1"/>
                            </xdr:cNvSpPr>
                          </xdr:nvSpPr>
                          <xdr:spPr bwMode="auto">
                            <a:xfrm rot="-5400000">
                              <a:off x="274" y="5254"/>
                              <a:ext cx="31" cy="0"/>
                            </a:xfrm>
                            <a:prstGeom prst="line">
                              <a:avLst/>
                            </a:prstGeom>
                            <a:noFill/>
                            <a:ln w="9525">
                              <a:solidFill>
                                <a:srgbClr val="FF6600"/>
                              </a:solidFill>
                              <a:prstDash val="dash"/>
                              <a:round/>
                              <a:headEnd/>
                              <a:tailEnd type="triangle" w="med" len="med"/>
                            </a:ln>
                          </xdr:spPr>
                        </xdr:sp>
                      </xdr:grpSp>
                    </xdr:grpSp>
                    <xdr:sp macro="" textlink="">
                      <xdr:nvSpPr>
                        <xdr:cNvPr id="1009" name="Oval 515"/>
                        <xdr:cNvSpPr>
                          <a:spLocks noChangeArrowheads="1"/>
                        </xdr:cNvSpPr>
                      </xdr:nvSpPr>
                      <xdr:spPr bwMode="auto">
                        <a:xfrm rot="-5400000">
                          <a:off x="178" y="5322"/>
                          <a:ext cx="5" cy="5"/>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sp macro="" textlink="">
                    <xdr:nvSpPr>
                      <xdr:cNvPr id="965" name="Text Box 1234"/>
                      <xdr:cNvSpPr txBox="1">
                        <a:spLocks noChangeArrowheads="1"/>
                      </xdr:cNvSpPr>
                    </xdr:nvSpPr>
                    <xdr:spPr bwMode="auto">
                      <a:xfrm>
                        <a:off x="199" y="5414"/>
                        <a:ext cx="36" cy="23"/>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π</a:t>
                        </a:r>
                        <a:r>
                          <a:rPr lang="en-US" sz="1100" b="1" i="0" strike="noStrike" baseline="-25000">
                            <a:solidFill>
                              <a:srgbClr val="FF9900"/>
                            </a:solidFill>
                            <a:latin typeface="Arial"/>
                            <a:cs typeface="Arial"/>
                          </a:rPr>
                          <a:t>p–p</a:t>
                        </a:r>
                      </a:p>
                    </xdr:txBody>
                  </xdr:sp>
                  <xdr:grpSp>
                    <xdr:nvGrpSpPr>
                      <xdr:cNvPr id="966" name="Group 82"/>
                      <xdr:cNvGrpSpPr>
                        <a:grpSpLocks/>
                      </xdr:cNvGrpSpPr>
                    </xdr:nvGrpSpPr>
                    <xdr:grpSpPr bwMode="auto">
                      <a:xfrm>
                        <a:off x="229" y="5481"/>
                        <a:ext cx="9" cy="9"/>
                        <a:chOff x="150" y="1405"/>
                        <a:chExt cx="9" cy="9"/>
                      </a:xfrm>
                    </xdr:grpSpPr>
                    <xdr:grpSp>
                      <xdr:nvGrpSpPr>
                        <xdr:cNvPr id="1002" name="Group 83"/>
                        <xdr:cNvGrpSpPr>
                          <a:grpSpLocks/>
                        </xdr:cNvGrpSpPr>
                      </xdr:nvGrpSpPr>
                      <xdr:grpSpPr bwMode="auto">
                        <a:xfrm>
                          <a:off x="150" y="1405"/>
                          <a:ext cx="3" cy="9"/>
                          <a:chOff x="466" y="835"/>
                          <a:chExt cx="3" cy="9"/>
                        </a:xfrm>
                      </xdr:grpSpPr>
                      <xdr:sp macro="" textlink="">
                        <xdr:nvSpPr>
                          <xdr:cNvPr id="1006" name="Line 84"/>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007" name="Line 85"/>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1003" name="Group 86"/>
                        <xdr:cNvGrpSpPr>
                          <a:grpSpLocks/>
                        </xdr:cNvGrpSpPr>
                      </xdr:nvGrpSpPr>
                      <xdr:grpSpPr bwMode="auto">
                        <a:xfrm flipH="1" flipV="1">
                          <a:off x="156" y="1405"/>
                          <a:ext cx="3" cy="9"/>
                          <a:chOff x="466" y="835"/>
                          <a:chExt cx="3" cy="9"/>
                        </a:xfrm>
                      </xdr:grpSpPr>
                      <xdr:sp macro="" textlink="">
                        <xdr:nvSpPr>
                          <xdr:cNvPr id="1004" name="Line 87"/>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005" name="Line 88"/>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967" name="Group 1236"/>
                      <xdr:cNvGrpSpPr>
                        <a:grpSpLocks/>
                      </xdr:cNvGrpSpPr>
                    </xdr:nvGrpSpPr>
                    <xdr:grpSpPr bwMode="auto">
                      <a:xfrm>
                        <a:off x="123" y="5497"/>
                        <a:ext cx="9" cy="9"/>
                        <a:chOff x="150" y="1405"/>
                        <a:chExt cx="9" cy="9"/>
                      </a:xfrm>
                    </xdr:grpSpPr>
                    <xdr:grpSp>
                      <xdr:nvGrpSpPr>
                        <xdr:cNvPr id="996" name="Group 1237"/>
                        <xdr:cNvGrpSpPr>
                          <a:grpSpLocks/>
                        </xdr:cNvGrpSpPr>
                      </xdr:nvGrpSpPr>
                      <xdr:grpSpPr bwMode="auto">
                        <a:xfrm>
                          <a:off x="150" y="1405"/>
                          <a:ext cx="3" cy="9"/>
                          <a:chOff x="466" y="835"/>
                          <a:chExt cx="3" cy="9"/>
                        </a:xfrm>
                      </xdr:grpSpPr>
                      <xdr:sp macro="" textlink="">
                        <xdr:nvSpPr>
                          <xdr:cNvPr id="1000" name="Line 1238"/>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001" name="Line 1239"/>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997" name="Group 1240"/>
                        <xdr:cNvGrpSpPr>
                          <a:grpSpLocks/>
                        </xdr:cNvGrpSpPr>
                      </xdr:nvGrpSpPr>
                      <xdr:grpSpPr bwMode="auto">
                        <a:xfrm flipH="1" flipV="1">
                          <a:off x="156" y="1405"/>
                          <a:ext cx="3" cy="9"/>
                          <a:chOff x="466" y="835"/>
                          <a:chExt cx="3" cy="9"/>
                        </a:xfrm>
                      </xdr:grpSpPr>
                      <xdr:sp macro="" textlink="">
                        <xdr:nvSpPr>
                          <xdr:cNvPr id="998" name="Line 1241"/>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999" name="Line 1242"/>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968" name="Group 1243"/>
                      <xdr:cNvGrpSpPr>
                        <a:grpSpLocks/>
                      </xdr:cNvGrpSpPr>
                    </xdr:nvGrpSpPr>
                    <xdr:grpSpPr bwMode="auto">
                      <a:xfrm>
                        <a:off x="131" y="5453"/>
                        <a:ext cx="9" cy="9"/>
                        <a:chOff x="150" y="1405"/>
                        <a:chExt cx="9" cy="9"/>
                      </a:xfrm>
                    </xdr:grpSpPr>
                    <xdr:grpSp>
                      <xdr:nvGrpSpPr>
                        <xdr:cNvPr id="990" name="Group 1244"/>
                        <xdr:cNvGrpSpPr>
                          <a:grpSpLocks/>
                        </xdr:cNvGrpSpPr>
                      </xdr:nvGrpSpPr>
                      <xdr:grpSpPr bwMode="auto">
                        <a:xfrm>
                          <a:off x="150" y="1405"/>
                          <a:ext cx="3" cy="9"/>
                          <a:chOff x="466" y="835"/>
                          <a:chExt cx="3" cy="9"/>
                        </a:xfrm>
                      </xdr:grpSpPr>
                      <xdr:sp macro="" textlink="">
                        <xdr:nvSpPr>
                          <xdr:cNvPr id="994" name="Line 1245"/>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995" name="Line 1246"/>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991" name="Group 1247"/>
                        <xdr:cNvGrpSpPr>
                          <a:grpSpLocks/>
                        </xdr:cNvGrpSpPr>
                      </xdr:nvGrpSpPr>
                      <xdr:grpSpPr bwMode="auto">
                        <a:xfrm flipH="1" flipV="1">
                          <a:off x="156" y="1405"/>
                          <a:ext cx="3" cy="9"/>
                          <a:chOff x="466" y="835"/>
                          <a:chExt cx="3" cy="9"/>
                        </a:xfrm>
                      </xdr:grpSpPr>
                      <xdr:sp macro="" textlink="">
                        <xdr:nvSpPr>
                          <xdr:cNvPr id="992" name="Line 1248"/>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993" name="Line 1249"/>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969" name="Group 1250"/>
                      <xdr:cNvGrpSpPr>
                        <a:grpSpLocks/>
                      </xdr:cNvGrpSpPr>
                    </xdr:nvGrpSpPr>
                    <xdr:grpSpPr bwMode="auto">
                      <a:xfrm>
                        <a:off x="313" y="5509"/>
                        <a:ext cx="9" cy="9"/>
                        <a:chOff x="150" y="1405"/>
                        <a:chExt cx="9" cy="9"/>
                      </a:xfrm>
                    </xdr:grpSpPr>
                    <xdr:grpSp>
                      <xdr:nvGrpSpPr>
                        <xdr:cNvPr id="984" name="Group 1251"/>
                        <xdr:cNvGrpSpPr>
                          <a:grpSpLocks/>
                        </xdr:cNvGrpSpPr>
                      </xdr:nvGrpSpPr>
                      <xdr:grpSpPr bwMode="auto">
                        <a:xfrm>
                          <a:off x="150" y="1405"/>
                          <a:ext cx="3" cy="9"/>
                          <a:chOff x="466" y="835"/>
                          <a:chExt cx="3" cy="9"/>
                        </a:xfrm>
                      </xdr:grpSpPr>
                      <xdr:sp macro="" textlink="">
                        <xdr:nvSpPr>
                          <xdr:cNvPr id="988" name="Line 1252"/>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989" name="Line 1253"/>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985" name="Group 1254"/>
                        <xdr:cNvGrpSpPr>
                          <a:grpSpLocks/>
                        </xdr:cNvGrpSpPr>
                      </xdr:nvGrpSpPr>
                      <xdr:grpSpPr bwMode="auto">
                        <a:xfrm flipH="1" flipV="1">
                          <a:off x="156" y="1405"/>
                          <a:ext cx="3" cy="9"/>
                          <a:chOff x="466" y="835"/>
                          <a:chExt cx="3" cy="9"/>
                        </a:xfrm>
                      </xdr:grpSpPr>
                      <xdr:sp macro="" textlink="">
                        <xdr:nvSpPr>
                          <xdr:cNvPr id="986" name="Line 1255"/>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987" name="Line 1256"/>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970" name="Group 1257"/>
                      <xdr:cNvGrpSpPr>
                        <a:grpSpLocks/>
                      </xdr:cNvGrpSpPr>
                    </xdr:nvGrpSpPr>
                    <xdr:grpSpPr bwMode="auto">
                      <a:xfrm>
                        <a:off x="314" y="5458"/>
                        <a:ext cx="9" cy="9"/>
                        <a:chOff x="150" y="1405"/>
                        <a:chExt cx="9" cy="9"/>
                      </a:xfrm>
                    </xdr:grpSpPr>
                    <xdr:grpSp>
                      <xdr:nvGrpSpPr>
                        <xdr:cNvPr id="978" name="Group 1258"/>
                        <xdr:cNvGrpSpPr>
                          <a:grpSpLocks/>
                        </xdr:cNvGrpSpPr>
                      </xdr:nvGrpSpPr>
                      <xdr:grpSpPr bwMode="auto">
                        <a:xfrm>
                          <a:off x="150" y="1405"/>
                          <a:ext cx="3" cy="9"/>
                          <a:chOff x="466" y="835"/>
                          <a:chExt cx="3" cy="9"/>
                        </a:xfrm>
                      </xdr:grpSpPr>
                      <xdr:sp macro="" textlink="">
                        <xdr:nvSpPr>
                          <xdr:cNvPr id="982" name="Line 1259"/>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983" name="Line 1260"/>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979" name="Group 1261"/>
                        <xdr:cNvGrpSpPr>
                          <a:grpSpLocks/>
                        </xdr:cNvGrpSpPr>
                      </xdr:nvGrpSpPr>
                      <xdr:grpSpPr bwMode="auto">
                        <a:xfrm flipH="1" flipV="1">
                          <a:off x="156" y="1405"/>
                          <a:ext cx="3" cy="9"/>
                          <a:chOff x="466" y="835"/>
                          <a:chExt cx="3" cy="9"/>
                        </a:xfrm>
                      </xdr:grpSpPr>
                      <xdr:sp macro="" textlink="">
                        <xdr:nvSpPr>
                          <xdr:cNvPr id="980" name="Line 1262"/>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981" name="Line 1263"/>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971" name="Group 1271"/>
                      <xdr:cNvGrpSpPr>
                        <a:grpSpLocks/>
                      </xdr:cNvGrpSpPr>
                    </xdr:nvGrpSpPr>
                    <xdr:grpSpPr bwMode="auto">
                      <a:xfrm>
                        <a:off x="239" y="5445"/>
                        <a:ext cx="9" cy="9"/>
                        <a:chOff x="150" y="1405"/>
                        <a:chExt cx="9" cy="9"/>
                      </a:xfrm>
                    </xdr:grpSpPr>
                    <xdr:grpSp>
                      <xdr:nvGrpSpPr>
                        <xdr:cNvPr id="972" name="Group 1272"/>
                        <xdr:cNvGrpSpPr>
                          <a:grpSpLocks/>
                        </xdr:cNvGrpSpPr>
                      </xdr:nvGrpSpPr>
                      <xdr:grpSpPr bwMode="auto">
                        <a:xfrm>
                          <a:off x="150" y="1405"/>
                          <a:ext cx="3" cy="9"/>
                          <a:chOff x="466" y="835"/>
                          <a:chExt cx="3" cy="9"/>
                        </a:xfrm>
                      </xdr:grpSpPr>
                      <xdr:sp macro="" textlink="">
                        <xdr:nvSpPr>
                          <xdr:cNvPr id="976" name="Line 1273"/>
                          <xdr:cNvSpPr>
                            <a:spLocks noChangeShapeType="1"/>
                          </xdr:cNvSpPr>
                        </xdr:nvSpPr>
                        <xdr:spPr bwMode="auto">
                          <a:xfrm>
                            <a:off x="469" y="835"/>
                            <a:ext cx="0" cy="9"/>
                          </a:xfrm>
                          <a:prstGeom prst="line">
                            <a:avLst/>
                          </a:prstGeom>
                          <a:noFill/>
                          <a:ln w="9525">
                            <a:solidFill>
                              <a:srgbClr val="FFCC00"/>
                            </a:solidFill>
                            <a:round/>
                            <a:headEnd/>
                            <a:tailEnd/>
                          </a:ln>
                        </xdr:spPr>
                      </xdr:sp>
                      <xdr:sp macro="" textlink="">
                        <xdr:nvSpPr>
                          <xdr:cNvPr id="977" name="Line 1274"/>
                          <xdr:cNvSpPr>
                            <a:spLocks noChangeShapeType="1"/>
                          </xdr:cNvSpPr>
                        </xdr:nvSpPr>
                        <xdr:spPr bwMode="auto">
                          <a:xfrm flipH="1">
                            <a:off x="466" y="836"/>
                            <a:ext cx="3" cy="2"/>
                          </a:xfrm>
                          <a:prstGeom prst="line">
                            <a:avLst/>
                          </a:prstGeom>
                          <a:noFill/>
                          <a:ln w="9525">
                            <a:solidFill>
                              <a:srgbClr val="FFCC00"/>
                            </a:solidFill>
                            <a:round/>
                            <a:headEnd/>
                            <a:tailEnd/>
                          </a:ln>
                        </xdr:spPr>
                      </xdr:sp>
                    </xdr:grpSp>
                    <xdr:grpSp>
                      <xdr:nvGrpSpPr>
                        <xdr:cNvPr id="973" name="Group 1275"/>
                        <xdr:cNvGrpSpPr>
                          <a:grpSpLocks/>
                        </xdr:cNvGrpSpPr>
                      </xdr:nvGrpSpPr>
                      <xdr:grpSpPr bwMode="auto">
                        <a:xfrm flipH="1" flipV="1">
                          <a:off x="156" y="1405"/>
                          <a:ext cx="3" cy="9"/>
                          <a:chOff x="466" y="835"/>
                          <a:chExt cx="3" cy="9"/>
                        </a:xfrm>
                      </xdr:grpSpPr>
                      <xdr:sp macro="" textlink="">
                        <xdr:nvSpPr>
                          <xdr:cNvPr id="974" name="Line 1276"/>
                          <xdr:cNvSpPr>
                            <a:spLocks noChangeShapeType="1"/>
                          </xdr:cNvSpPr>
                        </xdr:nvSpPr>
                        <xdr:spPr bwMode="auto">
                          <a:xfrm>
                            <a:off x="469" y="835"/>
                            <a:ext cx="0" cy="9"/>
                          </a:xfrm>
                          <a:prstGeom prst="line">
                            <a:avLst/>
                          </a:prstGeom>
                          <a:noFill/>
                          <a:ln w="9525">
                            <a:solidFill>
                              <a:srgbClr val="FFCC00"/>
                            </a:solidFill>
                            <a:round/>
                            <a:headEnd/>
                            <a:tailEnd/>
                          </a:ln>
                        </xdr:spPr>
                      </xdr:sp>
                      <xdr:sp macro="" textlink="">
                        <xdr:nvSpPr>
                          <xdr:cNvPr id="975" name="Line 1277"/>
                          <xdr:cNvSpPr>
                            <a:spLocks noChangeShapeType="1"/>
                          </xdr:cNvSpPr>
                        </xdr:nvSpPr>
                        <xdr:spPr bwMode="auto">
                          <a:xfrm flipH="1">
                            <a:off x="466" y="836"/>
                            <a:ext cx="3" cy="2"/>
                          </a:xfrm>
                          <a:prstGeom prst="line">
                            <a:avLst/>
                          </a:prstGeom>
                          <a:noFill/>
                          <a:ln w="9525">
                            <a:solidFill>
                              <a:srgbClr val="FFCC00"/>
                            </a:solidFill>
                            <a:round/>
                            <a:headEnd/>
                            <a:tailEnd/>
                          </a:ln>
                        </xdr:spPr>
                      </xdr:sp>
                    </xdr:grpSp>
                  </xdr:grpSp>
                </xdr:grpSp>
                <xdr:grpSp>
                  <xdr:nvGrpSpPr>
                    <xdr:cNvPr id="952" name="Group 1562"/>
                    <xdr:cNvGrpSpPr>
                      <a:grpSpLocks/>
                    </xdr:cNvGrpSpPr>
                  </xdr:nvGrpSpPr>
                  <xdr:grpSpPr bwMode="auto">
                    <a:xfrm>
                      <a:off x="201" y="5493"/>
                      <a:ext cx="57" cy="70"/>
                      <a:chOff x="212" y="5330"/>
                      <a:chExt cx="57" cy="70"/>
                    </a:xfrm>
                  </xdr:grpSpPr>
                  <xdr:sp macro="" textlink="">
                    <xdr:nvSpPr>
                      <xdr:cNvPr id="960" name="Line 1330"/>
                      <xdr:cNvSpPr>
                        <a:spLocks noChangeShapeType="1"/>
                      </xdr:cNvSpPr>
                    </xdr:nvSpPr>
                    <xdr:spPr bwMode="auto">
                      <a:xfrm flipV="1">
                        <a:off x="230" y="5330"/>
                        <a:ext cx="0" cy="50"/>
                      </a:xfrm>
                      <a:prstGeom prst="line">
                        <a:avLst/>
                      </a:prstGeom>
                      <a:noFill/>
                      <a:ln w="9525">
                        <a:solidFill>
                          <a:srgbClr val="99CC00"/>
                        </a:solidFill>
                        <a:round/>
                        <a:headEnd/>
                        <a:tailEnd type="triangle" w="med" len="med"/>
                      </a:ln>
                    </xdr:spPr>
                  </xdr:sp>
                  <xdr:grpSp>
                    <xdr:nvGrpSpPr>
                      <xdr:cNvPr id="961" name="Group 1328"/>
                      <xdr:cNvGrpSpPr>
                        <a:grpSpLocks/>
                      </xdr:cNvGrpSpPr>
                    </xdr:nvGrpSpPr>
                    <xdr:grpSpPr bwMode="auto">
                      <a:xfrm>
                        <a:off x="212" y="5372"/>
                        <a:ext cx="57" cy="28"/>
                        <a:chOff x="245" y="5447"/>
                        <a:chExt cx="57" cy="28"/>
                      </a:xfrm>
                    </xdr:grpSpPr>
                    <xdr:sp macro="" textlink="">
                      <xdr:nvSpPr>
                        <xdr:cNvPr id="962" name="Text Box 1231"/>
                        <xdr:cNvSpPr txBox="1">
                          <a:spLocks noChangeArrowheads="1"/>
                        </xdr:cNvSpPr>
                      </xdr:nvSpPr>
                      <xdr:spPr bwMode="auto">
                        <a:xfrm>
                          <a:off x="256" y="5455"/>
                          <a:ext cx="46"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900" b="0" i="0" strike="noStrike">
                              <a:solidFill>
                                <a:srgbClr val="FF9900"/>
                              </a:solidFill>
                              <a:latin typeface="Arial"/>
                              <a:cs typeface="Arial"/>
                            </a:rPr>
                            <a:t>sp</a:t>
                          </a:r>
                          <a:r>
                            <a:rPr lang="en-US" sz="900" b="0" i="0" strike="noStrike" baseline="30000">
                              <a:solidFill>
                                <a:srgbClr val="FF9900"/>
                              </a:solidFill>
                              <a:latin typeface="Arial"/>
                              <a:cs typeface="Arial"/>
                            </a:rPr>
                            <a:t>2</a:t>
                          </a:r>
                          <a:r>
                            <a:rPr lang="en-US" sz="900" b="0" i="0" strike="noStrike">
                              <a:solidFill>
                                <a:srgbClr val="FF9900"/>
                              </a:solidFill>
                              <a:latin typeface="Arial"/>
                              <a:cs typeface="Arial"/>
                            </a:rPr>
                            <a:t>-sp</a:t>
                          </a:r>
                          <a:r>
                            <a:rPr lang="en-US" sz="900" b="0" i="0" strike="noStrike" baseline="30000">
                              <a:solidFill>
                                <a:srgbClr val="FF9900"/>
                              </a:solidFill>
                              <a:latin typeface="Arial"/>
                              <a:cs typeface="Arial"/>
                            </a:rPr>
                            <a:t>2</a:t>
                          </a:r>
                        </a:p>
                      </xdr:txBody>
                    </xdr:sp>
                    <xdr:sp macro="" textlink="">
                      <xdr:nvSpPr>
                        <xdr:cNvPr id="963" name="Text Box 1228"/>
                        <xdr:cNvSpPr txBox="1">
                          <a:spLocks noChangeArrowheads="1"/>
                        </xdr:cNvSpPr>
                      </xdr:nvSpPr>
                      <xdr:spPr bwMode="auto">
                        <a:xfrm>
                          <a:off x="245" y="5447"/>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σ</a:t>
                          </a:r>
                        </a:p>
                      </xdr:txBody>
                    </xdr:sp>
                  </xdr:grpSp>
                </xdr:grpSp>
                <xdr:grpSp>
                  <xdr:nvGrpSpPr>
                    <xdr:cNvPr id="953" name="Group 1555"/>
                    <xdr:cNvGrpSpPr>
                      <a:grpSpLocks/>
                    </xdr:cNvGrpSpPr>
                  </xdr:nvGrpSpPr>
                  <xdr:grpSpPr bwMode="auto">
                    <a:xfrm>
                      <a:off x="120" y="5511"/>
                      <a:ext cx="45" cy="52"/>
                      <a:chOff x="130" y="5348"/>
                      <a:chExt cx="45" cy="52"/>
                    </a:xfrm>
                  </xdr:grpSpPr>
                  <xdr:grpSp>
                    <xdr:nvGrpSpPr>
                      <xdr:cNvPr id="954" name="Group 1331"/>
                      <xdr:cNvGrpSpPr>
                        <a:grpSpLocks/>
                      </xdr:cNvGrpSpPr>
                    </xdr:nvGrpSpPr>
                    <xdr:grpSpPr bwMode="auto">
                      <a:xfrm>
                        <a:off x="130" y="5373"/>
                        <a:ext cx="45" cy="27"/>
                        <a:chOff x="104" y="5400"/>
                        <a:chExt cx="45" cy="27"/>
                      </a:xfrm>
                    </xdr:grpSpPr>
                    <xdr:sp macro="" textlink="">
                      <xdr:nvSpPr>
                        <xdr:cNvPr id="958" name="Text Box 1229"/>
                        <xdr:cNvSpPr txBox="1">
                          <a:spLocks noChangeArrowheads="1"/>
                        </xdr:cNvSpPr>
                      </xdr:nvSpPr>
                      <xdr:spPr bwMode="auto">
                        <a:xfrm>
                          <a:off x="115" y="5409"/>
                          <a:ext cx="34"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900" b="0" i="0" strike="noStrike">
                              <a:solidFill>
                                <a:srgbClr val="FF9900"/>
                              </a:solidFill>
                              <a:latin typeface="Arial"/>
                              <a:cs typeface="Arial"/>
                            </a:rPr>
                            <a:t>sp</a:t>
                          </a:r>
                          <a:r>
                            <a:rPr lang="en-US" sz="900" b="0" i="0" strike="noStrike" baseline="30000">
                              <a:solidFill>
                                <a:srgbClr val="FF9900"/>
                              </a:solidFill>
                              <a:latin typeface="Arial"/>
                              <a:cs typeface="Arial"/>
                            </a:rPr>
                            <a:t>2</a:t>
                          </a:r>
                          <a:r>
                            <a:rPr lang="en-US" sz="900" b="0" i="0" strike="noStrike">
                              <a:solidFill>
                                <a:srgbClr val="FF9900"/>
                              </a:solidFill>
                              <a:latin typeface="Arial"/>
                              <a:cs typeface="Arial"/>
                            </a:rPr>
                            <a:t>-s</a:t>
                          </a:r>
                        </a:p>
                      </xdr:txBody>
                    </xdr:sp>
                    <xdr:sp macro="" textlink="">
                      <xdr:nvSpPr>
                        <xdr:cNvPr id="959" name="Text Box 1230"/>
                        <xdr:cNvSpPr txBox="1">
                          <a:spLocks noChangeArrowheads="1"/>
                        </xdr:cNvSpPr>
                      </xdr:nvSpPr>
                      <xdr:spPr bwMode="auto">
                        <a:xfrm>
                          <a:off x="104" y="5400"/>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σ</a:t>
                          </a:r>
                        </a:p>
                      </xdr:txBody>
                    </xdr:sp>
                  </xdr:grpSp>
                  <xdr:grpSp>
                    <xdr:nvGrpSpPr>
                      <xdr:cNvPr id="955" name="Group 1341"/>
                      <xdr:cNvGrpSpPr>
                        <a:grpSpLocks/>
                      </xdr:cNvGrpSpPr>
                    </xdr:nvGrpSpPr>
                    <xdr:grpSpPr bwMode="auto">
                      <a:xfrm>
                        <a:off x="143" y="5348"/>
                        <a:ext cx="14" cy="33"/>
                        <a:chOff x="104" y="5367"/>
                        <a:chExt cx="14" cy="33"/>
                      </a:xfrm>
                    </xdr:grpSpPr>
                    <xdr:sp macro="" textlink="">
                      <xdr:nvSpPr>
                        <xdr:cNvPr id="956" name="Line 1332"/>
                        <xdr:cNvSpPr>
                          <a:spLocks noChangeShapeType="1"/>
                        </xdr:cNvSpPr>
                      </xdr:nvSpPr>
                      <xdr:spPr bwMode="auto">
                        <a:xfrm flipV="1">
                          <a:off x="118" y="5381"/>
                          <a:ext cx="0" cy="19"/>
                        </a:xfrm>
                        <a:prstGeom prst="line">
                          <a:avLst/>
                        </a:prstGeom>
                        <a:noFill/>
                        <a:ln w="9525">
                          <a:solidFill>
                            <a:srgbClr val="99CC00"/>
                          </a:solidFill>
                          <a:round/>
                          <a:headEnd/>
                          <a:tailEnd/>
                        </a:ln>
                      </xdr:spPr>
                    </xdr:sp>
                    <xdr:sp macro="" textlink="">
                      <xdr:nvSpPr>
                        <xdr:cNvPr id="957" name="Line 1340"/>
                        <xdr:cNvSpPr>
                          <a:spLocks noChangeShapeType="1"/>
                        </xdr:cNvSpPr>
                      </xdr:nvSpPr>
                      <xdr:spPr bwMode="auto">
                        <a:xfrm flipH="1" flipV="1">
                          <a:off x="104" y="5367"/>
                          <a:ext cx="14" cy="14"/>
                        </a:xfrm>
                        <a:prstGeom prst="line">
                          <a:avLst/>
                        </a:prstGeom>
                        <a:noFill/>
                        <a:ln w="9525">
                          <a:solidFill>
                            <a:srgbClr val="99CC00"/>
                          </a:solidFill>
                          <a:round/>
                          <a:headEnd/>
                          <a:tailEnd type="triangle" w="med" len="med"/>
                        </a:ln>
                      </xdr:spPr>
                    </xdr:sp>
                  </xdr:grpSp>
                </xdr:grpSp>
              </xdr:grpSp>
              <xdr:grpSp>
                <xdr:nvGrpSpPr>
                  <xdr:cNvPr id="947" name="Group 2502"/>
                  <xdr:cNvGrpSpPr>
                    <a:grpSpLocks/>
                  </xdr:cNvGrpSpPr>
                </xdr:nvGrpSpPr>
                <xdr:grpSpPr bwMode="auto">
                  <a:xfrm>
                    <a:off x="19" y="5459"/>
                    <a:ext cx="96" cy="50"/>
                    <a:chOff x="19" y="5459"/>
                    <a:chExt cx="96" cy="50"/>
                  </a:xfrm>
                </xdr:grpSpPr>
                <xdr:sp macro="" textlink="">
                  <xdr:nvSpPr>
                    <xdr:cNvPr id="948" name="Text Box 2116"/>
                    <xdr:cNvSpPr txBox="1">
                      <a:spLocks noChangeArrowheads="1"/>
                    </xdr:cNvSpPr>
                  </xdr:nvSpPr>
                  <xdr:spPr bwMode="auto">
                    <a:xfrm>
                      <a:off x="19" y="5459"/>
                      <a:ext cx="56"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0" i="0" strike="noStrike">
                          <a:solidFill>
                            <a:srgbClr val="FF6600"/>
                          </a:solidFill>
                          <a:latin typeface="Arial"/>
                          <a:cs typeface="Arial"/>
                        </a:rPr>
                        <a:t>άτομα</a:t>
                      </a:r>
                      <a:r>
                        <a:rPr lang="el-GR" sz="1000" b="1" i="0" strike="noStrike">
                          <a:solidFill>
                            <a:srgbClr val="FF6600"/>
                          </a:solidFill>
                          <a:latin typeface="Arial"/>
                          <a:cs typeface="Arial"/>
                        </a:rPr>
                        <a:t> </a:t>
                      </a:r>
                      <a:r>
                        <a:rPr lang="en-US" sz="1000" b="1" i="0" strike="noStrike">
                          <a:solidFill>
                            <a:srgbClr val="FF6600"/>
                          </a:solidFill>
                          <a:latin typeface="Arial"/>
                          <a:cs typeface="Arial"/>
                        </a:rPr>
                        <a:t>H</a:t>
                      </a:r>
                    </a:p>
                  </xdr:txBody>
                </xdr:sp>
                <xdr:sp macro="" textlink="">
                  <xdr:nvSpPr>
                    <xdr:cNvPr id="949" name="Line 2117"/>
                    <xdr:cNvSpPr>
                      <a:spLocks noChangeShapeType="1"/>
                    </xdr:cNvSpPr>
                  </xdr:nvSpPr>
                  <xdr:spPr bwMode="auto">
                    <a:xfrm>
                      <a:off x="75" y="5468"/>
                      <a:ext cx="40" cy="0"/>
                    </a:xfrm>
                    <a:prstGeom prst="line">
                      <a:avLst/>
                    </a:prstGeom>
                    <a:noFill/>
                    <a:ln w="9525">
                      <a:solidFill>
                        <a:srgbClr val="99CC00"/>
                      </a:solidFill>
                      <a:round/>
                      <a:headEnd/>
                      <a:tailEnd type="triangle" w="med" len="med"/>
                    </a:ln>
                  </xdr:spPr>
                </xdr:sp>
                <xdr:sp macro="" textlink="">
                  <xdr:nvSpPr>
                    <xdr:cNvPr id="950" name="Line 2118"/>
                    <xdr:cNvSpPr>
                      <a:spLocks noChangeShapeType="1"/>
                    </xdr:cNvSpPr>
                  </xdr:nvSpPr>
                  <xdr:spPr bwMode="auto">
                    <a:xfrm>
                      <a:off x="75" y="5475"/>
                      <a:ext cx="34" cy="34"/>
                    </a:xfrm>
                    <a:prstGeom prst="line">
                      <a:avLst/>
                    </a:prstGeom>
                    <a:noFill/>
                    <a:ln w="9525">
                      <a:solidFill>
                        <a:srgbClr val="99CC00"/>
                      </a:solidFill>
                      <a:round/>
                      <a:headEnd/>
                      <a:tailEnd type="triangle" w="med" len="med"/>
                    </a:ln>
                  </xdr:spPr>
                </xdr:sp>
              </xdr:grpSp>
            </xdr:grpSp>
          </xdr:grpSp>
          <xdr:sp macro="" textlink="">
            <xdr:nvSpPr>
              <xdr:cNvPr id="943" name="Line 1357"/>
              <xdr:cNvSpPr>
                <a:spLocks noChangeShapeType="1"/>
              </xdr:cNvSpPr>
            </xdr:nvSpPr>
            <xdr:spPr bwMode="auto">
              <a:xfrm flipH="1">
                <a:off x="68" y="5530"/>
                <a:ext cx="314" cy="0"/>
              </a:xfrm>
              <a:prstGeom prst="line">
                <a:avLst/>
              </a:prstGeom>
              <a:noFill/>
              <a:ln w="9525">
                <a:solidFill>
                  <a:srgbClr val="808000"/>
                </a:solidFill>
                <a:prstDash val="dash"/>
                <a:round/>
                <a:headEnd/>
                <a:tailEnd/>
              </a:ln>
            </xdr:spPr>
          </xdr:sp>
        </xdr:grpSp>
      </xdr:grpSp>
      <xdr:sp macro="" textlink="">
        <xdr:nvSpPr>
          <xdr:cNvPr id="937" name="Line 1360"/>
          <xdr:cNvSpPr>
            <a:spLocks noChangeShapeType="1"/>
          </xdr:cNvSpPr>
        </xdr:nvSpPr>
        <xdr:spPr bwMode="auto">
          <a:xfrm flipH="1">
            <a:off x="189" y="5474"/>
            <a:ext cx="67" cy="0"/>
          </a:xfrm>
          <a:prstGeom prst="line">
            <a:avLst/>
          </a:prstGeom>
          <a:noFill/>
          <a:ln w="9525">
            <a:solidFill>
              <a:srgbClr val="808000"/>
            </a:solidFill>
            <a:prstDash val="dash"/>
            <a:round/>
            <a:headEnd/>
            <a:tailEnd/>
          </a:ln>
        </xdr:spPr>
      </xdr:sp>
    </xdr:grpSp>
    <xdr:clientData/>
  </xdr:twoCellAnchor>
  <xdr:twoCellAnchor>
    <xdr:from>
      <xdr:col>0</xdr:col>
      <xdr:colOff>323850</xdr:colOff>
      <xdr:row>325</xdr:row>
      <xdr:rowOff>56515</xdr:rowOff>
    </xdr:from>
    <xdr:to>
      <xdr:col>6</xdr:col>
      <xdr:colOff>314325</xdr:colOff>
      <xdr:row>337</xdr:row>
      <xdr:rowOff>152400</xdr:rowOff>
    </xdr:to>
    <xdr:grpSp>
      <xdr:nvGrpSpPr>
        <xdr:cNvPr id="1101" name="Group 2667"/>
        <xdr:cNvGrpSpPr>
          <a:grpSpLocks/>
        </xdr:cNvGrpSpPr>
      </xdr:nvGrpSpPr>
      <xdr:grpSpPr bwMode="auto">
        <a:xfrm>
          <a:off x="323850" y="58982531"/>
          <a:ext cx="3621881" cy="2239010"/>
          <a:chOff x="24" y="5837"/>
          <a:chExt cx="383" cy="238"/>
        </a:xfrm>
      </xdr:grpSpPr>
      <xdr:grpSp>
        <xdr:nvGrpSpPr>
          <xdr:cNvPr id="1102" name="Group 2666"/>
          <xdr:cNvGrpSpPr>
            <a:grpSpLocks/>
          </xdr:cNvGrpSpPr>
        </xdr:nvGrpSpPr>
        <xdr:grpSpPr bwMode="auto">
          <a:xfrm>
            <a:off x="24" y="5837"/>
            <a:ext cx="383" cy="238"/>
            <a:chOff x="44" y="5837"/>
            <a:chExt cx="383" cy="238"/>
          </a:xfrm>
        </xdr:grpSpPr>
        <xdr:grpSp>
          <xdr:nvGrpSpPr>
            <xdr:cNvPr id="1104" name="Group 2665"/>
            <xdr:cNvGrpSpPr>
              <a:grpSpLocks/>
            </xdr:cNvGrpSpPr>
          </xdr:nvGrpSpPr>
          <xdr:grpSpPr bwMode="auto">
            <a:xfrm>
              <a:off x="44" y="5837"/>
              <a:ext cx="383" cy="238"/>
              <a:chOff x="36" y="5837"/>
              <a:chExt cx="383" cy="238"/>
            </a:xfrm>
          </xdr:grpSpPr>
          <xdr:grpSp>
            <xdr:nvGrpSpPr>
              <xdr:cNvPr id="1106" name="Group 2664"/>
              <xdr:cNvGrpSpPr>
                <a:grpSpLocks/>
              </xdr:cNvGrpSpPr>
            </xdr:nvGrpSpPr>
            <xdr:grpSpPr bwMode="auto">
              <a:xfrm>
                <a:off x="36" y="5837"/>
                <a:ext cx="383" cy="238"/>
                <a:chOff x="36" y="5837"/>
                <a:chExt cx="383" cy="238"/>
              </a:xfrm>
            </xdr:grpSpPr>
            <xdr:sp macro="" textlink="">
              <xdr:nvSpPr>
                <xdr:cNvPr id="1110" name="Text Box 1235"/>
                <xdr:cNvSpPr txBox="1">
                  <a:spLocks noChangeArrowheads="1"/>
                </xdr:cNvSpPr>
              </xdr:nvSpPr>
              <xdr:spPr bwMode="auto">
                <a:xfrm>
                  <a:off x="343" y="5963"/>
                  <a:ext cx="38" cy="25"/>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σ</a:t>
                  </a:r>
                  <a:r>
                    <a:rPr lang="en-US" sz="1100" b="1" i="0" strike="noStrike" baseline="-25000">
                      <a:solidFill>
                        <a:srgbClr val="FF9900"/>
                      </a:solidFill>
                      <a:latin typeface="Arial"/>
                      <a:cs typeface="Arial"/>
                    </a:rPr>
                    <a:t>sp-s</a:t>
                  </a:r>
                </a:p>
              </xdr:txBody>
            </xdr:sp>
            <xdr:sp macro="" textlink="">
              <xdr:nvSpPr>
                <xdr:cNvPr id="1111" name="Text Box 2055"/>
                <xdr:cNvSpPr txBox="1">
                  <a:spLocks noChangeArrowheads="1"/>
                </xdr:cNvSpPr>
              </xdr:nvSpPr>
              <xdr:spPr bwMode="auto">
                <a:xfrm>
                  <a:off x="79" y="5993"/>
                  <a:ext cx="71"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0" i="0" strike="noStrike">
                      <a:solidFill>
                        <a:srgbClr val="FF6600"/>
                      </a:solidFill>
                      <a:latin typeface="Arial"/>
                      <a:cs typeface="Arial"/>
                    </a:rPr>
                    <a:t>επίπεδο </a:t>
                  </a:r>
                  <a:r>
                    <a:rPr lang="en-US" sz="1000" b="0" i="0" strike="noStrike">
                      <a:solidFill>
                        <a:srgbClr val="FF6600"/>
                      </a:solidFill>
                      <a:latin typeface="Arial"/>
                      <a:cs typeface="Arial"/>
                    </a:rPr>
                    <a:t>y</a:t>
                  </a:r>
                  <a:r>
                    <a:rPr lang="en-US" sz="1000" b="1" i="0" strike="noStrike">
                      <a:solidFill>
                        <a:srgbClr val="FF6600"/>
                      </a:solidFill>
                      <a:latin typeface="Arial"/>
                      <a:cs typeface="Arial"/>
                    </a:rPr>
                    <a:t>z</a:t>
                  </a:r>
                </a:p>
              </xdr:txBody>
            </xdr:sp>
            <xdr:sp macro="" textlink="">
              <xdr:nvSpPr>
                <xdr:cNvPr id="1112" name="Text Box 1942"/>
                <xdr:cNvSpPr txBox="1">
                  <a:spLocks noChangeArrowheads="1"/>
                </xdr:cNvSpPr>
              </xdr:nvSpPr>
              <xdr:spPr bwMode="auto">
                <a:xfrm>
                  <a:off x="228" y="6031"/>
                  <a:ext cx="71"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0" i="0" strike="noStrike">
                      <a:solidFill>
                        <a:srgbClr val="993300"/>
                      </a:solidFill>
                      <a:latin typeface="Arial"/>
                      <a:cs typeface="Arial"/>
                    </a:rPr>
                    <a:t>επίπεδο </a:t>
                  </a:r>
                  <a:r>
                    <a:rPr lang="en-US" sz="1000" b="1" i="0" strike="noStrike">
                      <a:solidFill>
                        <a:srgbClr val="993300"/>
                      </a:solidFill>
                      <a:latin typeface="Arial"/>
                      <a:cs typeface="Arial"/>
                    </a:rPr>
                    <a:t>xz</a:t>
                  </a:r>
                </a:p>
              </xdr:txBody>
            </xdr:sp>
            <xdr:grpSp>
              <xdr:nvGrpSpPr>
                <xdr:cNvPr id="1113" name="Group 2663"/>
                <xdr:cNvGrpSpPr>
                  <a:grpSpLocks/>
                </xdr:cNvGrpSpPr>
              </xdr:nvGrpSpPr>
              <xdr:grpSpPr bwMode="auto">
                <a:xfrm>
                  <a:off x="36" y="5837"/>
                  <a:ext cx="383" cy="238"/>
                  <a:chOff x="36" y="5837"/>
                  <a:chExt cx="383" cy="238"/>
                </a:xfrm>
              </xdr:grpSpPr>
              <xdr:sp macro="" textlink="">
                <xdr:nvSpPr>
                  <xdr:cNvPr id="1114" name="Text Box 1227"/>
                  <xdr:cNvSpPr txBox="1">
                    <a:spLocks noChangeArrowheads="1"/>
                  </xdr:cNvSpPr>
                </xdr:nvSpPr>
                <xdr:spPr bwMode="auto">
                  <a:xfrm>
                    <a:off x="402" y="5952"/>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z</a:t>
                    </a:r>
                  </a:p>
                </xdr:txBody>
              </xdr:sp>
              <xdr:grpSp>
                <xdr:nvGrpSpPr>
                  <xdr:cNvPr id="1115" name="Group 2662"/>
                  <xdr:cNvGrpSpPr>
                    <a:grpSpLocks/>
                  </xdr:cNvGrpSpPr>
                </xdr:nvGrpSpPr>
                <xdr:grpSpPr bwMode="auto">
                  <a:xfrm>
                    <a:off x="36" y="5837"/>
                    <a:ext cx="383" cy="238"/>
                    <a:chOff x="36" y="5837"/>
                    <a:chExt cx="383" cy="238"/>
                  </a:xfrm>
                </xdr:grpSpPr>
                <xdr:sp macro="" textlink="">
                  <xdr:nvSpPr>
                    <xdr:cNvPr id="1116" name="Line 2094"/>
                    <xdr:cNvSpPr>
                      <a:spLocks noChangeShapeType="1"/>
                    </xdr:cNvSpPr>
                  </xdr:nvSpPr>
                  <xdr:spPr bwMode="auto">
                    <a:xfrm flipH="1">
                      <a:off x="36" y="5950"/>
                      <a:ext cx="25" cy="0"/>
                    </a:xfrm>
                    <a:prstGeom prst="line">
                      <a:avLst/>
                    </a:prstGeom>
                    <a:noFill/>
                    <a:ln w="9525">
                      <a:solidFill>
                        <a:srgbClr val="FF6600"/>
                      </a:solidFill>
                      <a:prstDash val="dash"/>
                      <a:round/>
                      <a:headEnd/>
                      <a:tailEnd/>
                    </a:ln>
                  </xdr:spPr>
                </xdr:sp>
                <xdr:grpSp>
                  <xdr:nvGrpSpPr>
                    <xdr:cNvPr id="1117" name="Group 2659"/>
                    <xdr:cNvGrpSpPr>
                      <a:grpSpLocks/>
                    </xdr:cNvGrpSpPr>
                  </xdr:nvGrpSpPr>
                  <xdr:grpSpPr bwMode="auto">
                    <a:xfrm>
                      <a:off x="59" y="5837"/>
                      <a:ext cx="332" cy="238"/>
                      <a:chOff x="59" y="5837"/>
                      <a:chExt cx="332" cy="238"/>
                    </a:xfrm>
                  </xdr:grpSpPr>
                  <xdr:grpSp>
                    <xdr:nvGrpSpPr>
                      <xdr:cNvPr id="1119" name="Group 2658"/>
                      <xdr:cNvGrpSpPr>
                        <a:grpSpLocks/>
                      </xdr:cNvGrpSpPr>
                    </xdr:nvGrpSpPr>
                    <xdr:grpSpPr bwMode="auto">
                      <a:xfrm>
                        <a:off x="59" y="5837"/>
                        <a:ext cx="332" cy="238"/>
                        <a:chOff x="59" y="5837"/>
                        <a:chExt cx="332" cy="238"/>
                      </a:xfrm>
                    </xdr:grpSpPr>
                    <xdr:grpSp>
                      <xdr:nvGrpSpPr>
                        <xdr:cNvPr id="1125" name="Group 2655"/>
                        <xdr:cNvGrpSpPr>
                          <a:grpSpLocks/>
                        </xdr:cNvGrpSpPr>
                      </xdr:nvGrpSpPr>
                      <xdr:grpSpPr bwMode="auto">
                        <a:xfrm>
                          <a:off x="59" y="5869"/>
                          <a:ext cx="332" cy="163"/>
                          <a:chOff x="59" y="5869"/>
                          <a:chExt cx="332" cy="163"/>
                        </a:xfrm>
                      </xdr:grpSpPr>
                      <xdr:grpSp>
                        <xdr:nvGrpSpPr>
                          <xdr:cNvPr id="1136" name="Group 1200"/>
                          <xdr:cNvGrpSpPr>
                            <a:grpSpLocks/>
                          </xdr:cNvGrpSpPr>
                        </xdr:nvGrpSpPr>
                        <xdr:grpSpPr bwMode="auto">
                          <a:xfrm flipH="1">
                            <a:off x="347" y="5927"/>
                            <a:ext cx="44" cy="44"/>
                            <a:chOff x="113" y="4771"/>
                            <a:chExt cx="44" cy="44"/>
                          </a:xfrm>
                        </xdr:grpSpPr>
                        <xdr:sp macro="" textlink="">
                          <xdr:nvSpPr>
                            <xdr:cNvPr id="1249" name="Oval 1201"/>
                            <xdr:cNvSpPr>
                              <a:spLocks noChangeArrowheads="1"/>
                            </xdr:cNvSpPr>
                          </xdr:nvSpPr>
                          <xdr:spPr bwMode="auto">
                            <a:xfrm>
                              <a:off x="113" y="4771"/>
                              <a:ext cx="44" cy="44"/>
                            </a:xfrm>
                            <a:prstGeom prst="ellipse">
                              <a:avLst/>
                            </a:prstGeom>
                            <a:gradFill rotWithShape="1">
                              <a:gsLst>
                                <a:gs pos="0">
                                  <a:srgbClr val="800000">
                                    <a:gamma/>
                                    <a:shade val="46275"/>
                                    <a:invGamma/>
                                  </a:srgbClr>
                                </a:gs>
                                <a:gs pos="100000">
                                  <a:srgbClr val="800000"/>
                                </a:gs>
                              </a:gsLst>
                              <a:lin ang="0" scaled="1"/>
                            </a:gradFill>
                            <a:ln w="9525">
                              <a:noFill/>
                              <a:round/>
                              <a:headEnd/>
                              <a:tailEnd/>
                            </a:ln>
                          </xdr:spPr>
                        </xdr:sp>
                        <xdr:sp macro="" textlink="">
                          <xdr:nvSpPr>
                            <xdr:cNvPr id="1250" name="Oval 1202"/>
                            <xdr:cNvSpPr>
                              <a:spLocks noChangeArrowheads="1"/>
                            </xdr:cNvSpPr>
                          </xdr:nvSpPr>
                          <xdr:spPr bwMode="auto">
                            <a:xfrm rot="-5400000">
                              <a:off x="132" y="4791"/>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nvGrpSpPr>
                          <xdr:cNvPr id="1137" name="Group 2057"/>
                          <xdr:cNvGrpSpPr>
                            <a:grpSpLocks/>
                          </xdr:cNvGrpSpPr>
                        </xdr:nvGrpSpPr>
                        <xdr:grpSpPr bwMode="auto">
                          <a:xfrm>
                            <a:off x="59" y="5927"/>
                            <a:ext cx="44" cy="44"/>
                            <a:chOff x="58" y="5797"/>
                            <a:chExt cx="44" cy="44"/>
                          </a:xfrm>
                        </xdr:grpSpPr>
                        <xdr:sp macro="" textlink="">
                          <xdr:nvSpPr>
                            <xdr:cNvPr id="1247" name="Oval 1205"/>
                            <xdr:cNvSpPr>
                              <a:spLocks noChangeArrowheads="1"/>
                            </xdr:cNvSpPr>
                          </xdr:nvSpPr>
                          <xdr:spPr bwMode="auto">
                            <a:xfrm>
                              <a:off x="58" y="5797"/>
                              <a:ext cx="44" cy="44"/>
                            </a:xfrm>
                            <a:prstGeom prst="ellipse">
                              <a:avLst/>
                            </a:prstGeom>
                            <a:gradFill rotWithShape="1">
                              <a:gsLst>
                                <a:gs pos="0">
                                  <a:srgbClr val="800000">
                                    <a:gamma/>
                                    <a:shade val="46275"/>
                                    <a:invGamma/>
                                  </a:srgbClr>
                                </a:gs>
                                <a:gs pos="100000">
                                  <a:srgbClr val="800000"/>
                                </a:gs>
                              </a:gsLst>
                              <a:lin ang="0" scaled="1"/>
                            </a:gradFill>
                            <a:ln w="9525">
                              <a:noFill/>
                              <a:round/>
                              <a:headEnd/>
                              <a:tailEnd/>
                            </a:ln>
                          </xdr:spPr>
                        </xdr:sp>
                        <xdr:sp macro="" textlink="">
                          <xdr:nvSpPr>
                            <xdr:cNvPr id="1248" name="Oval 1206"/>
                            <xdr:cNvSpPr>
                              <a:spLocks noChangeArrowheads="1"/>
                            </xdr:cNvSpPr>
                          </xdr:nvSpPr>
                          <xdr:spPr bwMode="auto">
                            <a:xfrm rot="-5400000">
                              <a:off x="77" y="5817"/>
                              <a:ext cx="6" cy="6"/>
                            </a:xfrm>
                            <a:prstGeom prst="ellipse">
                              <a:avLst/>
                            </a:prstGeom>
                            <a:gradFill rotWithShape="1">
                              <a:gsLst>
                                <a:gs pos="0">
                                  <a:srgbClr val="808080"/>
                                </a:gs>
                                <a:gs pos="100000">
                                  <a:srgbClr val="808080">
                                    <a:gamma/>
                                    <a:shade val="12157"/>
                                    <a:invGamma/>
                                  </a:srgbClr>
                                </a:gs>
                              </a:gsLst>
                              <a:lin ang="2700000" scaled="1"/>
                            </a:gradFill>
                            <a:ln w="9525">
                              <a:noFill/>
                              <a:round/>
                              <a:headEnd/>
                              <a:tailEnd/>
                            </a:ln>
                          </xdr:spPr>
                        </xdr:sp>
                      </xdr:grpSp>
                      <xdr:grpSp>
                        <xdr:nvGrpSpPr>
                          <xdr:cNvPr id="1138" name="Group 2654"/>
                          <xdr:cNvGrpSpPr>
                            <a:grpSpLocks/>
                          </xdr:cNvGrpSpPr>
                        </xdr:nvGrpSpPr>
                        <xdr:grpSpPr bwMode="auto">
                          <a:xfrm>
                            <a:off x="91" y="5869"/>
                            <a:ext cx="270" cy="163"/>
                            <a:chOff x="91" y="5869"/>
                            <a:chExt cx="270" cy="163"/>
                          </a:xfrm>
                        </xdr:grpSpPr>
                        <xdr:grpSp>
                          <xdr:nvGrpSpPr>
                            <xdr:cNvPr id="1139" name="Group 2052"/>
                            <xdr:cNvGrpSpPr>
                              <a:grpSpLocks/>
                            </xdr:cNvGrpSpPr>
                          </xdr:nvGrpSpPr>
                          <xdr:grpSpPr bwMode="auto">
                            <a:xfrm>
                              <a:off x="91" y="5869"/>
                              <a:ext cx="268" cy="163"/>
                              <a:chOff x="247" y="6985"/>
                              <a:chExt cx="268" cy="163"/>
                            </a:xfrm>
                          </xdr:grpSpPr>
                          <xdr:grpSp>
                            <xdr:nvGrpSpPr>
                              <xdr:cNvPr id="1175" name="Group 2051"/>
                              <xdr:cNvGrpSpPr>
                                <a:grpSpLocks/>
                              </xdr:cNvGrpSpPr>
                            </xdr:nvGrpSpPr>
                            <xdr:grpSpPr bwMode="auto">
                              <a:xfrm>
                                <a:off x="310" y="6985"/>
                                <a:ext cx="143" cy="163"/>
                                <a:chOff x="310" y="6985"/>
                                <a:chExt cx="143" cy="163"/>
                              </a:xfrm>
                            </xdr:grpSpPr>
                            <xdr:sp macro="" textlink="">
                              <xdr:nvSpPr>
                                <xdr:cNvPr id="1243" name="Line 1943"/>
                                <xdr:cNvSpPr>
                                  <a:spLocks noChangeShapeType="1"/>
                                </xdr:cNvSpPr>
                              </xdr:nvSpPr>
                              <xdr:spPr bwMode="auto">
                                <a:xfrm>
                                  <a:off x="310" y="6986"/>
                                  <a:ext cx="0" cy="162"/>
                                </a:xfrm>
                                <a:prstGeom prst="line">
                                  <a:avLst/>
                                </a:prstGeom>
                                <a:noFill/>
                                <a:ln w="9525">
                                  <a:solidFill>
                                    <a:srgbClr val="993300"/>
                                  </a:solidFill>
                                  <a:round/>
                                  <a:headEnd/>
                                  <a:tailEnd/>
                                </a:ln>
                              </xdr:spPr>
                            </xdr:sp>
                            <xdr:sp macro="" textlink="">
                              <xdr:nvSpPr>
                                <xdr:cNvPr id="1244" name="Line 1944"/>
                                <xdr:cNvSpPr>
                                  <a:spLocks noChangeShapeType="1"/>
                                </xdr:cNvSpPr>
                              </xdr:nvSpPr>
                              <xdr:spPr bwMode="auto">
                                <a:xfrm>
                                  <a:off x="453" y="6986"/>
                                  <a:ext cx="0" cy="162"/>
                                </a:xfrm>
                                <a:prstGeom prst="line">
                                  <a:avLst/>
                                </a:prstGeom>
                                <a:noFill/>
                                <a:ln w="9525">
                                  <a:solidFill>
                                    <a:srgbClr val="993300"/>
                                  </a:solidFill>
                                  <a:round/>
                                  <a:headEnd/>
                                  <a:tailEnd/>
                                </a:ln>
                              </xdr:spPr>
                            </xdr:sp>
                            <xdr:sp macro="" textlink="">
                              <xdr:nvSpPr>
                                <xdr:cNvPr id="1245" name="Line 1945"/>
                                <xdr:cNvSpPr>
                                  <a:spLocks noChangeShapeType="1"/>
                                </xdr:cNvSpPr>
                              </xdr:nvSpPr>
                              <xdr:spPr bwMode="auto">
                                <a:xfrm>
                                  <a:off x="310" y="6985"/>
                                  <a:ext cx="143" cy="0"/>
                                </a:xfrm>
                                <a:prstGeom prst="line">
                                  <a:avLst/>
                                </a:prstGeom>
                                <a:noFill/>
                                <a:ln w="9525">
                                  <a:solidFill>
                                    <a:srgbClr val="993300"/>
                                  </a:solidFill>
                                  <a:round/>
                                  <a:headEnd/>
                                  <a:tailEnd/>
                                </a:ln>
                              </xdr:spPr>
                            </xdr:sp>
                            <xdr:sp macro="" textlink="">
                              <xdr:nvSpPr>
                                <xdr:cNvPr id="1246" name="Line 1946"/>
                                <xdr:cNvSpPr>
                                  <a:spLocks noChangeShapeType="1"/>
                                </xdr:cNvSpPr>
                              </xdr:nvSpPr>
                              <xdr:spPr bwMode="auto">
                                <a:xfrm>
                                  <a:off x="310" y="7148"/>
                                  <a:ext cx="142" cy="0"/>
                                </a:xfrm>
                                <a:prstGeom prst="line">
                                  <a:avLst/>
                                </a:prstGeom>
                                <a:noFill/>
                                <a:ln w="9525">
                                  <a:solidFill>
                                    <a:srgbClr val="993300"/>
                                  </a:solidFill>
                                  <a:round/>
                                  <a:headEnd/>
                                  <a:tailEnd/>
                                </a:ln>
                              </xdr:spPr>
                            </xdr:sp>
                          </xdr:grpSp>
                          <xdr:grpSp>
                            <xdr:nvGrpSpPr>
                              <xdr:cNvPr id="1176" name="Group 2047"/>
                              <xdr:cNvGrpSpPr>
                                <a:grpSpLocks/>
                              </xdr:cNvGrpSpPr>
                            </xdr:nvGrpSpPr>
                            <xdr:grpSpPr bwMode="auto">
                              <a:xfrm>
                                <a:off x="247" y="7002"/>
                                <a:ext cx="268" cy="129"/>
                                <a:chOff x="247" y="7002"/>
                                <a:chExt cx="268" cy="129"/>
                              </a:xfrm>
                            </xdr:grpSpPr>
                            <xdr:grpSp>
                              <xdr:nvGrpSpPr>
                                <xdr:cNvPr id="1177" name="Group 2044"/>
                                <xdr:cNvGrpSpPr>
                                  <a:grpSpLocks/>
                                </xdr:cNvGrpSpPr>
                              </xdr:nvGrpSpPr>
                              <xdr:grpSpPr bwMode="auto">
                                <a:xfrm>
                                  <a:off x="320" y="7034"/>
                                  <a:ext cx="139" cy="55"/>
                                  <a:chOff x="320" y="7034"/>
                                  <a:chExt cx="139" cy="55"/>
                                </a:xfrm>
                              </xdr:grpSpPr>
                              <xdr:grpSp>
                                <xdr:nvGrpSpPr>
                                  <xdr:cNvPr id="1229" name="Group 2015"/>
                                  <xdr:cNvGrpSpPr>
                                    <a:grpSpLocks/>
                                  </xdr:cNvGrpSpPr>
                                </xdr:nvGrpSpPr>
                                <xdr:grpSpPr bwMode="auto">
                                  <a:xfrm>
                                    <a:off x="325" y="7034"/>
                                    <a:ext cx="134" cy="40"/>
                                    <a:chOff x="314" y="6987"/>
                                    <a:chExt cx="126" cy="40"/>
                                  </a:xfrm>
                                </xdr:grpSpPr>
                                <xdr:grpSp>
                                  <xdr:nvGrpSpPr>
                                    <xdr:cNvPr id="1237" name="Group 2016"/>
                                    <xdr:cNvGrpSpPr>
                                      <a:grpSpLocks/>
                                    </xdr:cNvGrpSpPr>
                                  </xdr:nvGrpSpPr>
                                  <xdr:grpSpPr bwMode="auto">
                                    <a:xfrm>
                                      <a:off x="314" y="6987"/>
                                      <a:ext cx="77" cy="40"/>
                                      <a:chOff x="592" y="756"/>
                                      <a:chExt cx="57" cy="42"/>
                                    </a:xfrm>
                                  </xdr:grpSpPr>
                                  <xdr:sp macro="" textlink="">
                                    <xdr:nvSpPr>
                                      <xdr:cNvPr id="1241" name="Freeform 2017"/>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FF6600">
                                              <a:gamma/>
                                              <a:shade val="46275"/>
                                              <a:invGamma/>
                                            </a:srgbClr>
                                          </a:gs>
                                          <a:gs pos="100000">
                                            <a:srgbClr val="FF6600"/>
                                          </a:gs>
                                        </a:gsLst>
                                        <a:lin ang="5400000" scaled="1"/>
                                      </a:gradFill>
                                      <a:ln w="9525">
                                        <a:noFill/>
                                        <a:round/>
                                        <a:headEnd/>
                                        <a:tailEnd/>
                                      </a:ln>
                                    </xdr:spPr>
                                  </xdr:sp>
                                  <xdr:sp macro="" textlink="">
                                    <xdr:nvSpPr>
                                      <xdr:cNvPr id="1242" name="Freeform 2018"/>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FF6600">
                                              <a:gamma/>
                                              <a:shade val="46275"/>
                                              <a:invGamma/>
                                            </a:srgbClr>
                                          </a:gs>
                                          <a:gs pos="100000">
                                            <a:srgbClr val="FF6600"/>
                                          </a:gs>
                                        </a:gsLst>
                                        <a:lin ang="5400000" scaled="1"/>
                                      </a:gradFill>
                                      <a:ln w="9525">
                                        <a:noFill/>
                                        <a:round/>
                                        <a:headEnd/>
                                        <a:tailEnd/>
                                      </a:ln>
                                    </xdr:spPr>
                                  </xdr:sp>
                                </xdr:grpSp>
                                <xdr:grpSp>
                                  <xdr:nvGrpSpPr>
                                    <xdr:cNvPr id="1238" name="Group 2019"/>
                                    <xdr:cNvGrpSpPr>
                                      <a:grpSpLocks/>
                                    </xdr:cNvGrpSpPr>
                                  </xdr:nvGrpSpPr>
                                  <xdr:grpSpPr bwMode="auto">
                                    <a:xfrm flipH="1">
                                      <a:off x="363" y="6987"/>
                                      <a:ext cx="77" cy="40"/>
                                      <a:chOff x="592" y="756"/>
                                      <a:chExt cx="57" cy="42"/>
                                    </a:xfrm>
                                  </xdr:grpSpPr>
                                  <xdr:sp macro="" textlink="">
                                    <xdr:nvSpPr>
                                      <xdr:cNvPr id="1239" name="Freeform 2020"/>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FF6600">
                                              <a:gamma/>
                                              <a:shade val="46275"/>
                                              <a:invGamma/>
                                            </a:srgbClr>
                                          </a:gs>
                                          <a:gs pos="100000">
                                            <a:srgbClr val="FF6600"/>
                                          </a:gs>
                                        </a:gsLst>
                                        <a:lin ang="5400000" scaled="1"/>
                                      </a:gradFill>
                                      <a:ln w="9525">
                                        <a:noFill/>
                                        <a:round/>
                                        <a:headEnd/>
                                        <a:tailEnd/>
                                      </a:ln>
                                    </xdr:spPr>
                                  </xdr:sp>
                                  <xdr:sp macro="" textlink="">
                                    <xdr:nvSpPr>
                                      <xdr:cNvPr id="1240" name="Freeform 2021"/>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FF6600">
                                              <a:gamma/>
                                              <a:shade val="46275"/>
                                              <a:invGamma/>
                                            </a:srgbClr>
                                          </a:gs>
                                          <a:gs pos="100000">
                                            <a:srgbClr val="FF6600"/>
                                          </a:gs>
                                        </a:gsLst>
                                        <a:lin ang="5400000" scaled="1"/>
                                      </a:gradFill>
                                      <a:ln w="9525">
                                        <a:noFill/>
                                        <a:round/>
                                        <a:headEnd/>
                                        <a:tailEnd/>
                                      </a:ln>
                                    </xdr:spPr>
                                  </xdr:sp>
                                </xdr:grpSp>
                              </xdr:grpSp>
                              <xdr:grpSp>
                                <xdr:nvGrpSpPr>
                                  <xdr:cNvPr id="1230" name="Group 2043"/>
                                  <xdr:cNvGrpSpPr>
                                    <a:grpSpLocks/>
                                  </xdr:cNvGrpSpPr>
                                </xdr:nvGrpSpPr>
                                <xdr:grpSpPr bwMode="auto">
                                  <a:xfrm>
                                    <a:off x="320" y="7043"/>
                                    <a:ext cx="122" cy="46"/>
                                    <a:chOff x="320" y="7043"/>
                                    <a:chExt cx="122" cy="46"/>
                                  </a:xfrm>
                                </xdr:grpSpPr>
                                <xdr:grpSp>
                                  <xdr:nvGrpSpPr>
                                    <xdr:cNvPr id="1231" name="Group 2007"/>
                                    <xdr:cNvGrpSpPr>
                                      <a:grpSpLocks/>
                                    </xdr:cNvGrpSpPr>
                                  </xdr:nvGrpSpPr>
                                  <xdr:grpSpPr bwMode="auto">
                                    <a:xfrm>
                                      <a:off x="320" y="7043"/>
                                      <a:ext cx="72" cy="46"/>
                                      <a:chOff x="320" y="7043"/>
                                      <a:chExt cx="72" cy="46"/>
                                    </a:xfrm>
                                  </xdr:grpSpPr>
                                  <xdr:sp macro="" textlink="">
                                    <xdr:nvSpPr>
                                      <xdr:cNvPr id="1235" name="Freeform 1659"/>
                                      <xdr:cNvSpPr>
                                        <a:spLocks/>
                                      </xdr:cNvSpPr>
                                    </xdr:nvSpPr>
                                    <xdr:spPr bwMode="auto">
                                      <a:xfrm rot="16200000" flipV="1">
                                        <a:off x="344" y="7042"/>
                                        <a:ext cx="23" cy="72"/>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1236" name="Freeform 1660"/>
                                      <xdr:cNvSpPr>
                                        <a:spLocks/>
                                      </xdr:cNvSpPr>
                                    </xdr:nvSpPr>
                                    <xdr:spPr bwMode="auto">
                                      <a:xfrm rot="-5400000" flipH="1" flipV="1">
                                        <a:off x="344" y="7019"/>
                                        <a:ext cx="23" cy="72"/>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1232" name="Group 1667"/>
                                    <xdr:cNvGrpSpPr>
                                      <a:grpSpLocks/>
                                    </xdr:cNvGrpSpPr>
                                  </xdr:nvGrpSpPr>
                                  <xdr:grpSpPr bwMode="auto">
                                    <a:xfrm flipH="1">
                                      <a:off x="370" y="7043"/>
                                      <a:ext cx="72" cy="46"/>
                                      <a:chOff x="648" y="756"/>
                                      <a:chExt cx="57" cy="42"/>
                                    </a:xfrm>
                                  </xdr:grpSpPr>
                                  <xdr:sp macro="" textlink="">
                                    <xdr:nvSpPr>
                                      <xdr:cNvPr id="1233" name="Freeform 1668"/>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1234" name="Freeform 1669"/>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grpSp>
                            <xdr:grpSp>
                              <xdr:nvGrpSpPr>
                                <xdr:cNvPr id="1178" name="Group 2046"/>
                                <xdr:cNvGrpSpPr>
                                  <a:grpSpLocks/>
                                </xdr:cNvGrpSpPr>
                              </xdr:nvGrpSpPr>
                              <xdr:grpSpPr bwMode="auto">
                                <a:xfrm>
                                  <a:off x="247" y="7002"/>
                                  <a:ext cx="268" cy="129"/>
                                  <a:chOff x="247" y="7002"/>
                                  <a:chExt cx="268" cy="129"/>
                                </a:xfrm>
                              </xdr:grpSpPr>
                              <xdr:grpSp>
                                <xdr:nvGrpSpPr>
                                  <xdr:cNvPr id="1179" name="Group 2045"/>
                                  <xdr:cNvGrpSpPr>
                                    <a:grpSpLocks/>
                                  </xdr:cNvGrpSpPr>
                                </xdr:nvGrpSpPr>
                                <xdr:grpSpPr bwMode="auto">
                                  <a:xfrm>
                                    <a:off x="247" y="7029"/>
                                    <a:ext cx="268" cy="102"/>
                                    <a:chOff x="247" y="7029"/>
                                    <a:chExt cx="268" cy="102"/>
                                  </a:xfrm>
                                </xdr:grpSpPr>
                                <xdr:grpSp>
                                  <xdr:nvGrpSpPr>
                                    <xdr:cNvPr id="1187" name="Group 2000"/>
                                    <xdr:cNvGrpSpPr>
                                      <a:grpSpLocks/>
                                    </xdr:cNvGrpSpPr>
                                  </xdr:nvGrpSpPr>
                                  <xdr:grpSpPr bwMode="auto">
                                    <a:xfrm flipV="1">
                                      <a:off x="315" y="7091"/>
                                      <a:ext cx="134" cy="40"/>
                                      <a:chOff x="314" y="6987"/>
                                      <a:chExt cx="126" cy="40"/>
                                    </a:xfrm>
                                  </xdr:grpSpPr>
                                  <xdr:grpSp>
                                    <xdr:nvGrpSpPr>
                                      <xdr:cNvPr id="1223" name="Group 2001"/>
                                      <xdr:cNvGrpSpPr>
                                        <a:grpSpLocks/>
                                      </xdr:cNvGrpSpPr>
                                    </xdr:nvGrpSpPr>
                                    <xdr:grpSpPr bwMode="auto">
                                      <a:xfrm>
                                        <a:off x="314" y="6987"/>
                                        <a:ext cx="77" cy="40"/>
                                        <a:chOff x="592" y="756"/>
                                        <a:chExt cx="57" cy="42"/>
                                      </a:xfrm>
                                    </xdr:grpSpPr>
                                    <xdr:sp macro="" textlink="">
                                      <xdr:nvSpPr>
                                        <xdr:cNvPr id="1227" name="Freeform 2002"/>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993300">
                                                <a:gamma/>
                                                <a:shade val="46275"/>
                                                <a:invGamma/>
                                              </a:srgbClr>
                                            </a:gs>
                                            <a:gs pos="100000">
                                              <a:srgbClr val="993300"/>
                                            </a:gs>
                                          </a:gsLst>
                                          <a:lin ang="5400000" scaled="1"/>
                                        </a:gradFill>
                                        <a:ln w="9525">
                                          <a:noFill/>
                                          <a:round/>
                                          <a:headEnd/>
                                          <a:tailEnd/>
                                        </a:ln>
                                      </xdr:spPr>
                                    </xdr:sp>
                                    <xdr:sp macro="" textlink="">
                                      <xdr:nvSpPr>
                                        <xdr:cNvPr id="1228" name="Freeform 2003"/>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993300">
                                                <a:gamma/>
                                                <a:shade val="46275"/>
                                                <a:invGamma/>
                                              </a:srgbClr>
                                            </a:gs>
                                            <a:gs pos="100000">
                                              <a:srgbClr val="993300"/>
                                            </a:gs>
                                          </a:gsLst>
                                          <a:lin ang="5400000" scaled="1"/>
                                        </a:gradFill>
                                        <a:ln w="9525">
                                          <a:noFill/>
                                          <a:round/>
                                          <a:headEnd/>
                                          <a:tailEnd/>
                                        </a:ln>
                                      </xdr:spPr>
                                    </xdr:sp>
                                  </xdr:grpSp>
                                  <xdr:grpSp>
                                    <xdr:nvGrpSpPr>
                                      <xdr:cNvPr id="1224" name="Group 2004"/>
                                      <xdr:cNvGrpSpPr>
                                        <a:grpSpLocks/>
                                      </xdr:cNvGrpSpPr>
                                    </xdr:nvGrpSpPr>
                                    <xdr:grpSpPr bwMode="auto">
                                      <a:xfrm flipH="1">
                                        <a:off x="363" y="6987"/>
                                        <a:ext cx="77" cy="40"/>
                                        <a:chOff x="592" y="756"/>
                                        <a:chExt cx="57" cy="42"/>
                                      </a:xfrm>
                                    </xdr:grpSpPr>
                                    <xdr:sp macro="" textlink="">
                                      <xdr:nvSpPr>
                                        <xdr:cNvPr id="1225" name="Freeform 2005"/>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993300">
                                                <a:gamma/>
                                                <a:shade val="46275"/>
                                                <a:invGamma/>
                                              </a:srgbClr>
                                            </a:gs>
                                            <a:gs pos="100000">
                                              <a:srgbClr val="993300"/>
                                            </a:gs>
                                          </a:gsLst>
                                          <a:lin ang="5400000" scaled="1"/>
                                        </a:gradFill>
                                        <a:ln w="9525">
                                          <a:noFill/>
                                          <a:round/>
                                          <a:headEnd/>
                                          <a:tailEnd/>
                                        </a:ln>
                                      </xdr:spPr>
                                    </xdr:sp>
                                    <xdr:sp macro="" textlink="">
                                      <xdr:nvSpPr>
                                        <xdr:cNvPr id="1226" name="Freeform 2006"/>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993300">
                                                <a:gamma/>
                                                <a:shade val="46275"/>
                                                <a:invGamma/>
                                              </a:srgbClr>
                                            </a:gs>
                                            <a:gs pos="100000">
                                              <a:srgbClr val="993300"/>
                                            </a:gs>
                                          </a:gsLst>
                                          <a:lin ang="5400000" scaled="1"/>
                                        </a:gradFill>
                                        <a:ln w="9525">
                                          <a:noFill/>
                                          <a:round/>
                                          <a:headEnd/>
                                          <a:tailEnd/>
                                        </a:ln>
                                      </xdr:spPr>
                                    </xdr:sp>
                                  </xdr:grpSp>
                                </xdr:grpSp>
                                <xdr:grpSp>
                                  <xdr:nvGrpSpPr>
                                    <xdr:cNvPr id="1188" name="Group 2042"/>
                                    <xdr:cNvGrpSpPr>
                                      <a:grpSpLocks/>
                                    </xdr:cNvGrpSpPr>
                                  </xdr:nvGrpSpPr>
                                  <xdr:grpSpPr bwMode="auto">
                                    <a:xfrm>
                                      <a:off x="247" y="7029"/>
                                      <a:ext cx="268" cy="81"/>
                                      <a:chOff x="247" y="7029"/>
                                      <a:chExt cx="268" cy="81"/>
                                    </a:xfrm>
                                  </xdr:grpSpPr>
                                  <xdr:grpSp>
                                    <xdr:nvGrpSpPr>
                                      <xdr:cNvPr id="1189" name="Group 2040"/>
                                      <xdr:cNvGrpSpPr>
                                        <a:grpSpLocks/>
                                      </xdr:cNvGrpSpPr>
                                    </xdr:nvGrpSpPr>
                                    <xdr:grpSpPr bwMode="auto">
                                      <a:xfrm>
                                        <a:off x="247" y="7029"/>
                                        <a:ext cx="268" cy="81"/>
                                        <a:chOff x="247" y="7029"/>
                                        <a:chExt cx="268" cy="81"/>
                                      </a:xfrm>
                                    </xdr:grpSpPr>
                                    <xdr:grpSp>
                                      <xdr:nvGrpSpPr>
                                        <xdr:cNvPr id="1197" name="Group 2036"/>
                                        <xdr:cNvGrpSpPr>
                                          <a:grpSpLocks/>
                                        </xdr:cNvGrpSpPr>
                                      </xdr:nvGrpSpPr>
                                      <xdr:grpSpPr bwMode="auto">
                                        <a:xfrm>
                                          <a:off x="260" y="7029"/>
                                          <a:ext cx="255" cy="67"/>
                                          <a:chOff x="260" y="7029"/>
                                          <a:chExt cx="255" cy="67"/>
                                        </a:xfrm>
                                      </xdr:grpSpPr>
                                      <xdr:grpSp>
                                        <xdr:nvGrpSpPr>
                                          <xdr:cNvPr id="1215" name="Group 2031"/>
                                          <xdr:cNvGrpSpPr>
                                            <a:grpSpLocks/>
                                          </xdr:cNvGrpSpPr>
                                        </xdr:nvGrpSpPr>
                                        <xdr:grpSpPr bwMode="auto">
                                          <a:xfrm>
                                            <a:off x="260" y="7029"/>
                                            <a:ext cx="234" cy="67"/>
                                            <a:chOff x="260" y="7029"/>
                                            <a:chExt cx="234" cy="67"/>
                                          </a:xfrm>
                                        </xdr:grpSpPr>
                                        <xdr:sp macro="" textlink="">
                                          <xdr:nvSpPr>
                                            <xdr:cNvPr id="1219" name="Line 2022"/>
                                            <xdr:cNvSpPr>
                                              <a:spLocks noChangeShapeType="1"/>
                                            </xdr:cNvSpPr>
                                          </xdr:nvSpPr>
                                          <xdr:spPr bwMode="auto">
                                            <a:xfrm rot="20273424" flipH="1">
                                              <a:off x="260" y="7041"/>
                                              <a:ext cx="76" cy="55"/>
                                            </a:xfrm>
                                            <a:prstGeom prst="line">
                                              <a:avLst/>
                                            </a:prstGeom>
                                            <a:noFill/>
                                            <a:ln w="9525">
                                              <a:solidFill>
                                                <a:srgbClr val="FF6600"/>
                                              </a:solidFill>
                                              <a:round/>
                                              <a:headEnd/>
                                              <a:tailEnd/>
                                            </a:ln>
                                          </xdr:spPr>
                                        </xdr:sp>
                                        <xdr:grpSp>
                                          <xdr:nvGrpSpPr>
                                            <xdr:cNvPr id="1220" name="Group 2030"/>
                                            <xdr:cNvGrpSpPr>
                                              <a:grpSpLocks/>
                                            </xdr:cNvGrpSpPr>
                                          </xdr:nvGrpSpPr>
                                          <xdr:grpSpPr bwMode="auto">
                                            <a:xfrm>
                                              <a:off x="323" y="7029"/>
                                              <a:ext cx="171" cy="66"/>
                                              <a:chOff x="323" y="7029"/>
                                              <a:chExt cx="171" cy="66"/>
                                            </a:xfrm>
                                          </xdr:grpSpPr>
                                          <xdr:sp macro="" textlink="">
                                            <xdr:nvSpPr>
                                              <xdr:cNvPr id="1221" name="Line 1994"/>
                                              <xdr:cNvSpPr>
                                                <a:spLocks noChangeShapeType="1"/>
                                              </xdr:cNvSpPr>
                                            </xdr:nvSpPr>
                                            <xdr:spPr bwMode="auto">
                                              <a:xfrm rot="19712744" flipH="1">
                                                <a:off x="425" y="7044"/>
                                                <a:ext cx="69" cy="51"/>
                                              </a:xfrm>
                                              <a:prstGeom prst="line">
                                                <a:avLst/>
                                              </a:prstGeom>
                                              <a:noFill/>
                                              <a:ln w="9525">
                                                <a:solidFill>
                                                  <a:srgbClr val="FF6600"/>
                                                </a:solidFill>
                                                <a:round/>
                                                <a:headEnd/>
                                                <a:tailEnd/>
                                              </a:ln>
                                            </xdr:spPr>
                                          </xdr:sp>
                                          <xdr:sp macro="" textlink="">
                                            <xdr:nvSpPr>
                                              <xdr:cNvPr id="1222" name="Line 1937"/>
                                              <xdr:cNvSpPr>
                                                <a:spLocks noChangeShapeType="1"/>
                                              </xdr:cNvSpPr>
                                            </xdr:nvSpPr>
                                            <xdr:spPr bwMode="auto">
                                              <a:xfrm flipH="1">
                                                <a:off x="323" y="7029"/>
                                                <a:ext cx="152" cy="0"/>
                                              </a:xfrm>
                                              <a:prstGeom prst="line">
                                                <a:avLst/>
                                              </a:prstGeom>
                                              <a:noFill/>
                                              <a:ln w="9525">
                                                <a:solidFill>
                                                  <a:srgbClr val="FF6600"/>
                                                </a:solidFill>
                                                <a:round/>
                                                <a:headEnd/>
                                                <a:tailEnd/>
                                              </a:ln>
                                            </xdr:spPr>
                                          </xdr:sp>
                                        </xdr:grpSp>
                                      </xdr:grpSp>
                                      <xdr:grpSp>
                                        <xdr:nvGrpSpPr>
                                          <xdr:cNvPr id="1216" name="Group 1664"/>
                                          <xdr:cNvGrpSpPr>
                                            <a:grpSpLocks/>
                                          </xdr:cNvGrpSpPr>
                                        </xdr:nvGrpSpPr>
                                        <xdr:grpSpPr bwMode="auto">
                                          <a:xfrm>
                                            <a:off x="443" y="7043"/>
                                            <a:ext cx="72" cy="46"/>
                                            <a:chOff x="648" y="756"/>
                                            <a:chExt cx="57" cy="42"/>
                                          </a:xfrm>
                                        </xdr:grpSpPr>
                                        <xdr:sp macro="" textlink="">
                                          <xdr:nvSpPr>
                                            <xdr:cNvPr id="1217" name="Freeform 1665"/>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1218" name="Freeform 1666"/>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grpSp>
                                      <xdr:nvGrpSpPr>
                                        <xdr:cNvPr id="1198" name="Group 1675"/>
                                        <xdr:cNvGrpSpPr>
                                          <a:grpSpLocks/>
                                        </xdr:cNvGrpSpPr>
                                      </xdr:nvGrpSpPr>
                                      <xdr:grpSpPr bwMode="auto">
                                        <a:xfrm>
                                          <a:off x="416" y="7056"/>
                                          <a:ext cx="53" cy="18"/>
                                          <a:chOff x="325" y="6095"/>
                                          <a:chExt cx="53" cy="18"/>
                                        </a:xfrm>
                                      </xdr:grpSpPr>
                                      <xdr:sp macro="" textlink="">
                                        <xdr:nvSpPr>
                                          <xdr:cNvPr id="1212" name="Freeform 1676"/>
                                          <xdr:cNvSpPr>
                                            <a:spLocks/>
                                          </xdr:cNvSpPr>
                                        </xdr:nvSpPr>
                                        <xdr:spPr bwMode="auto">
                                          <a:xfrm>
                                            <a:off x="325" y="6095"/>
                                            <a:ext cx="24" cy="18"/>
                                          </a:xfrm>
                                          <a:custGeom>
                                            <a:avLst/>
                                            <a:gdLst/>
                                            <a:ahLst/>
                                            <a:cxnLst>
                                              <a:cxn ang="0">
                                                <a:pos x="24" y="6"/>
                                              </a:cxn>
                                              <a:cxn ang="0">
                                                <a:pos x="12" y="0"/>
                                              </a:cxn>
                                              <a:cxn ang="0">
                                                <a:pos x="2" y="5"/>
                                              </a:cxn>
                                              <a:cxn ang="0">
                                                <a:pos x="2" y="14"/>
                                              </a:cxn>
                                              <a:cxn ang="0">
                                                <a:pos x="11" y="18"/>
                                              </a:cxn>
                                              <a:cxn ang="0">
                                                <a:pos x="24" y="13"/>
                                              </a:cxn>
                                            </a:cxnLst>
                                            <a:rect l="0" t="0" r="r" b="b"/>
                                            <a:pathLst>
                                              <a:path w="24" h="18">
                                                <a:moveTo>
                                                  <a:pt x="24" y="6"/>
                                                </a:moveTo>
                                                <a:cubicBezTo>
                                                  <a:pt x="22" y="5"/>
                                                  <a:pt x="16" y="0"/>
                                                  <a:pt x="12" y="0"/>
                                                </a:cubicBezTo>
                                                <a:cubicBezTo>
                                                  <a:pt x="8" y="0"/>
                                                  <a:pt x="4" y="3"/>
                                                  <a:pt x="2" y="5"/>
                                                </a:cubicBezTo>
                                                <a:cubicBezTo>
                                                  <a:pt x="0" y="7"/>
                                                  <a:pt x="1" y="12"/>
                                                  <a:pt x="2" y="14"/>
                                                </a:cubicBezTo>
                                                <a:cubicBezTo>
                                                  <a:pt x="3" y="16"/>
                                                  <a:pt x="7" y="18"/>
                                                  <a:pt x="11" y="18"/>
                                                </a:cubicBezTo>
                                                <a:cubicBezTo>
                                                  <a:pt x="15" y="18"/>
                                                  <a:pt x="21" y="14"/>
                                                  <a:pt x="24" y="13"/>
                                                </a:cubicBezTo>
                                              </a:path>
                                            </a:pathLst>
                                          </a:custGeom>
                                          <a:noFill/>
                                          <a:ln w="9525" cap="flat">
                                            <a:solidFill>
                                              <a:srgbClr val="808000"/>
                                            </a:solidFill>
                                            <a:prstDash val="dash"/>
                                            <a:round/>
                                            <a:headEnd/>
                                            <a:tailEnd/>
                                          </a:ln>
                                        </xdr:spPr>
                                      </xdr:sp>
                                      <xdr:sp macro="" textlink="">
                                        <xdr:nvSpPr>
                                          <xdr:cNvPr id="1213" name="Freeform 1677"/>
                                          <xdr:cNvSpPr>
                                            <a:spLocks/>
                                          </xdr:cNvSpPr>
                                        </xdr:nvSpPr>
                                        <xdr:spPr bwMode="auto">
                                          <a:xfrm flipH="1">
                                            <a:off x="354" y="6095"/>
                                            <a:ext cx="24" cy="18"/>
                                          </a:xfrm>
                                          <a:custGeom>
                                            <a:avLst/>
                                            <a:gdLst/>
                                            <a:ahLst/>
                                            <a:cxnLst>
                                              <a:cxn ang="0">
                                                <a:pos x="24" y="6"/>
                                              </a:cxn>
                                              <a:cxn ang="0">
                                                <a:pos x="12" y="0"/>
                                              </a:cxn>
                                              <a:cxn ang="0">
                                                <a:pos x="2" y="5"/>
                                              </a:cxn>
                                              <a:cxn ang="0">
                                                <a:pos x="2" y="14"/>
                                              </a:cxn>
                                              <a:cxn ang="0">
                                                <a:pos x="11" y="18"/>
                                              </a:cxn>
                                              <a:cxn ang="0">
                                                <a:pos x="24" y="13"/>
                                              </a:cxn>
                                            </a:cxnLst>
                                            <a:rect l="0" t="0" r="r" b="b"/>
                                            <a:pathLst>
                                              <a:path w="24" h="18">
                                                <a:moveTo>
                                                  <a:pt x="24" y="6"/>
                                                </a:moveTo>
                                                <a:cubicBezTo>
                                                  <a:pt x="22" y="5"/>
                                                  <a:pt x="16" y="0"/>
                                                  <a:pt x="12" y="0"/>
                                                </a:cubicBezTo>
                                                <a:cubicBezTo>
                                                  <a:pt x="8" y="0"/>
                                                  <a:pt x="4" y="3"/>
                                                  <a:pt x="2" y="5"/>
                                                </a:cubicBezTo>
                                                <a:cubicBezTo>
                                                  <a:pt x="0" y="7"/>
                                                  <a:pt x="1" y="12"/>
                                                  <a:pt x="2" y="14"/>
                                                </a:cubicBezTo>
                                                <a:cubicBezTo>
                                                  <a:pt x="3" y="16"/>
                                                  <a:pt x="7" y="18"/>
                                                  <a:pt x="11" y="18"/>
                                                </a:cubicBezTo>
                                                <a:cubicBezTo>
                                                  <a:pt x="15" y="18"/>
                                                  <a:pt x="21" y="14"/>
                                                  <a:pt x="24" y="13"/>
                                                </a:cubicBezTo>
                                              </a:path>
                                            </a:pathLst>
                                          </a:custGeom>
                                          <a:noFill/>
                                          <a:ln w="9525" cap="flat">
                                            <a:solidFill>
                                              <a:srgbClr val="808000"/>
                                            </a:solidFill>
                                            <a:prstDash val="dash"/>
                                            <a:round/>
                                            <a:headEnd/>
                                            <a:tailEnd/>
                                          </a:ln>
                                        </xdr:spPr>
                                      </xdr:sp>
                                      <xdr:sp macro="" textlink="">
                                        <xdr:nvSpPr>
                                          <xdr:cNvPr id="1214" name="Oval 1678"/>
                                          <xdr:cNvSpPr>
                                            <a:spLocks noChangeArrowheads="1"/>
                                          </xdr:cNvSpPr>
                                        </xdr:nvSpPr>
                                        <xdr:spPr bwMode="auto">
                                          <a:xfrm rot="-5400000">
                                            <a:off x="349" y="6102"/>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grpSp>
                                      <xdr:nvGrpSpPr>
                                        <xdr:cNvPr id="1199" name="Group 2039"/>
                                        <xdr:cNvGrpSpPr>
                                          <a:grpSpLocks/>
                                        </xdr:cNvGrpSpPr>
                                      </xdr:nvGrpSpPr>
                                      <xdr:grpSpPr bwMode="auto">
                                        <a:xfrm>
                                          <a:off x="247" y="7043"/>
                                          <a:ext cx="214" cy="67"/>
                                          <a:chOff x="247" y="7043"/>
                                          <a:chExt cx="214" cy="67"/>
                                        </a:xfrm>
                                      </xdr:grpSpPr>
                                      <xdr:grpSp>
                                        <xdr:nvGrpSpPr>
                                          <xdr:cNvPr id="1200" name="Group 1661"/>
                                          <xdr:cNvGrpSpPr>
                                            <a:grpSpLocks/>
                                          </xdr:cNvGrpSpPr>
                                        </xdr:nvGrpSpPr>
                                        <xdr:grpSpPr bwMode="auto">
                                          <a:xfrm flipH="1">
                                            <a:off x="247" y="7043"/>
                                            <a:ext cx="72" cy="46"/>
                                            <a:chOff x="648" y="756"/>
                                            <a:chExt cx="57" cy="42"/>
                                          </a:xfrm>
                                        </xdr:grpSpPr>
                                        <xdr:sp macro="" textlink="">
                                          <xdr:nvSpPr>
                                            <xdr:cNvPr id="1210" name="Freeform 1662"/>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1211" name="Freeform 1663"/>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1201" name="Group 1671"/>
                                          <xdr:cNvGrpSpPr>
                                            <a:grpSpLocks/>
                                          </xdr:cNvGrpSpPr>
                                        </xdr:nvGrpSpPr>
                                        <xdr:grpSpPr bwMode="auto">
                                          <a:xfrm>
                                            <a:off x="293" y="7056"/>
                                            <a:ext cx="53" cy="18"/>
                                            <a:chOff x="202" y="6095"/>
                                            <a:chExt cx="53" cy="18"/>
                                          </a:xfrm>
                                        </xdr:grpSpPr>
                                        <xdr:sp macro="" textlink="">
                                          <xdr:nvSpPr>
                                            <xdr:cNvPr id="1207" name="Oval 1672"/>
                                            <xdr:cNvSpPr>
                                              <a:spLocks noChangeArrowheads="1"/>
                                            </xdr:cNvSpPr>
                                          </xdr:nvSpPr>
                                          <xdr:spPr bwMode="auto">
                                            <a:xfrm rot="-5400000">
                                              <a:off x="226" y="6102"/>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1208" name="Freeform 1673"/>
                                            <xdr:cNvSpPr>
                                              <a:spLocks/>
                                            </xdr:cNvSpPr>
                                          </xdr:nvSpPr>
                                          <xdr:spPr bwMode="auto">
                                            <a:xfrm>
                                              <a:off x="202" y="6095"/>
                                              <a:ext cx="24" cy="18"/>
                                            </a:xfrm>
                                            <a:custGeom>
                                              <a:avLst/>
                                              <a:gdLst/>
                                              <a:ahLst/>
                                              <a:cxnLst>
                                                <a:cxn ang="0">
                                                  <a:pos x="24" y="6"/>
                                                </a:cxn>
                                                <a:cxn ang="0">
                                                  <a:pos x="12" y="0"/>
                                                </a:cxn>
                                                <a:cxn ang="0">
                                                  <a:pos x="2" y="5"/>
                                                </a:cxn>
                                                <a:cxn ang="0">
                                                  <a:pos x="2" y="14"/>
                                                </a:cxn>
                                                <a:cxn ang="0">
                                                  <a:pos x="11" y="18"/>
                                                </a:cxn>
                                                <a:cxn ang="0">
                                                  <a:pos x="24" y="13"/>
                                                </a:cxn>
                                              </a:cxnLst>
                                              <a:rect l="0" t="0" r="r" b="b"/>
                                              <a:pathLst>
                                                <a:path w="24" h="18">
                                                  <a:moveTo>
                                                    <a:pt x="24" y="6"/>
                                                  </a:moveTo>
                                                  <a:cubicBezTo>
                                                    <a:pt x="22" y="5"/>
                                                    <a:pt x="16" y="0"/>
                                                    <a:pt x="12" y="0"/>
                                                  </a:cubicBezTo>
                                                  <a:cubicBezTo>
                                                    <a:pt x="8" y="0"/>
                                                    <a:pt x="4" y="3"/>
                                                    <a:pt x="2" y="5"/>
                                                  </a:cubicBezTo>
                                                  <a:cubicBezTo>
                                                    <a:pt x="0" y="7"/>
                                                    <a:pt x="1" y="12"/>
                                                    <a:pt x="2" y="14"/>
                                                  </a:cubicBezTo>
                                                  <a:cubicBezTo>
                                                    <a:pt x="3" y="16"/>
                                                    <a:pt x="7" y="18"/>
                                                    <a:pt x="11" y="18"/>
                                                  </a:cubicBezTo>
                                                  <a:cubicBezTo>
                                                    <a:pt x="15" y="18"/>
                                                    <a:pt x="21" y="14"/>
                                                    <a:pt x="24" y="13"/>
                                                  </a:cubicBezTo>
                                                </a:path>
                                              </a:pathLst>
                                            </a:custGeom>
                                            <a:noFill/>
                                            <a:ln w="9525" cap="flat">
                                              <a:solidFill>
                                                <a:srgbClr val="808000"/>
                                              </a:solidFill>
                                              <a:prstDash val="dash"/>
                                              <a:round/>
                                              <a:headEnd/>
                                              <a:tailEnd/>
                                            </a:ln>
                                          </xdr:spPr>
                                        </xdr:sp>
                                        <xdr:sp macro="" textlink="">
                                          <xdr:nvSpPr>
                                            <xdr:cNvPr id="1209" name="Freeform 1674"/>
                                            <xdr:cNvSpPr>
                                              <a:spLocks/>
                                            </xdr:cNvSpPr>
                                          </xdr:nvSpPr>
                                          <xdr:spPr bwMode="auto">
                                            <a:xfrm flipH="1">
                                              <a:off x="231" y="6095"/>
                                              <a:ext cx="24" cy="18"/>
                                            </a:xfrm>
                                            <a:custGeom>
                                              <a:avLst/>
                                              <a:gdLst/>
                                              <a:ahLst/>
                                              <a:cxnLst>
                                                <a:cxn ang="0">
                                                  <a:pos x="24" y="6"/>
                                                </a:cxn>
                                                <a:cxn ang="0">
                                                  <a:pos x="12" y="0"/>
                                                </a:cxn>
                                                <a:cxn ang="0">
                                                  <a:pos x="2" y="5"/>
                                                </a:cxn>
                                                <a:cxn ang="0">
                                                  <a:pos x="2" y="14"/>
                                                </a:cxn>
                                                <a:cxn ang="0">
                                                  <a:pos x="11" y="18"/>
                                                </a:cxn>
                                                <a:cxn ang="0">
                                                  <a:pos x="24" y="13"/>
                                                </a:cxn>
                                              </a:cxnLst>
                                              <a:rect l="0" t="0" r="r" b="b"/>
                                              <a:pathLst>
                                                <a:path w="24" h="18">
                                                  <a:moveTo>
                                                    <a:pt x="24" y="6"/>
                                                  </a:moveTo>
                                                  <a:cubicBezTo>
                                                    <a:pt x="22" y="5"/>
                                                    <a:pt x="16" y="0"/>
                                                    <a:pt x="12" y="0"/>
                                                  </a:cubicBezTo>
                                                  <a:cubicBezTo>
                                                    <a:pt x="8" y="0"/>
                                                    <a:pt x="4" y="3"/>
                                                    <a:pt x="2" y="5"/>
                                                  </a:cubicBezTo>
                                                  <a:cubicBezTo>
                                                    <a:pt x="0" y="7"/>
                                                    <a:pt x="1" y="12"/>
                                                    <a:pt x="2" y="14"/>
                                                  </a:cubicBezTo>
                                                  <a:cubicBezTo>
                                                    <a:pt x="3" y="16"/>
                                                    <a:pt x="7" y="18"/>
                                                    <a:pt x="11" y="18"/>
                                                  </a:cubicBezTo>
                                                  <a:cubicBezTo>
                                                    <a:pt x="15" y="18"/>
                                                    <a:pt x="21" y="14"/>
                                                    <a:pt x="24" y="13"/>
                                                  </a:cubicBezTo>
                                                </a:path>
                                              </a:pathLst>
                                            </a:custGeom>
                                            <a:noFill/>
                                            <a:ln w="9525" cap="flat">
                                              <a:solidFill>
                                                <a:srgbClr val="808000"/>
                                              </a:solidFill>
                                              <a:prstDash val="dash"/>
                                              <a:round/>
                                              <a:headEnd/>
                                              <a:tailEnd/>
                                            </a:ln>
                                          </xdr:spPr>
                                        </xdr:sp>
                                      </xdr:grpSp>
                                      <xdr:grpSp>
                                        <xdr:nvGrpSpPr>
                                          <xdr:cNvPr id="1202" name="Group 2028"/>
                                          <xdr:cNvGrpSpPr>
                                            <a:grpSpLocks/>
                                          </xdr:cNvGrpSpPr>
                                        </xdr:nvGrpSpPr>
                                        <xdr:grpSpPr bwMode="auto">
                                          <a:xfrm>
                                            <a:off x="271" y="7066"/>
                                            <a:ext cx="190" cy="44"/>
                                            <a:chOff x="271" y="7066"/>
                                            <a:chExt cx="190" cy="44"/>
                                          </a:xfrm>
                                        </xdr:grpSpPr>
                                        <xdr:grpSp>
                                          <xdr:nvGrpSpPr>
                                            <xdr:cNvPr id="1203" name="Group 2027"/>
                                            <xdr:cNvGrpSpPr>
                                              <a:grpSpLocks/>
                                            </xdr:cNvGrpSpPr>
                                          </xdr:nvGrpSpPr>
                                          <xdr:grpSpPr bwMode="auto">
                                            <a:xfrm>
                                              <a:off x="271" y="7066"/>
                                              <a:ext cx="172" cy="44"/>
                                              <a:chOff x="271" y="7066"/>
                                              <a:chExt cx="172" cy="44"/>
                                            </a:xfrm>
                                          </xdr:grpSpPr>
                                          <xdr:sp macro="" textlink="">
                                            <xdr:nvSpPr>
                                              <xdr:cNvPr id="1205" name="Line 1993"/>
                                              <xdr:cNvSpPr>
                                                <a:spLocks noChangeShapeType="1"/>
                                              </xdr:cNvSpPr>
                                            </xdr:nvSpPr>
                                            <xdr:spPr bwMode="auto">
                                              <a:xfrm flipH="1">
                                                <a:off x="271" y="7110"/>
                                                <a:ext cx="172" cy="0"/>
                                              </a:xfrm>
                                              <a:prstGeom prst="line">
                                                <a:avLst/>
                                              </a:prstGeom>
                                              <a:noFill/>
                                              <a:ln w="9525">
                                                <a:solidFill>
                                                  <a:srgbClr val="FF6600"/>
                                                </a:solidFill>
                                                <a:round/>
                                                <a:headEnd/>
                                                <a:tailEnd/>
                                              </a:ln>
                                            </xdr:spPr>
                                          </xdr:sp>
                                          <xdr:sp macro="" textlink="">
                                            <xdr:nvSpPr>
                                              <xdr:cNvPr id="1206" name="Line 2023"/>
                                              <xdr:cNvSpPr>
                                                <a:spLocks noChangeShapeType="1"/>
                                              </xdr:cNvSpPr>
                                            </xdr:nvSpPr>
                                            <xdr:spPr bwMode="auto">
                                              <a:xfrm flipV="1">
                                                <a:off x="272" y="7066"/>
                                                <a:ext cx="27" cy="44"/>
                                              </a:xfrm>
                                              <a:prstGeom prst="line">
                                                <a:avLst/>
                                              </a:prstGeom>
                                              <a:noFill/>
                                              <a:ln w="9525">
                                                <a:solidFill>
                                                  <a:srgbClr val="FF6600"/>
                                                </a:solidFill>
                                                <a:round/>
                                                <a:headEnd/>
                                                <a:tailEnd/>
                                              </a:ln>
                                            </xdr:spPr>
                                          </xdr:sp>
                                        </xdr:grpSp>
                                        <xdr:sp macro="" textlink="">
                                          <xdr:nvSpPr>
                                            <xdr:cNvPr id="1204" name="Line 2025"/>
                                            <xdr:cNvSpPr>
                                              <a:spLocks noChangeShapeType="1"/>
                                            </xdr:cNvSpPr>
                                          </xdr:nvSpPr>
                                          <xdr:spPr bwMode="auto">
                                            <a:xfrm flipV="1">
                                              <a:off x="443" y="7067"/>
                                              <a:ext cx="18" cy="42"/>
                                            </a:xfrm>
                                            <a:prstGeom prst="line">
                                              <a:avLst/>
                                            </a:prstGeom>
                                            <a:noFill/>
                                            <a:ln w="9525">
                                              <a:solidFill>
                                                <a:srgbClr val="FF6600"/>
                                              </a:solidFill>
                                              <a:round/>
                                              <a:headEnd/>
                                              <a:tailEnd/>
                                            </a:ln>
                                          </xdr:spPr>
                                        </xdr:sp>
                                      </xdr:grpSp>
                                    </xdr:grpSp>
                                  </xdr:grpSp>
                                  <xdr:grpSp>
                                    <xdr:nvGrpSpPr>
                                      <xdr:cNvPr id="1190" name="Group 2008"/>
                                      <xdr:cNvGrpSpPr>
                                        <a:grpSpLocks/>
                                      </xdr:cNvGrpSpPr>
                                    </xdr:nvGrpSpPr>
                                    <xdr:grpSpPr bwMode="auto">
                                      <a:xfrm>
                                        <a:off x="300" y="7063"/>
                                        <a:ext cx="141" cy="40"/>
                                        <a:chOff x="314" y="6987"/>
                                        <a:chExt cx="126" cy="40"/>
                                      </a:xfrm>
                                    </xdr:grpSpPr>
                                    <xdr:grpSp>
                                      <xdr:nvGrpSpPr>
                                        <xdr:cNvPr id="1191" name="Group 2009"/>
                                        <xdr:cNvGrpSpPr>
                                          <a:grpSpLocks/>
                                        </xdr:cNvGrpSpPr>
                                      </xdr:nvGrpSpPr>
                                      <xdr:grpSpPr bwMode="auto">
                                        <a:xfrm>
                                          <a:off x="314" y="6987"/>
                                          <a:ext cx="77" cy="40"/>
                                          <a:chOff x="592" y="756"/>
                                          <a:chExt cx="57" cy="42"/>
                                        </a:xfrm>
                                      </xdr:grpSpPr>
                                      <xdr:sp macro="" textlink="">
                                        <xdr:nvSpPr>
                                          <xdr:cNvPr id="1195" name="Freeform 2010"/>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FF6600">
                                                  <a:gamma/>
                                                  <a:shade val="46275"/>
                                                  <a:invGamma/>
                                                </a:srgbClr>
                                              </a:gs>
                                              <a:gs pos="100000">
                                                <a:srgbClr val="FF6600"/>
                                              </a:gs>
                                            </a:gsLst>
                                            <a:lin ang="5400000" scaled="1"/>
                                          </a:gradFill>
                                          <a:ln w="9525">
                                            <a:noFill/>
                                            <a:round/>
                                            <a:headEnd/>
                                            <a:tailEnd/>
                                          </a:ln>
                                        </xdr:spPr>
                                      </xdr:sp>
                                      <xdr:sp macro="" textlink="">
                                        <xdr:nvSpPr>
                                          <xdr:cNvPr id="1196" name="Freeform 2011"/>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FF6600">
                                                  <a:gamma/>
                                                  <a:shade val="46275"/>
                                                  <a:invGamma/>
                                                </a:srgbClr>
                                              </a:gs>
                                              <a:gs pos="100000">
                                                <a:srgbClr val="FF6600"/>
                                              </a:gs>
                                            </a:gsLst>
                                            <a:lin ang="5400000" scaled="1"/>
                                          </a:gradFill>
                                          <a:ln w="9525">
                                            <a:noFill/>
                                            <a:round/>
                                            <a:headEnd/>
                                            <a:tailEnd/>
                                          </a:ln>
                                        </xdr:spPr>
                                      </xdr:sp>
                                    </xdr:grpSp>
                                    <xdr:grpSp>
                                      <xdr:nvGrpSpPr>
                                        <xdr:cNvPr id="1192" name="Group 2012"/>
                                        <xdr:cNvGrpSpPr>
                                          <a:grpSpLocks/>
                                        </xdr:cNvGrpSpPr>
                                      </xdr:nvGrpSpPr>
                                      <xdr:grpSpPr bwMode="auto">
                                        <a:xfrm flipH="1">
                                          <a:off x="363" y="6987"/>
                                          <a:ext cx="77" cy="40"/>
                                          <a:chOff x="592" y="756"/>
                                          <a:chExt cx="57" cy="42"/>
                                        </a:xfrm>
                                      </xdr:grpSpPr>
                                      <xdr:sp macro="" textlink="">
                                        <xdr:nvSpPr>
                                          <xdr:cNvPr id="1193" name="Freeform 2013"/>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FF6600">
                                                  <a:gamma/>
                                                  <a:shade val="46275"/>
                                                  <a:invGamma/>
                                                </a:srgbClr>
                                              </a:gs>
                                              <a:gs pos="100000">
                                                <a:srgbClr val="FF6600"/>
                                              </a:gs>
                                            </a:gsLst>
                                            <a:lin ang="5400000" scaled="1"/>
                                          </a:gradFill>
                                          <a:ln w="9525">
                                            <a:noFill/>
                                            <a:round/>
                                            <a:headEnd/>
                                            <a:tailEnd/>
                                          </a:ln>
                                        </xdr:spPr>
                                      </xdr:sp>
                                      <xdr:sp macro="" textlink="">
                                        <xdr:nvSpPr>
                                          <xdr:cNvPr id="1194" name="Freeform 2014"/>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FF6600">
                                                  <a:gamma/>
                                                  <a:shade val="46275"/>
                                                  <a:invGamma/>
                                                </a:srgbClr>
                                              </a:gs>
                                              <a:gs pos="100000">
                                                <a:srgbClr val="FF6600"/>
                                              </a:gs>
                                            </a:gsLst>
                                            <a:lin ang="5400000" scaled="1"/>
                                          </a:gradFill>
                                          <a:ln w="9525">
                                            <a:noFill/>
                                            <a:round/>
                                            <a:headEnd/>
                                            <a:tailEnd/>
                                          </a:ln>
                                        </xdr:spPr>
                                      </xdr:sp>
                                    </xdr:grpSp>
                                  </xdr:grpSp>
                                </xdr:grpSp>
                              </xdr:grpSp>
                              <xdr:grpSp>
                                <xdr:nvGrpSpPr>
                                  <xdr:cNvPr id="1180" name="Group 1999"/>
                                  <xdr:cNvGrpSpPr>
                                    <a:grpSpLocks/>
                                  </xdr:cNvGrpSpPr>
                                </xdr:nvGrpSpPr>
                                <xdr:grpSpPr bwMode="auto">
                                  <a:xfrm>
                                    <a:off x="315" y="7002"/>
                                    <a:ext cx="134" cy="40"/>
                                    <a:chOff x="314" y="6987"/>
                                    <a:chExt cx="126" cy="40"/>
                                  </a:xfrm>
                                </xdr:grpSpPr>
                                <xdr:grpSp>
                                  <xdr:nvGrpSpPr>
                                    <xdr:cNvPr id="1181" name="Group 1980"/>
                                    <xdr:cNvGrpSpPr>
                                      <a:grpSpLocks/>
                                    </xdr:cNvGrpSpPr>
                                  </xdr:nvGrpSpPr>
                                  <xdr:grpSpPr bwMode="auto">
                                    <a:xfrm>
                                      <a:off x="314" y="6987"/>
                                      <a:ext cx="77" cy="40"/>
                                      <a:chOff x="592" y="756"/>
                                      <a:chExt cx="57" cy="42"/>
                                    </a:xfrm>
                                  </xdr:grpSpPr>
                                  <xdr:sp macro="" textlink="">
                                    <xdr:nvSpPr>
                                      <xdr:cNvPr id="1185" name="Freeform 1981"/>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993300">
                                              <a:gamma/>
                                              <a:shade val="46275"/>
                                              <a:invGamma/>
                                            </a:srgbClr>
                                          </a:gs>
                                          <a:gs pos="100000">
                                            <a:srgbClr val="993300"/>
                                          </a:gs>
                                        </a:gsLst>
                                        <a:lin ang="5400000" scaled="1"/>
                                      </a:gradFill>
                                      <a:ln w="9525">
                                        <a:noFill/>
                                        <a:round/>
                                        <a:headEnd/>
                                        <a:tailEnd/>
                                      </a:ln>
                                    </xdr:spPr>
                                  </xdr:sp>
                                  <xdr:sp macro="" textlink="">
                                    <xdr:nvSpPr>
                                      <xdr:cNvPr id="1186" name="Freeform 1982"/>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993300">
                                              <a:gamma/>
                                              <a:shade val="46275"/>
                                              <a:invGamma/>
                                            </a:srgbClr>
                                          </a:gs>
                                          <a:gs pos="100000">
                                            <a:srgbClr val="993300"/>
                                          </a:gs>
                                        </a:gsLst>
                                        <a:lin ang="5400000" scaled="1"/>
                                      </a:gradFill>
                                      <a:ln w="9525">
                                        <a:noFill/>
                                        <a:round/>
                                        <a:headEnd/>
                                        <a:tailEnd/>
                                      </a:ln>
                                    </xdr:spPr>
                                  </xdr:sp>
                                </xdr:grpSp>
                                <xdr:grpSp>
                                  <xdr:nvGrpSpPr>
                                    <xdr:cNvPr id="1182" name="Group 1983"/>
                                    <xdr:cNvGrpSpPr>
                                      <a:grpSpLocks/>
                                    </xdr:cNvGrpSpPr>
                                  </xdr:nvGrpSpPr>
                                  <xdr:grpSpPr bwMode="auto">
                                    <a:xfrm flipH="1">
                                      <a:off x="363" y="6987"/>
                                      <a:ext cx="77" cy="40"/>
                                      <a:chOff x="592" y="756"/>
                                      <a:chExt cx="57" cy="42"/>
                                    </a:xfrm>
                                  </xdr:grpSpPr>
                                  <xdr:sp macro="" textlink="">
                                    <xdr:nvSpPr>
                                      <xdr:cNvPr id="1183" name="Freeform 1984"/>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993300">
                                              <a:gamma/>
                                              <a:shade val="46275"/>
                                              <a:invGamma/>
                                            </a:srgbClr>
                                          </a:gs>
                                          <a:gs pos="100000">
                                            <a:srgbClr val="993300"/>
                                          </a:gs>
                                        </a:gsLst>
                                        <a:lin ang="5400000" scaled="1"/>
                                      </a:gradFill>
                                      <a:ln w="9525">
                                        <a:noFill/>
                                        <a:round/>
                                        <a:headEnd/>
                                        <a:tailEnd/>
                                      </a:ln>
                                    </xdr:spPr>
                                  </xdr:sp>
                                  <xdr:sp macro="" textlink="">
                                    <xdr:nvSpPr>
                                      <xdr:cNvPr id="1184" name="Freeform 1985"/>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1">
                                        <a:gsLst>
                                          <a:gs pos="0">
                                            <a:srgbClr val="993300">
                                              <a:gamma/>
                                              <a:shade val="46275"/>
                                              <a:invGamma/>
                                            </a:srgbClr>
                                          </a:gs>
                                          <a:gs pos="100000">
                                            <a:srgbClr val="993300"/>
                                          </a:gs>
                                        </a:gsLst>
                                        <a:lin ang="5400000" scaled="1"/>
                                      </a:gradFill>
                                      <a:ln w="9525">
                                        <a:noFill/>
                                        <a:round/>
                                        <a:headEnd/>
                                        <a:tailEnd/>
                                      </a:ln>
                                    </xdr:spPr>
                                  </xdr:sp>
                                </xdr:grpSp>
                              </xdr:grpSp>
                            </xdr:grpSp>
                          </xdr:grpSp>
                        </xdr:grpSp>
                        <xdr:grpSp>
                          <xdr:nvGrpSpPr>
                            <xdr:cNvPr id="1140" name="Group 1264"/>
                            <xdr:cNvGrpSpPr>
                              <a:grpSpLocks/>
                            </xdr:cNvGrpSpPr>
                          </xdr:nvGrpSpPr>
                          <xdr:grpSpPr bwMode="auto">
                            <a:xfrm>
                              <a:off x="352" y="5941"/>
                              <a:ext cx="9" cy="9"/>
                              <a:chOff x="150" y="1405"/>
                              <a:chExt cx="9" cy="9"/>
                            </a:xfrm>
                          </xdr:grpSpPr>
                          <xdr:grpSp>
                            <xdr:nvGrpSpPr>
                              <xdr:cNvPr id="1169" name="Group 1265"/>
                              <xdr:cNvGrpSpPr>
                                <a:grpSpLocks/>
                              </xdr:cNvGrpSpPr>
                            </xdr:nvGrpSpPr>
                            <xdr:grpSpPr bwMode="auto">
                              <a:xfrm>
                                <a:off x="150" y="1405"/>
                                <a:ext cx="3" cy="9"/>
                                <a:chOff x="466" y="835"/>
                                <a:chExt cx="3" cy="9"/>
                              </a:xfrm>
                            </xdr:grpSpPr>
                            <xdr:sp macro="" textlink="">
                              <xdr:nvSpPr>
                                <xdr:cNvPr id="1173" name="Line 1266"/>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174" name="Line 1267"/>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1170" name="Group 1268"/>
                              <xdr:cNvGrpSpPr>
                                <a:grpSpLocks/>
                              </xdr:cNvGrpSpPr>
                            </xdr:nvGrpSpPr>
                            <xdr:grpSpPr bwMode="auto">
                              <a:xfrm flipH="1" flipV="1">
                                <a:off x="156" y="1405"/>
                                <a:ext cx="3" cy="9"/>
                                <a:chOff x="466" y="835"/>
                                <a:chExt cx="3" cy="9"/>
                              </a:xfrm>
                            </xdr:grpSpPr>
                            <xdr:sp macro="" textlink="">
                              <xdr:nvSpPr>
                                <xdr:cNvPr id="1171" name="Line 1269"/>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172" name="Line 1270"/>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1141" name="Group 2059"/>
                            <xdr:cNvGrpSpPr>
                              <a:grpSpLocks/>
                            </xdr:cNvGrpSpPr>
                          </xdr:nvGrpSpPr>
                          <xdr:grpSpPr bwMode="auto">
                            <a:xfrm>
                              <a:off x="93" y="5943"/>
                              <a:ext cx="9" cy="9"/>
                              <a:chOff x="150" y="1405"/>
                              <a:chExt cx="9" cy="9"/>
                            </a:xfrm>
                          </xdr:grpSpPr>
                          <xdr:grpSp>
                            <xdr:nvGrpSpPr>
                              <xdr:cNvPr id="1163" name="Group 2060"/>
                              <xdr:cNvGrpSpPr>
                                <a:grpSpLocks/>
                              </xdr:cNvGrpSpPr>
                            </xdr:nvGrpSpPr>
                            <xdr:grpSpPr bwMode="auto">
                              <a:xfrm>
                                <a:off x="150" y="1405"/>
                                <a:ext cx="3" cy="9"/>
                                <a:chOff x="466" y="835"/>
                                <a:chExt cx="3" cy="9"/>
                              </a:xfrm>
                            </xdr:grpSpPr>
                            <xdr:sp macro="" textlink="">
                              <xdr:nvSpPr>
                                <xdr:cNvPr id="1167" name="Line 2061"/>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168" name="Line 2062"/>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1164" name="Group 2063"/>
                              <xdr:cNvGrpSpPr>
                                <a:grpSpLocks/>
                              </xdr:cNvGrpSpPr>
                            </xdr:nvGrpSpPr>
                            <xdr:grpSpPr bwMode="auto">
                              <a:xfrm flipH="1" flipV="1">
                                <a:off x="156" y="1405"/>
                                <a:ext cx="3" cy="9"/>
                                <a:chOff x="466" y="835"/>
                                <a:chExt cx="3" cy="9"/>
                              </a:xfrm>
                            </xdr:grpSpPr>
                            <xdr:sp macro="" textlink="">
                              <xdr:nvSpPr>
                                <xdr:cNvPr id="1165" name="Line 2064"/>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166" name="Line 2065"/>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1142" name="Group 2066"/>
                            <xdr:cNvGrpSpPr>
                              <a:grpSpLocks/>
                            </xdr:cNvGrpSpPr>
                          </xdr:nvGrpSpPr>
                          <xdr:grpSpPr bwMode="auto">
                            <a:xfrm>
                              <a:off x="212" y="5900"/>
                              <a:ext cx="9" cy="9"/>
                              <a:chOff x="150" y="1405"/>
                              <a:chExt cx="9" cy="9"/>
                            </a:xfrm>
                          </xdr:grpSpPr>
                          <xdr:grpSp>
                            <xdr:nvGrpSpPr>
                              <xdr:cNvPr id="1157" name="Group 2067"/>
                              <xdr:cNvGrpSpPr>
                                <a:grpSpLocks/>
                              </xdr:cNvGrpSpPr>
                            </xdr:nvGrpSpPr>
                            <xdr:grpSpPr bwMode="auto">
                              <a:xfrm>
                                <a:off x="150" y="1405"/>
                                <a:ext cx="3" cy="9"/>
                                <a:chOff x="466" y="835"/>
                                <a:chExt cx="3" cy="9"/>
                              </a:xfrm>
                            </xdr:grpSpPr>
                            <xdr:sp macro="" textlink="">
                              <xdr:nvSpPr>
                                <xdr:cNvPr id="1161" name="Line 2068"/>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162" name="Line 2069"/>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1158" name="Group 2070"/>
                              <xdr:cNvGrpSpPr>
                                <a:grpSpLocks/>
                              </xdr:cNvGrpSpPr>
                            </xdr:nvGrpSpPr>
                            <xdr:grpSpPr bwMode="auto">
                              <a:xfrm flipH="1" flipV="1">
                                <a:off x="156" y="1405"/>
                                <a:ext cx="3" cy="9"/>
                                <a:chOff x="466" y="835"/>
                                <a:chExt cx="3" cy="9"/>
                              </a:xfrm>
                            </xdr:grpSpPr>
                            <xdr:sp macro="" textlink="">
                              <xdr:nvSpPr>
                                <xdr:cNvPr id="1159" name="Line 2071"/>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160" name="Line 2072"/>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nvGrpSpPr>
                            <xdr:cNvPr id="1143" name="Group 2073"/>
                            <xdr:cNvGrpSpPr>
                              <a:grpSpLocks/>
                            </xdr:cNvGrpSpPr>
                          </xdr:nvGrpSpPr>
                          <xdr:grpSpPr bwMode="auto">
                            <a:xfrm>
                              <a:off x="197" y="5961"/>
                              <a:ext cx="9" cy="9"/>
                              <a:chOff x="150" y="1405"/>
                              <a:chExt cx="9" cy="9"/>
                            </a:xfrm>
                          </xdr:grpSpPr>
                          <xdr:grpSp>
                            <xdr:nvGrpSpPr>
                              <xdr:cNvPr id="1151" name="Group 2074"/>
                              <xdr:cNvGrpSpPr>
                                <a:grpSpLocks/>
                              </xdr:cNvGrpSpPr>
                            </xdr:nvGrpSpPr>
                            <xdr:grpSpPr bwMode="auto">
                              <a:xfrm>
                                <a:off x="150" y="1405"/>
                                <a:ext cx="3" cy="9"/>
                                <a:chOff x="466" y="835"/>
                                <a:chExt cx="3" cy="9"/>
                              </a:xfrm>
                            </xdr:grpSpPr>
                            <xdr:sp macro="" textlink="">
                              <xdr:nvSpPr>
                                <xdr:cNvPr id="1155" name="Line 2075"/>
                                <xdr:cNvSpPr>
                                  <a:spLocks noChangeShapeType="1"/>
                                </xdr:cNvSpPr>
                              </xdr:nvSpPr>
                              <xdr:spPr bwMode="auto">
                                <a:xfrm>
                                  <a:off x="469" y="835"/>
                                  <a:ext cx="0" cy="9"/>
                                </a:xfrm>
                                <a:prstGeom prst="line">
                                  <a:avLst/>
                                </a:prstGeom>
                                <a:noFill/>
                                <a:ln w="9525">
                                  <a:solidFill>
                                    <a:srgbClr val="800000"/>
                                  </a:solidFill>
                                  <a:round/>
                                  <a:headEnd/>
                                  <a:tailEnd/>
                                </a:ln>
                              </xdr:spPr>
                            </xdr:sp>
                            <xdr:sp macro="" textlink="">
                              <xdr:nvSpPr>
                                <xdr:cNvPr id="1156" name="Line 2076"/>
                                <xdr:cNvSpPr>
                                  <a:spLocks noChangeShapeType="1"/>
                                </xdr:cNvSpPr>
                              </xdr:nvSpPr>
                              <xdr:spPr bwMode="auto">
                                <a:xfrm flipH="1">
                                  <a:off x="466" y="836"/>
                                  <a:ext cx="3" cy="2"/>
                                </a:xfrm>
                                <a:prstGeom prst="line">
                                  <a:avLst/>
                                </a:prstGeom>
                                <a:noFill/>
                                <a:ln w="9525">
                                  <a:solidFill>
                                    <a:srgbClr val="800000"/>
                                  </a:solidFill>
                                  <a:round/>
                                  <a:headEnd/>
                                  <a:tailEnd/>
                                </a:ln>
                              </xdr:spPr>
                            </xdr:sp>
                          </xdr:grpSp>
                          <xdr:grpSp>
                            <xdr:nvGrpSpPr>
                              <xdr:cNvPr id="1152" name="Group 2077"/>
                              <xdr:cNvGrpSpPr>
                                <a:grpSpLocks/>
                              </xdr:cNvGrpSpPr>
                            </xdr:nvGrpSpPr>
                            <xdr:grpSpPr bwMode="auto">
                              <a:xfrm flipH="1" flipV="1">
                                <a:off x="156" y="1405"/>
                                <a:ext cx="3" cy="9"/>
                                <a:chOff x="466" y="835"/>
                                <a:chExt cx="3" cy="9"/>
                              </a:xfrm>
                            </xdr:grpSpPr>
                            <xdr:sp macro="" textlink="">
                              <xdr:nvSpPr>
                                <xdr:cNvPr id="1153" name="Line 2078"/>
                                <xdr:cNvSpPr>
                                  <a:spLocks noChangeShapeType="1"/>
                                </xdr:cNvSpPr>
                              </xdr:nvSpPr>
                              <xdr:spPr bwMode="auto">
                                <a:xfrm>
                                  <a:off x="469" y="835"/>
                                  <a:ext cx="0" cy="9"/>
                                </a:xfrm>
                                <a:prstGeom prst="line">
                                  <a:avLst/>
                                </a:prstGeom>
                                <a:noFill/>
                                <a:ln w="9525">
                                  <a:solidFill>
                                    <a:srgbClr val="800000"/>
                                  </a:solidFill>
                                  <a:round/>
                                  <a:headEnd/>
                                  <a:tailEnd/>
                                </a:ln>
                              </xdr:spPr>
                            </xdr:sp>
                            <xdr:sp macro="" textlink="">
                              <xdr:nvSpPr>
                                <xdr:cNvPr id="1154" name="Line 2079"/>
                                <xdr:cNvSpPr>
                                  <a:spLocks noChangeShapeType="1"/>
                                </xdr:cNvSpPr>
                              </xdr:nvSpPr>
                              <xdr:spPr bwMode="auto">
                                <a:xfrm flipH="1">
                                  <a:off x="466" y="836"/>
                                  <a:ext cx="3" cy="2"/>
                                </a:xfrm>
                                <a:prstGeom prst="line">
                                  <a:avLst/>
                                </a:prstGeom>
                                <a:noFill/>
                                <a:ln w="9525">
                                  <a:solidFill>
                                    <a:srgbClr val="800000"/>
                                  </a:solidFill>
                                  <a:round/>
                                  <a:headEnd/>
                                  <a:tailEnd/>
                                </a:ln>
                              </xdr:spPr>
                            </xdr:sp>
                          </xdr:grpSp>
                        </xdr:grpSp>
                        <xdr:grpSp>
                          <xdr:nvGrpSpPr>
                            <xdr:cNvPr id="1144" name="Group 2080"/>
                            <xdr:cNvGrpSpPr>
                              <a:grpSpLocks/>
                            </xdr:cNvGrpSpPr>
                          </xdr:nvGrpSpPr>
                          <xdr:grpSpPr bwMode="auto">
                            <a:xfrm>
                              <a:off x="211" y="5938"/>
                              <a:ext cx="9" cy="9"/>
                              <a:chOff x="150" y="1405"/>
                              <a:chExt cx="9" cy="9"/>
                            </a:xfrm>
                          </xdr:grpSpPr>
                          <xdr:grpSp>
                            <xdr:nvGrpSpPr>
                              <xdr:cNvPr id="1145" name="Group 2081"/>
                              <xdr:cNvGrpSpPr>
                                <a:grpSpLocks/>
                              </xdr:cNvGrpSpPr>
                            </xdr:nvGrpSpPr>
                            <xdr:grpSpPr bwMode="auto">
                              <a:xfrm>
                                <a:off x="150" y="1405"/>
                                <a:ext cx="3" cy="9"/>
                                <a:chOff x="466" y="835"/>
                                <a:chExt cx="3" cy="9"/>
                              </a:xfrm>
                            </xdr:grpSpPr>
                            <xdr:sp macro="" textlink="">
                              <xdr:nvSpPr>
                                <xdr:cNvPr id="1149" name="Line 2082"/>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150" name="Line 2083"/>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1146" name="Group 2084"/>
                              <xdr:cNvGrpSpPr>
                                <a:grpSpLocks/>
                              </xdr:cNvGrpSpPr>
                            </xdr:nvGrpSpPr>
                            <xdr:grpSpPr bwMode="auto">
                              <a:xfrm flipH="1" flipV="1">
                                <a:off x="156" y="1405"/>
                                <a:ext cx="3" cy="9"/>
                                <a:chOff x="466" y="835"/>
                                <a:chExt cx="3" cy="9"/>
                              </a:xfrm>
                            </xdr:grpSpPr>
                            <xdr:sp macro="" textlink="">
                              <xdr:nvSpPr>
                                <xdr:cNvPr id="1147" name="Line 2085"/>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148" name="Line 2086"/>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grpSp>
                    <xdr:grpSp>
                      <xdr:nvGrpSpPr>
                        <xdr:cNvPr id="1126" name="Group 2657"/>
                        <xdr:cNvGrpSpPr>
                          <a:grpSpLocks/>
                        </xdr:cNvGrpSpPr>
                      </xdr:nvGrpSpPr>
                      <xdr:grpSpPr bwMode="auto">
                        <a:xfrm>
                          <a:off x="227" y="5837"/>
                          <a:ext cx="62" cy="64"/>
                          <a:chOff x="227" y="5837"/>
                          <a:chExt cx="62" cy="64"/>
                        </a:xfrm>
                      </xdr:grpSpPr>
                      <xdr:grpSp>
                        <xdr:nvGrpSpPr>
                          <xdr:cNvPr id="1132" name="Group 2389"/>
                          <xdr:cNvGrpSpPr>
                            <a:grpSpLocks/>
                          </xdr:cNvGrpSpPr>
                        </xdr:nvGrpSpPr>
                        <xdr:grpSpPr bwMode="auto">
                          <a:xfrm>
                            <a:off x="227" y="5837"/>
                            <a:ext cx="62" cy="31"/>
                            <a:chOff x="227" y="5847"/>
                            <a:chExt cx="62" cy="31"/>
                          </a:xfrm>
                        </xdr:grpSpPr>
                        <xdr:sp macro="" textlink="">
                          <xdr:nvSpPr>
                            <xdr:cNvPr id="1134" name="Text Box 2106"/>
                            <xdr:cNvSpPr txBox="1">
                              <a:spLocks noChangeArrowheads="1"/>
                            </xdr:cNvSpPr>
                          </xdr:nvSpPr>
                          <xdr:spPr bwMode="auto">
                            <a:xfrm>
                              <a:off x="242" y="5855"/>
                              <a:ext cx="47" cy="23"/>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FF9900"/>
                                  </a:solidFill>
                                  <a:latin typeface="Arial"/>
                                  <a:cs typeface="Arial"/>
                                </a:rPr>
                                <a:t>p</a:t>
                              </a:r>
                              <a:r>
                                <a:rPr lang="en-US" sz="1000" b="1" i="0" strike="noStrike" baseline="-25000">
                                  <a:solidFill>
                                    <a:srgbClr val="FF9900"/>
                                  </a:solidFill>
                                  <a:latin typeface="Arial"/>
                                  <a:cs typeface="Arial"/>
                                </a:rPr>
                                <a:t>x</a:t>
                              </a:r>
                              <a:r>
                                <a:rPr lang="en-US" sz="1000" b="1" i="0" strike="noStrike">
                                  <a:solidFill>
                                    <a:srgbClr val="FF9900"/>
                                  </a:solidFill>
                                  <a:latin typeface="Arial"/>
                                  <a:cs typeface="Arial"/>
                                </a:rPr>
                                <a:t>-p</a:t>
                              </a:r>
                              <a:r>
                                <a:rPr lang="en-US" sz="1000" b="1" i="0" strike="noStrike" baseline="-25000">
                                  <a:solidFill>
                                    <a:srgbClr val="FF9900"/>
                                  </a:solidFill>
                                  <a:latin typeface="Arial"/>
                                  <a:cs typeface="Arial"/>
                                </a:rPr>
                                <a:t>x</a:t>
                              </a:r>
                            </a:p>
                          </xdr:txBody>
                        </xdr:sp>
                        <xdr:sp macro="" textlink="">
                          <xdr:nvSpPr>
                            <xdr:cNvPr id="1135" name="Text Box 17"/>
                            <xdr:cNvSpPr txBox="1">
                              <a:spLocks noChangeArrowheads="1"/>
                            </xdr:cNvSpPr>
                          </xdr:nvSpPr>
                          <xdr:spPr bwMode="auto">
                            <a:xfrm>
                              <a:off x="227" y="5847"/>
                              <a:ext cx="17"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π</a:t>
                              </a:r>
                            </a:p>
                          </xdr:txBody>
                        </xdr:sp>
                      </xdr:grpSp>
                      <xdr:sp macro="" textlink="">
                        <xdr:nvSpPr>
                          <xdr:cNvPr id="1133" name="Line 2111"/>
                          <xdr:cNvSpPr>
                            <a:spLocks noChangeShapeType="1"/>
                          </xdr:cNvSpPr>
                        </xdr:nvSpPr>
                        <xdr:spPr bwMode="auto">
                          <a:xfrm>
                            <a:off x="239" y="5857"/>
                            <a:ext cx="0" cy="44"/>
                          </a:xfrm>
                          <a:prstGeom prst="line">
                            <a:avLst/>
                          </a:prstGeom>
                          <a:noFill/>
                          <a:ln w="9525">
                            <a:solidFill>
                              <a:srgbClr val="99CC00"/>
                            </a:solidFill>
                            <a:round/>
                            <a:headEnd/>
                            <a:tailEnd type="triangle" w="med" len="med"/>
                          </a:ln>
                        </xdr:spPr>
                      </xdr:sp>
                    </xdr:grpSp>
                    <xdr:grpSp>
                      <xdr:nvGrpSpPr>
                        <xdr:cNvPr id="1127" name="Group 2656"/>
                        <xdr:cNvGrpSpPr>
                          <a:grpSpLocks/>
                        </xdr:cNvGrpSpPr>
                      </xdr:nvGrpSpPr>
                      <xdr:grpSpPr bwMode="auto">
                        <a:xfrm>
                          <a:off x="197" y="5966"/>
                          <a:ext cx="49" cy="109"/>
                          <a:chOff x="197" y="5966"/>
                          <a:chExt cx="49" cy="109"/>
                        </a:xfrm>
                      </xdr:grpSpPr>
                      <xdr:grpSp>
                        <xdr:nvGrpSpPr>
                          <xdr:cNvPr id="1128" name="Group 2391"/>
                          <xdr:cNvGrpSpPr>
                            <a:grpSpLocks/>
                          </xdr:cNvGrpSpPr>
                        </xdr:nvGrpSpPr>
                        <xdr:grpSpPr bwMode="auto">
                          <a:xfrm>
                            <a:off x="197" y="6046"/>
                            <a:ext cx="49" cy="29"/>
                            <a:chOff x="197" y="6065"/>
                            <a:chExt cx="49" cy="29"/>
                          </a:xfrm>
                        </xdr:grpSpPr>
                        <xdr:sp macro="" textlink="">
                          <xdr:nvSpPr>
                            <xdr:cNvPr id="1130" name="Text Box 2110"/>
                            <xdr:cNvSpPr txBox="1">
                              <a:spLocks noChangeArrowheads="1"/>
                            </xdr:cNvSpPr>
                          </xdr:nvSpPr>
                          <xdr:spPr bwMode="auto">
                            <a:xfrm>
                              <a:off x="211" y="6072"/>
                              <a:ext cx="35" cy="22"/>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FF9900"/>
                                  </a:solidFill>
                                  <a:latin typeface="Arial"/>
                                  <a:cs typeface="Arial"/>
                                </a:rPr>
                                <a:t>p</a:t>
                              </a:r>
                              <a:r>
                                <a:rPr lang="en-US" sz="1000" b="1" i="0" strike="noStrike" baseline="-25000">
                                  <a:solidFill>
                                    <a:srgbClr val="FF9900"/>
                                  </a:solidFill>
                                  <a:latin typeface="Arial"/>
                                  <a:cs typeface="Arial"/>
                                </a:rPr>
                                <a:t>y</a:t>
                              </a:r>
                              <a:r>
                                <a:rPr lang="en-US" sz="1000" b="1" i="0" strike="noStrike">
                                  <a:solidFill>
                                    <a:srgbClr val="FF9900"/>
                                  </a:solidFill>
                                  <a:latin typeface="Arial"/>
                                  <a:cs typeface="Arial"/>
                                </a:rPr>
                                <a:t>-p</a:t>
                              </a:r>
                              <a:r>
                                <a:rPr lang="en-US" sz="1000" b="1" i="0" strike="noStrike" baseline="-25000">
                                  <a:solidFill>
                                    <a:srgbClr val="FF9900"/>
                                  </a:solidFill>
                                  <a:latin typeface="Arial"/>
                                  <a:cs typeface="Arial"/>
                                </a:rPr>
                                <a:t>y</a:t>
                              </a:r>
                            </a:p>
                          </xdr:txBody>
                        </xdr:sp>
                        <xdr:sp macro="" textlink="">
                          <xdr:nvSpPr>
                            <xdr:cNvPr id="1131" name="Text Box 2109"/>
                            <xdr:cNvSpPr txBox="1">
                              <a:spLocks noChangeArrowheads="1"/>
                            </xdr:cNvSpPr>
                          </xdr:nvSpPr>
                          <xdr:spPr bwMode="auto">
                            <a:xfrm>
                              <a:off x="197" y="6065"/>
                              <a:ext cx="16" cy="22"/>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π</a:t>
                              </a:r>
                            </a:p>
                          </xdr:txBody>
                        </xdr:sp>
                      </xdr:grpSp>
                      <xdr:sp macro="" textlink="">
                        <xdr:nvSpPr>
                          <xdr:cNvPr id="1129" name="Line 2114"/>
                          <xdr:cNvSpPr>
                            <a:spLocks noChangeShapeType="1"/>
                          </xdr:cNvSpPr>
                        </xdr:nvSpPr>
                        <xdr:spPr bwMode="auto">
                          <a:xfrm flipV="1">
                            <a:off x="219" y="5966"/>
                            <a:ext cx="0" cy="87"/>
                          </a:xfrm>
                          <a:prstGeom prst="line">
                            <a:avLst/>
                          </a:prstGeom>
                          <a:noFill/>
                          <a:ln w="9525">
                            <a:solidFill>
                              <a:srgbClr val="99CC00"/>
                            </a:solidFill>
                            <a:round/>
                            <a:headEnd/>
                            <a:tailEnd type="triangle" w="med" len="med"/>
                          </a:ln>
                        </xdr:spPr>
                      </xdr:sp>
                    </xdr:grpSp>
                  </xdr:grpSp>
                  <xdr:grpSp>
                    <xdr:nvGrpSpPr>
                      <xdr:cNvPr id="1120" name="Group 2653"/>
                      <xdr:cNvGrpSpPr>
                        <a:grpSpLocks/>
                      </xdr:cNvGrpSpPr>
                    </xdr:nvGrpSpPr>
                    <xdr:grpSpPr bwMode="auto">
                      <a:xfrm>
                        <a:off x="243" y="5874"/>
                        <a:ext cx="122" cy="66"/>
                        <a:chOff x="243" y="5874"/>
                        <a:chExt cx="122" cy="66"/>
                      </a:xfrm>
                    </xdr:grpSpPr>
                    <xdr:sp macro="" textlink="">
                      <xdr:nvSpPr>
                        <xdr:cNvPr id="1121" name="Text Box 2100"/>
                        <xdr:cNvSpPr txBox="1">
                          <a:spLocks noChangeArrowheads="1"/>
                        </xdr:cNvSpPr>
                      </xdr:nvSpPr>
                      <xdr:spPr bwMode="auto">
                        <a:xfrm>
                          <a:off x="311" y="5874"/>
                          <a:ext cx="54" cy="26"/>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σ</a:t>
                          </a:r>
                          <a:r>
                            <a:rPr lang="en-US" sz="1100" b="1" i="0" strike="noStrike" baseline="-25000">
                              <a:solidFill>
                                <a:srgbClr val="FF9900"/>
                              </a:solidFill>
                              <a:latin typeface="Arial"/>
                              <a:cs typeface="Arial"/>
                            </a:rPr>
                            <a:t>sp–sp</a:t>
                          </a:r>
                        </a:p>
                      </xdr:txBody>
                    </xdr:sp>
                    <xdr:grpSp>
                      <xdr:nvGrpSpPr>
                        <xdr:cNvPr id="1122" name="Group 2103"/>
                        <xdr:cNvGrpSpPr>
                          <a:grpSpLocks/>
                        </xdr:cNvGrpSpPr>
                      </xdr:nvGrpSpPr>
                      <xdr:grpSpPr bwMode="auto">
                        <a:xfrm>
                          <a:off x="243" y="5888"/>
                          <a:ext cx="68" cy="52"/>
                          <a:chOff x="237" y="5755"/>
                          <a:chExt cx="68" cy="52"/>
                        </a:xfrm>
                      </xdr:grpSpPr>
                      <xdr:sp macro="" textlink="">
                        <xdr:nvSpPr>
                          <xdr:cNvPr id="1123" name="Line 2101"/>
                          <xdr:cNvSpPr>
                            <a:spLocks noChangeShapeType="1"/>
                          </xdr:cNvSpPr>
                        </xdr:nvSpPr>
                        <xdr:spPr bwMode="auto">
                          <a:xfrm flipH="1">
                            <a:off x="276" y="5755"/>
                            <a:ext cx="29" cy="0"/>
                          </a:xfrm>
                          <a:prstGeom prst="line">
                            <a:avLst/>
                          </a:prstGeom>
                          <a:noFill/>
                          <a:ln w="9525">
                            <a:solidFill>
                              <a:srgbClr val="99CC00"/>
                            </a:solidFill>
                            <a:round/>
                            <a:headEnd/>
                            <a:tailEnd/>
                          </a:ln>
                        </xdr:spPr>
                      </xdr:sp>
                      <xdr:sp macro="" textlink="">
                        <xdr:nvSpPr>
                          <xdr:cNvPr id="1124" name="Line 2102"/>
                          <xdr:cNvSpPr>
                            <a:spLocks noChangeShapeType="1"/>
                          </xdr:cNvSpPr>
                        </xdr:nvSpPr>
                        <xdr:spPr bwMode="auto">
                          <a:xfrm flipH="1">
                            <a:off x="237" y="5755"/>
                            <a:ext cx="39" cy="52"/>
                          </a:xfrm>
                          <a:prstGeom prst="line">
                            <a:avLst/>
                          </a:prstGeom>
                          <a:noFill/>
                          <a:ln w="9525">
                            <a:solidFill>
                              <a:srgbClr val="99CC00"/>
                            </a:solidFill>
                            <a:round/>
                            <a:headEnd/>
                            <a:tailEnd type="triangle" w="med" len="med"/>
                          </a:ln>
                        </xdr:spPr>
                      </xdr:sp>
                    </xdr:grpSp>
                  </xdr:grpSp>
                </xdr:grpSp>
                <xdr:sp macro="" textlink="">
                  <xdr:nvSpPr>
                    <xdr:cNvPr id="1118" name="Line 1335"/>
                    <xdr:cNvSpPr>
                      <a:spLocks noChangeShapeType="1"/>
                    </xdr:cNvSpPr>
                  </xdr:nvSpPr>
                  <xdr:spPr bwMode="auto">
                    <a:xfrm>
                      <a:off x="388" y="5950"/>
                      <a:ext cx="31" cy="0"/>
                    </a:xfrm>
                    <a:prstGeom prst="line">
                      <a:avLst/>
                    </a:prstGeom>
                    <a:noFill/>
                    <a:ln w="9525">
                      <a:solidFill>
                        <a:srgbClr val="FF6600"/>
                      </a:solidFill>
                      <a:prstDash val="dash"/>
                      <a:round/>
                      <a:headEnd/>
                      <a:tailEnd type="triangle" w="med" len="med"/>
                    </a:ln>
                  </xdr:spPr>
                </xdr:sp>
              </xdr:grpSp>
            </xdr:grpSp>
          </xdr:grpSp>
          <xdr:grpSp>
            <xdr:nvGrpSpPr>
              <xdr:cNvPr id="1107" name="Group 2660"/>
              <xdr:cNvGrpSpPr>
                <a:grpSpLocks/>
              </xdr:cNvGrpSpPr>
            </xdr:nvGrpSpPr>
            <xdr:grpSpPr bwMode="auto">
              <a:xfrm>
                <a:off x="46" y="5889"/>
                <a:ext cx="53" cy="53"/>
                <a:chOff x="46" y="5889"/>
                <a:chExt cx="53" cy="53"/>
              </a:xfrm>
            </xdr:grpSpPr>
            <xdr:sp macro="" textlink="">
              <xdr:nvSpPr>
                <xdr:cNvPr id="1108" name="Text Box 2120"/>
                <xdr:cNvSpPr txBox="1">
                  <a:spLocks noChangeArrowheads="1"/>
                </xdr:cNvSpPr>
              </xdr:nvSpPr>
              <xdr:spPr bwMode="auto">
                <a:xfrm>
                  <a:off x="46" y="5889"/>
                  <a:ext cx="53"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0" i="0" strike="noStrike">
                      <a:solidFill>
                        <a:srgbClr val="FF6600"/>
                      </a:solidFill>
                      <a:latin typeface="Arial"/>
                      <a:cs typeface="Arial"/>
                    </a:rPr>
                    <a:t>άτομο</a:t>
                  </a:r>
                  <a:r>
                    <a:rPr lang="el-GR" sz="1000" b="1" i="0" strike="noStrike">
                      <a:solidFill>
                        <a:srgbClr val="FF6600"/>
                      </a:solidFill>
                      <a:latin typeface="Arial"/>
                      <a:cs typeface="Arial"/>
                    </a:rPr>
                    <a:t> Η</a:t>
                  </a:r>
                </a:p>
              </xdr:txBody>
            </xdr:sp>
            <xdr:sp macro="" textlink="">
              <xdr:nvSpPr>
                <xdr:cNvPr id="1109" name="Line 2121"/>
                <xdr:cNvSpPr>
                  <a:spLocks noChangeShapeType="1"/>
                </xdr:cNvSpPr>
              </xdr:nvSpPr>
              <xdr:spPr bwMode="auto">
                <a:xfrm>
                  <a:off x="83" y="5906"/>
                  <a:ext cx="0" cy="36"/>
                </a:xfrm>
                <a:prstGeom prst="line">
                  <a:avLst/>
                </a:prstGeom>
                <a:noFill/>
                <a:ln w="9525">
                  <a:solidFill>
                    <a:srgbClr val="99CC00"/>
                  </a:solidFill>
                  <a:round/>
                  <a:headEnd/>
                  <a:tailEnd type="triangle" w="med" len="med"/>
                </a:ln>
              </xdr:spPr>
            </xdr:sp>
          </xdr:grpSp>
        </xdr:grpSp>
        <xdr:sp macro="" textlink="">
          <xdr:nvSpPr>
            <xdr:cNvPr id="1105" name="Line 2049"/>
            <xdr:cNvSpPr>
              <a:spLocks noChangeShapeType="1"/>
            </xdr:cNvSpPr>
          </xdr:nvSpPr>
          <xdr:spPr bwMode="auto">
            <a:xfrm>
              <a:off x="162" y="5896"/>
              <a:ext cx="0" cy="49"/>
            </a:xfrm>
            <a:prstGeom prst="line">
              <a:avLst/>
            </a:prstGeom>
            <a:noFill/>
            <a:ln w="9525">
              <a:solidFill>
                <a:srgbClr val="993300"/>
              </a:solidFill>
              <a:round/>
              <a:headEnd/>
              <a:tailEnd/>
            </a:ln>
          </xdr:spPr>
        </xdr:sp>
      </xdr:grpSp>
      <xdr:sp macro="" textlink="">
        <xdr:nvSpPr>
          <xdr:cNvPr id="1103" name="Line 2048"/>
          <xdr:cNvSpPr>
            <a:spLocks noChangeShapeType="1"/>
          </xdr:cNvSpPr>
        </xdr:nvSpPr>
        <xdr:spPr bwMode="auto">
          <a:xfrm>
            <a:off x="285" y="5896"/>
            <a:ext cx="0" cy="49"/>
          </a:xfrm>
          <a:prstGeom prst="line">
            <a:avLst/>
          </a:prstGeom>
          <a:noFill/>
          <a:ln w="9525">
            <a:solidFill>
              <a:srgbClr val="993300"/>
            </a:solidFill>
            <a:round/>
            <a:headEnd/>
            <a:tailEnd/>
          </a:ln>
        </xdr:spPr>
      </xdr:sp>
    </xdr:grpSp>
    <xdr:clientData/>
  </xdr:twoCellAnchor>
  <xdr:twoCellAnchor>
    <xdr:from>
      <xdr:col>0</xdr:col>
      <xdr:colOff>409575</xdr:colOff>
      <xdr:row>156</xdr:row>
      <xdr:rowOff>152400</xdr:rowOff>
    </xdr:from>
    <xdr:to>
      <xdr:col>6</xdr:col>
      <xdr:colOff>142875</xdr:colOff>
      <xdr:row>173</xdr:row>
      <xdr:rowOff>95250</xdr:rowOff>
    </xdr:to>
    <xdr:grpSp>
      <xdr:nvGrpSpPr>
        <xdr:cNvPr id="1255" name="1254 - Ομάδα"/>
        <xdr:cNvGrpSpPr/>
      </xdr:nvGrpSpPr>
      <xdr:grpSpPr>
        <a:xfrm>
          <a:off x="409575" y="28826619"/>
          <a:ext cx="3364706" cy="2978944"/>
          <a:chOff x="409575" y="26766838"/>
          <a:chExt cx="3495675" cy="2911475"/>
        </a:xfrm>
      </xdr:grpSpPr>
      <xdr:grpSp>
        <xdr:nvGrpSpPr>
          <xdr:cNvPr id="200" name="Group 2486"/>
          <xdr:cNvGrpSpPr>
            <a:grpSpLocks/>
          </xdr:cNvGrpSpPr>
        </xdr:nvGrpSpPr>
        <xdr:grpSpPr bwMode="auto">
          <a:xfrm>
            <a:off x="409575" y="26855738"/>
            <a:ext cx="3495675" cy="2822575"/>
            <a:chOff x="43" y="2813"/>
            <a:chExt cx="356" cy="307"/>
          </a:xfrm>
        </xdr:grpSpPr>
        <xdr:grpSp>
          <xdr:nvGrpSpPr>
            <xdr:cNvPr id="201" name="Group 722"/>
            <xdr:cNvGrpSpPr>
              <a:grpSpLocks/>
            </xdr:cNvGrpSpPr>
          </xdr:nvGrpSpPr>
          <xdr:grpSpPr bwMode="auto">
            <a:xfrm>
              <a:off x="288" y="2901"/>
              <a:ext cx="46" cy="30"/>
              <a:chOff x="257" y="3050"/>
              <a:chExt cx="46" cy="30"/>
            </a:xfrm>
          </xdr:grpSpPr>
          <xdr:sp macro="" textlink="">
            <xdr:nvSpPr>
              <xdr:cNvPr id="290" name="Text Box 724"/>
              <xdr:cNvSpPr txBox="1">
                <a:spLocks noChangeArrowheads="1"/>
              </xdr:cNvSpPr>
            </xdr:nvSpPr>
            <xdr:spPr bwMode="auto">
              <a:xfrm>
                <a:off x="268" y="3060"/>
                <a:ext cx="35"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900" b="1" i="0" strike="noStrike">
                    <a:solidFill>
                      <a:srgbClr val="FF9900"/>
                    </a:solidFill>
                    <a:latin typeface="Arial"/>
                    <a:cs typeface="Arial"/>
                  </a:rPr>
                  <a:t>sp</a:t>
                </a:r>
                <a:r>
                  <a:rPr lang="en-US" sz="900" b="1" i="0" strike="noStrike" baseline="30000">
                    <a:solidFill>
                      <a:srgbClr val="FF9900"/>
                    </a:solidFill>
                    <a:latin typeface="Arial"/>
                    <a:cs typeface="Arial"/>
                  </a:rPr>
                  <a:t>2</a:t>
                </a:r>
                <a:r>
                  <a:rPr lang="en-US" sz="900" b="1" i="0" strike="noStrike">
                    <a:solidFill>
                      <a:srgbClr val="FF9900"/>
                    </a:solidFill>
                    <a:latin typeface="Arial"/>
                    <a:cs typeface="Arial"/>
                  </a:rPr>
                  <a:t>-p</a:t>
                </a:r>
              </a:p>
            </xdr:txBody>
          </xdr:sp>
          <xdr:sp macro="" textlink="">
            <xdr:nvSpPr>
              <xdr:cNvPr id="291" name="Text Box 723"/>
              <xdr:cNvSpPr txBox="1">
                <a:spLocks noChangeArrowheads="1"/>
              </xdr:cNvSpPr>
            </xdr:nvSpPr>
            <xdr:spPr bwMode="auto">
              <a:xfrm>
                <a:off x="257" y="3050"/>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σ</a:t>
                </a:r>
              </a:p>
            </xdr:txBody>
          </xdr:sp>
        </xdr:grpSp>
        <xdr:grpSp>
          <xdr:nvGrpSpPr>
            <xdr:cNvPr id="202" name="Group 725"/>
            <xdr:cNvGrpSpPr>
              <a:grpSpLocks/>
            </xdr:cNvGrpSpPr>
          </xdr:nvGrpSpPr>
          <xdr:grpSpPr bwMode="auto">
            <a:xfrm>
              <a:off x="106" y="2895"/>
              <a:ext cx="46" cy="29"/>
              <a:chOff x="257" y="3049"/>
              <a:chExt cx="46" cy="29"/>
            </a:xfrm>
          </xdr:grpSpPr>
          <xdr:sp macro="" textlink="">
            <xdr:nvSpPr>
              <xdr:cNvPr id="288" name="Text Box 727"/>
              <xdr:cNvSpPr txBox="1">
                <a:spLocks noChangeArrowheads="1"/>
              </xdr:cNvSpPr>
            </xdr:nvSpPr>
            <xdr:spPr bwMode="auto">
              <a:xfrm>
                <a:off x="268" y="3058"/>
                <a:ext cx="35"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900" b="1" i="0" strike="noStrike">
                    <a:solidFill>
                      <a:srgbClr val="FF9900"/>
                    </a:solidFill>
                    <a:latin typeface="Arial"/>
                    <a:cs typeface="Arial"/>
                  </a:rPr>
                  <a:t>sp</a:t>
                </a:r>
                <a:r>
                  <a:rPr lang="en-US" sz="900" b="1" i="0" strike="noStrike" baseline="30000">
                    <a:solidFill>
                      <a:srgbClr val="FF9900"/>
                    </a:solidFill>
                    <a:latin typeface="Arial"/>
                    <a:cs typeface="Arial"/>
                  </a:rPr>
                  <a:t>2</a:t>
                </a:r>
                <a:r>
                  <a:rPr lang="en-US" sz="900" b="1" i="0" strike="noStrike">
                    <a:solidFill>
                      <a:srgbClr val="FF9900"/>
                    </a:solidFill>
                    <a:latin typeface="Arial"/>
                    <a:cs typeface="Arial"/>
                  </a:rPr>
                  <a:t>-p</a:t>
                </a:r>
              </a:p>
            </xdr:txBody>
          </xdr:sp>
          <xdr:sp macro="" textlink="">
            <xdr:nvSpPr>
              <xdr:cNvPr id="289" name="Text Box 726"/>
              <xdr:cNvSpPr txBox="1">
                <a:spLocks noChangeArrowheads="1"/>
              </xdr:cNvSpPr>
            </xdr:nvSpPr>
            <xdr:spPr bwMode="auto">
              <a:xfrm>
                <a:off x="257" y="3049"/>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σ</a:t>
                </a:r>
              </a:p>
            </xdr:txBody>
          </xdr:sp>
        </xdr:grpSp>
        <xdr:grpSp>
          <xdr:nvGrpSpPr>
            <xdr:cNvPr id="203" name="Group 721"/>
            <xdr:cNvGrpSpPr>
              <a:grpSpLocks/>
            </xdr:cNvGrpSpPr>
          </xdr:nvGrpSpPr>
          <xdr:grpSpPr bwMode="auto">
            <a:xfrm>
              <a:off x="242" y="2983"/>
              <a:ext cx="47" cy="29"/>
              <a:chOff x="259" y="3048"/>
              <a:chExt cx="47" cy="29"/>
            </a:xfrm>
          </xdr:grpSpPr>
          <xdr:sp macro="" textlink="">
            <xdr:nvSpPr>
              <xdr:cNvPr id="286" name="Text Box 720"/>
              <xdr:cNvSpPr txBox="1">
                <a:spLocks noChangeArrowheads="1"/>
              </xdr:cNvSpPr>
            </xdr:nvSpPr>
            <xdr:spPr bwMode="auto">
              <a:xfrm>
                <a:off x="271" y="3057"/>
                <a:ext cx="35"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900" b="1" i="0" strike="noStrike">
                    <a:solidFill>
                      <a:srgbClr val="FF9900"/>
                    </a:solidFill>
                    <a:latin typeface="Arial"/>
                    <a:cs typeface="Arial"/>
                  </a:rPr>
                  <a:t>sp</a:t>
                </a:r>
                <a:r>
                  <a:rPr lang="en-US" sz="900" b="1" i="0" strike="noStrike" baseline="30000">
                    <a:solidFill>
                      <a:srgbClr val="FF9900"/>
                    </a:solidFill>
                    <a:latin typeface="Arial"/>
                    <a:cs typeface="Arial"/>
                  </a:rPr>
                  <a:t>2</a:t>
                </a:r>
                <a:r>
                  <a:rPr lang="en-US" sz="900" b="1" i="0" strike="noStrike">
                    <a:solidFill>
                      <a:srgbClr val="FF9900"/>
                    </a:solidFill>
                    <a:latin typeface="Arial"/>
                    <a:cs typeface="Arial"/>
                  </a:rPr>
                  <a:t>-p</a:t>
                </a:r>
              </a:p>
            </xdr:txBody>
          </xdr:sp>
          <xdr:sp macro="" textlink="">
            <xdr:nvSpPr>
              <xdr:cNvPr id="287" name="Text Box 366"/>
              <xdr:cNvSpPr txBox="1">
                <a:spLocks noChangeArrowheads="1"/>
              </xdr:cNvSpPr>
            </xdr:nvSpPr>
            <xdr:spPr bwMode="auto">
              <a:xfrm>
                <a:off x="259" y="3048"/>
                <a:ext cx="14"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σ</a:t>
                </a:r>
              </a:p>
            </xdr:txBody>
          </xdr:sp>
        </xdr:grpSp>
        <xdr:grpSp>
          <xdr:nvGrpSpPr>
            <xdr:cNvPr id="204" name="Group 719"/>
            <xdr:cNvGrpSpPr>
              <a:grpSpLocks/>
            </xdr:cNvGrpSpPr>
          </xdr:nvGrpSpPr>
          <xdr:grpSpPr bwMode="auto">
            <a:xfrm>
              <a:off x="43" y="2813"/>
              <a:ext cx="356" cy="307"/>
              <a:chOff x="29" y="2932"/>
              <a:chExt cx="356" cy="307"/>
            </a:xfrm>
          </xdr:grpSpPr>
          <xdr:grpSp>
            <xdr:nvGrpSpPr>
              <xdr:cNvPr id="205" name="Group 718"/>
              <xdr:cNvGrpSpPr>
                <a:grpSpLocks/>
              </xdr:cNvGrpSpPr>
            </xdr:nvGrpSpPr>
            <xdr:grpSpPr bwMode="auto">
              <a:xfrm>
                <a:off x="184" y="3022"/>
                <a:ext cx="48" cy="38"/>
                <a:chOff x="184" y="3022"/>
                <a:chExt cx="48" cy="38"/>
              </a:xfrm>
            </xdr:grpSpPr>
            <xdr:grpSp>
              <xdr:nvGrpSpPr>
                <xdr:cNvPr id="277" name="Group 601"/>
                <xdr:cNvGrpSpPr>
                  <a:grpSpLocks/>
                </xdr:cNvGrpSpPr>
              </xdr:nvGrpSpPr>
              <xdr:grpSpPr bwMode="auto">
                <a:xfrm rot="-1754617">
                  <a:off x="184" y="3041"/>
                  <a:ext cx="25" cy="18"/>
                  <a:chOff x="592" y="756"/>
                  <a:chExt cx="57" cy="42"/>
                </a:xfrm>
              </xdr:grpSpPr>
              <xdr:sp macro="" textlink="">
                <xdr:nvSpPr>
                  <xdr:cNvPr id="284" name="Freeform 602"/>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285" name="Freeform 603"/>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278" name="Group 607"/>
                <xdr:cNvGrpSpPr>
                  <a:grpSpLocks/>
                </xdr:cNvGrpSpPr>
              </xdr:nvGrpSpPr>
              <xdr:grpSpPr bwMode="auto">
                <a:xfrm rot="1754617" flipH="1">
                  <a:off x="207" y="3042"/>
                  <a:ext cx="25" cy="18"/>
                  <a:chOff x="592" y="756"/>
                  <a:chExt cx="57" cy="42"/>
                </a:xfrm>
              </xdr:grpSpPr>
              <xdr:sp macro="" textlink="">
                <xdr:nvSpPr>
                  <xdr:cNvPr id="282" name="Freeform 608"/>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283" name="Freeform 609"/>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279" name="Group 604"/>
                <xdr:cNvGrpSpPr>
                  <a:grpSpLocks/>
                </xdr:cNvGrpSpPr>
              </xdr:nvGrpSpPr>
              <xdr:grpSpPr bwMode="auto">
                <a:xfrm rot="5400000">
                  <a:off x="197" y="3026"/>
                  <a:ext cx="25" cy="18"/>
                  <a:chOff x="592" y="756"/>
                  <a:chExt cx="57" cy="42"/>
                </a:xfrm>
              </xdr:grpSpPr>
              <xdr:sp macro="" textlink="">
                <xdr:nvSpPr>
                  <xdr:cNvPr id="280" name="Freeform 605"/>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281" name="Freeform 606"/>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grpSp>
          </xdr:grpSp>
          <xdr:grpSp>
            <xdr:nvGrpSpPr>
              <xdr:cNvPr id="206" name="Group 716"/>
              <xdr:cNvGrpSpPr>
                <a:grpSpLocks/>
              </xdr:cNvGrpSpPr>
            </xdr:nvGrpSpPr>
            <xdr:grpSpPr bwMode="auto">
              <a:xfrm>
                <a:off x="29" y="2932"/>
                <a:ext cx="356" cy="307"/>
                <a:chOff x="100" y="2961"/>
                <a:chExt cx="356" cy="307"/>
              </a:xfrm>
            </xdr:grpSpPr>
            <xdr:grpSp>
              <xdr:nvGrpSpPr>
                <xdr:cNvPr id="207" name="Group 715"/>
                <xdr:cNvGrpSpPr>
                  <a:grpSpLocks/>
                </xdr:cNvGrpSpPr>
              </xdr:nvGrpSpPr>
              <xdr:grpSpPr bwMode="auto">
                <a:xfrm>
                  <a:off x="100" y="2961"/>
                  <a:ext cx="356" cy="307"/>
                  <a:chOff x="43" y="2961"/>
                  <a:chExt cx="356" cy="307"/>
                </a:xfrm>
              </xdr:grpSpPr>
              <xdr:sp macro="" textlink="">
                <xdr:nvSpPr>
                  <xdr:cNvPr id="215" name="Line 687"/>
                  <xdr:cNvSpPr>
                    <a:spLocks noChangeShapeType="1"/>
                  </xdr:cNvSpPr>
                </xdr:nvSpPr>
                <xdr:spPr bwMode="auto">
                  <a:xfrm>
                    <a:off x="43" y="2961"/>
                    <a:ext cx="255" cy="159"/>
                  </a:xfrm>
                  <a:prstGeom prst="line">
                    <a:avLst/>
                  </a:prstGeom>
                  <a:noFill/>
                  <a:ln w="9525">
                    <a:solidFill>
                      <a:srgbClr val="FF6600"/>
                    </a:solidFill>
                    <a:prstDash val="dash"/>
                    <a:round/>
                    <a:headEnd/>
                    <a:tailEnd/>
                  </a:ln>
                </xdr:spPr>
              </xdr:sp>
              <xdr:sp macro="" textlink="">
                <xdr:nvSpPr>
                  <xdr:cNvPr id="216" name="Line 686"/>
                  <xdr:cNvSpPr>
                    <a:spLocks noChangeShapeType="1"/>
                  </xdr:cNvSpPr>
                </xdr:nvSpPr>
                <xdr:spPr bwMode="auto">
                  <a:xfrm flipH="1">
                    <a:off x="146" y="2963"/>
                    <a:ext cx="253" cy="155"/>
                  </a:xfrm>
                  <a:prstGeom prst="line">
                    <a:avLst/>
                  </a:prstGeom>
                  <a:noFill/>
                  <a:ln w="9525">
                    <a:solidFill>
                      <a:srgbClr val="FF6600"/>
                    </a:solidFill>
                    <a:prstDash val="dash"/>
                    <a:round/>
                    <a:headEnd/>
                    <a:tailEnd/>
                  </a:ln>
                </xdr:spPr>
              </xdr:sp>
              <xdr:sp macro="" textlink="">
                <xdr:nvSpPr>
                  <xdr:cNvPr id="217" name="Line 685"/>
                  <xdr:cNvSpPr>
                    <a:spLocks noChangeShapeType="1"/>
                  </xdr:cNvSpPr>
                </xdr:nvSpPr>
                <xdr:spPr bwMode="auto">
                  <a:xfrm>
                    <a:off x="220" y="3004"/>
                    <a:ext cx="0" cy="264"/>
                  </a:xfrm>
                  <a:prstGeom prst="line">
                    <a:avLst/>
                  </a:prstGeom>
                  <a:noFill/>
                  <a:ln w="9525">
                    <a:solidFill>
                      <a:srgbClr val="FF6600"/>
                    </a:solidFill>
                    <a:prstDash val="dash"/>
                    <a:round/>
                    <a:headEnd/>
                    <a:tailEnd/>
                  </a:ln>
                </xdr:spPr>
              </xdr:sp>
              <xdr:grpSp>
                <xdr:nvGrpSpPr>
                  <xdr:cNvPr id="218" name="Group 714"/>
                  <xdr:cNvGrpSpPr>
                    <a:grpSpLocks/>
                  </xdr:cNvGrpSpPr>
                </xdr:nvGrpSpPr>
                <xdr:grpSpPr bwMode="auto">
                  <a:xfrm>
                    <a:off x="67" y="2993"/>
                    <a:ext cx="309" cy="250"/>
                    <a:chOff x="67" y="2993"/>
                    <a:chExt cx="309" cy="250"/>
                  </a:xfrm>
                </xdr:grpSpPr>
                <xdr:grpSp>
                  <xdr:nvGrpSpPr>
                    <xdr:cNvPr id="219" name="Group 664"/>
                    <xdr:cNvGrpSpPr>
                      <a:grpSpLocks/>
                    </xdr:cNvGrpSpPr>
                  </xdr:nvGrpSpPr>
                  <xdr:grpSpPr bwMode="auto">
                    <a:xfrm>
                      <a:off x="193" y="3073"/>
                      <a:ext cx="56" cy="170"/>
                      <a:chOff x="194" y="3073"/>
                      <a:chExt cx="56" cy="170"/>
                    </a:xfrm>
                  </xdr:grpSpPr>
                  <xdr:grpSp>
                    <xdr:nvGrpSpPr>
                      <xdr:cNvPr id="266" name="Group 613"/>
                      <xdr:cNvGrpSpPr>
                        <a:grpSpLocks/>
                      </xdr:cNvGrpSpPr>
                    </xdr:nvGrpSpPr>
                    <xdr:grpSpPr bwMode="auto">
                      <a:xfrm rot="5400000">
                        <a:off x="184" y="3083"/>
                        <a:ext cx="75" cy="56"/>
                        <a:chOff x="648" y="756"/>
                        <a:chExt cx="57" cy="42"/>
                      </a:xfrm>
                    </xdr:grpSpPr>
                    <xdr:sp macro="" textlink="">
                      <xdr:nvSpPr>
                        <xdr:cNvPr id="275" name="Freeform 614"/>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276" name="Freeform 615"/>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grpSp>
                    <xdr:nvGrpSpPr>
                      <xdr:cNvPr id="267" name="Group 663"/>
                      <xdr:cNvGrpSpPr>
                        <a:grpSpLocks/>
                      </xdr:cNvGrpSpPr>
                    </xdr:nvGrpSpPr>
                    <xdr:grpSpPr bwMode="auto">
                      <a:xfrm>
                        <a:off x="202" y="3130"/>
                        <a:ext cx="43" cy="113"/>
                        <a:chOff x="139" y="3177"/>
                        <a:chExt cx="43" cy="113"/>
                      </a:xfrm>
                    </xdr:grpSpPr>
                    <xdr:grpSp>
                      <xdr:nvGrpSpPr>
                        <xdr:cNvPr id="268" name="Group 656"/>
                        <xdr:cNvGrpSpPr>
                          <a:grpSpLocks/>
                        </xdr:cNvGrpSpPr>
                      </xdr:nvGrpSpPr>
                      <xdr:grpSpPr bwMode="auto">
                        <a:xfrm rot="5400000">
                          <a:off x="132" y="3185"/>
                          <a:ext cx="57" cy="42"/>
                          <a:chOff x="592" y="756"/>
                          <a:chExt cx="57" cy="42"/>
                        </a:xfrm>
                      </xdr:grpSpPr>
                      <xdr:sp macro="" textlink="">
                        <xdr:nvSpPr>
                          <xdr:cNvPr id="273" name="Freeform 657"/>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274" name="Freeform 658"/>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grpSp>
                    <xdr:grpSp>
                      <xdr:nvGrpSpPr>
                        <xdr:cNvPr id="269" name="Group 659"/>
                        <xdr:cNvGrpSpPr>
                          <a:grpSpLocks/>
                        </xdr:cNvGrpSpPr>
                      </xdr:nvGrpSpPr>
                      <xdr:grpSpPr bwMode="auto">
                        <a:xfrm rot="5400000">
                          <a:off x="131" y="3241"/>
                          <a:ext cx="57" cy="42"/>
                          <a:chOff x="648" y="756"/>
                          <a:chExt cx="57" cy="42"/>
                        </a:xfrm>
                      </xdr:grpSpPr>
                      <xdr:sp macro="" textlink="">
                        <xdr:nvSpPr>
                          <xdr:cNvPr id="271" name="Freeform 660"/>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272" name="Freeform 661"/>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sp macro="" textlink="">
                      <xdr:nvSpPr>
                        <xdr:cNvPr id="270" name="Oval 662"/>
                        <xdr:cNvSpPr>
                          <a:spLocks noChangeArrowheads="1"/>
                        </xdr:cNvSpPr>
                      </xdr:nvSpPr>
                      <xdr:spPr bwMode="auto">
                        <a:xfrm>
                          <a:off x="155" y="3229"/>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grpSp>
                <xdr:grpSp>
                  <xdr:nvGrpSpPr>
                    <xdr:cNvPr id="220" name="Group 712"/>
                    <xdr:cNvGrpSpPr>
                      <a:grpSpLocks/>
                    </xdr:cNvGrpSpPr>
                  </xdr:nvGrpSpPr>
                  <xdr:grpSpPr bwMode="auto">
                    <a:xfrm>
                      <a:off x="217" y="2993"/>
                      <a:ext cx="159" cy="90"/>
                      <a:chOff x="216" y="2992"/>
                      <a:chExt cx="159" cy="90"/>
                    </a:xfrm>
                  </xdr:grpSpPr>
                  <xdr:grpSp>
                    <xdr:nvGrpSpPr>
                      <xdr:cNvPr id="248" name="Group 616"/>
                      <xdr:cNvGrpSpPr>
                        <a:grpSpLocks/>
                      </xdr:cNvGrpSpPr>
                    </xdr:nvGrpSpPr>
                    <xdr:grpSpPr bwMode="auto">
                      <a:xfrm rot="-1754617">
                        <a:off x="216" y="3026"/>
                        <a:ext cx="75" cy="56"/>
                        <a:chOff x="648" y="756"/>
                        <a:chExt cx="57" cy="42"/>
                      </a:xfrm>
                    </xdr:grpSpPr>
                    <xdr:sp macro="" textlink="">
                      <xdr:nvSpPr>
                        <xdr:cNvPr id="264" name="Freeform 617"/>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265" name="Freeform 618"/>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grpSp>
                    <xdr:nvGrpSpPr>
                      <xdr:cNvPr id="249" name="Group 647"/>
                      <xdr:cNvGrpSpPr>
                        <a:grpSpLocks/>
                      </xdr:cNvGrpSpPr>
                    </xdr:nvGrpSpPr>
                    <xdr:grpSpPr bwMode="auto">
                      <a:xfrm rot="-1956668">
                        <a:off x="262" y="2992"/>
                        <a:ext cx="113" cy="42"/>
                        <a:chOff x="592" y="756"/>
                        <a:chExt cx="113" cy="42"/>
                      </a:xfrm>
                    </xdr:grpSpPr>
                    <xdr:grpSp>
                      <xdr:nvGrpSpPr>
                        <xdr:cNvPr id="257" name="Group 648"/>
                        <xdr:cNvGrpSpPr>
                          <a:grpSpLocks/>
                        </xdr:cNvGrpSpPr>
                      </xdr:nvGrpSpPr>
                      <xdr:grpSpPr bwMode="auto">
                        <a:xfrm>
                          <a:off x="592" y="756"/>
                          <a:ext cx="57" cy="42"/>
                          <a:chOff x="592" y="756"/>
                          <a:chExt cx="57" cy="42"/>
                        </a:xfrm>
                      </xdr:grpSpPr>
                      <xdr:sp macro="" textlink="">
                        <xdr:nvSpPr>
                          <xdr:cNvPr id="262" name="Freeform 649"/>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263" name="Freeform 650"/>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258" name="Group 651"/>
                        <xdr:cNvGrpSpPr>
                          <a:grpSpLocks/>
                        </xdr:cNvGrpSpPr>
                      </xdr:nvGrpSpPr>
                      <xdr:grpSpPr bwMode="auto">
                        <a:xfrm>
                          <a:off x="648" y="756"/>
                          <a:ext cx="57" cy="42"/>
                          <a:chOff x="648" y="756"/>
                          <a:chExt cx="57" cy="42"/>
                        </a:xfrm>
                      </xdr:grpSpPr>
                      <xdr:sp macro="" textlink="">
                        <xdr:nvSpPr>
                          <xdr:cNvPr id="260" name="Freeform 652"/>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261" name="Freeform 653"/>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sp macro="" textlink="">
                      <xdr:nvSpPr>
                        <xdr:cNvPr id="259" name="Oval 654"/>
                        <xdr:cNvSpPr>
                          <a:spLocks noChangeArrowheads="1"/>
                        </xdr:cNvSpPr>
                      </xdr:nvSpPr>
                      <xdr:spPr bwMode="auto">
                        <a:xfrm rot="-5400000">
                          <a:off x="646" y="775"/>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grpSp>
                    <xdr:nvGrpSpPr>
                      <xdr:cNvPr id="250" name="Group 695"/>
                      <xdr:cNvGrpSpPr>
                        <a:grpSpLocks/>
                      </xdr:cNvGrpSpPr>
                    </xdr:nvGrpSpPr>
                    <xdr:grpSpPr bwMode="auto">
                      <a:xfrm>
                        <a:off x="268" y="3028"/>
                        <a:ext cx="9" cy="9"/>
                        <a:chOff x="150" y="1405"/>
                        <a:chExt cx="9" cy="9"/>
                      </a:xfrm>
                    </xdr:grpSpPr>
                    <xdr:grpSp>
                      <xdr:nvGrpSpPr>
                        <xdr:cNvPr id="251" name="Group 696"/>
                        <xdr:cNvGrpSpPr>
                          <a:grpSpLocks/>
                        </xdr:cNvGrpSpPr>
                      </xdr:nvGrpSpPr>
                      <xdr:grpSpPr bwMode="auto">
                        <a:xfrm>
                          <a:off x="150" y="1405"/>
                          <a:ext cx="3" cy="9"/>
                          <a:chOff x="466" y="835"/>
                          <a:chExt cx="3" cy="9"/>
                        </a:xfrm>
                      </xdr:grpSpPr>
                      <xdr:sp macro="" textlink="">
                        <xdr:nvSpPr>
                          <xdr:cNvPr id="255" name="Line 697"/>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256" name="Line 698"/>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252" name="Group 699"/>
                        <xdr:cNvGrpSpPr>
                          <a:grpSpLocks/>
                        </xdr:cNvGrpSpPr>
                      </xdr:nvGrpSpPr>
                      <xdr:grpSpPr bwMode="auto">
                        <a:xfrm flipH="1" flipV="1">
                          <a:off x="156" y="1405"/>
                          <a:ext cx="3" cy="9"/>
                          <a:chOff x="466" y="835"/>
                          <a:chExt cx="3" cy="9"/>
                        </a:xfrm>
                      </xdr:grpSpPr>
                      <xdr:sp macro="" textlink="">
                        <xdr:nvSpPr>
                          <xdr:cNvPr id="253" name="Line 700"/>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254" name="Line 701"/>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grpSp>
                  <xdr:nvGrpSpPr>
                    <xdr:cNvPr id="221" name="Group 711"/>
                    <xdr:cNvGrpSpPr>
                      <a:grpSpLocks/>
                    </xdr:cNvGrpSpPr>
                  </xdr:nvGrpSpPr>
                  <xdr:grpSpPr bwMode="auto">
                    <a:xfrm>
                      <a:off x="67" y="2993"/>
                      <a:ext cx="158" cy="90"/>
                      <a:chOff x="68" y="2992"/>
                      <a:chExt cx="158" cy="90"/>
                    </a:xfrm>
                  </xdr:grpSpPr>
                  <xdr:grpSp>
                    <xdr:nvGrpSpPr>
                      <xdr:cNvPr id="230" name="Group 34"/>
                      <xdr:cNvGrpSpPr>
                        <a:grpSpLocks/>
                      </xdr:cNvGrpSpPr>
                    </xdr:nvGrpSpPr>
                    <xdr:grpSpPr bwMode="auto">
                      <a:xfrm rot="1997695">
                        <a:off x="68" y="2992"/>
                        <a:ext cx="113" cy="42"/>
                        <a:chOff x="592" y="756"/>
                        <a:chExt cx="113" cy="42"/>
                      </a:xfrm>
                    </xdr:grpSpPr>
                    <xdr:grpSp>
                      <xdr:nvGrpSpPr>
                        <xdr:cNvPr id="241" name="Group 35"/>
                        <xdr:cNvGrpSpPr>
                          <a:grpSpLocks/>
                        </xdr:cNvGrpSpPr>
                      </xdr:nvGrpSpPr>
                      <xdr:grpSpPr bwMode="auto">
                        <a:xfrm>
                          <a:off x="592" y="756"/>
                          <a:ext cx="57" cy="42"/>
                          <a:chOff x="592" y="756"/>
                          <a:chExt cx="57" cy="42"/>
                        </a:xfrm>
                      </xdr:grpSpPr>
                      <xdr:sp macro="" textlink="">
                        <xdr:nvSpPr>
                          <xdr:cNvPr id="246" name="Freeform 36"/>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247" name="Freeform 37"/>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242" name="Group 38"/>
                        <xdr:cNvGrpSpPr>
                          <a:grpSpLocks/>
                        </xdr:cNvGrpSpPr>
                      </xdr:nvGrpSpPr>
                      <xdr:grpSpPr bwMode="auto">
                        <a:xfrm>
                          <a:off x="648" y="756"/>
                          <a:ext cx="57" cy="42"/>
                          <a:chOff x="648" y="756"/>
                          <a:chExt cx="57" cy="42"/>
                        </a:xfrm>
                      </xdr:grpSpPr>
                      <xdr:sp macro="" textlink="">
                        <xdr:nvSpPr>
                          <xdr:cNvPr id="244" name="Freeform 39"/>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sp macro="" textlink="">
                        <xdr:nvSpPr>
                          <xdr:cNvPr id="245" name="Freeform 40"/>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0" scaled="1"/>
                          </a:gradFill>
                          <a:ln w="9525">
                            <a:noFill/>
                            <a:round/>
                            <a:headEnd/>
                            <a:tailEnd/>
                          </a:ln>
                        </xdr:spPr>
                      </xdr:sp>
                    </xdr:grpSp>
                    <xdr:sp macro="" textlink="">
                      <xdr:nvSpPr>
                        <xdr:cNvPr id="243" name="Oval 41"/>
                        <xdr:cNvSpPr>
                          <a:spLocks noChangeArrowheads="1"/>
                        </xdr:cNvSpPr>
                      </xdr:nvSpPr>
                      <xdr:spPr bwMode="auto">
                        <a:xfrm rot="-5400000">
                          <a:off x="646" y="775"/>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grpSp>
                    <xdr:nvGrpSpPr>
                      <xdr:cNvPr id="231" name="Group 610"/>
                      <xdr:cNvGrpSpPr>
                        <a:grpSpLocks/>
                      </xdr:cNvGrpSpPr>
                    </xdr:nvGrpSpPr>
                    <xdr:grpSpPr bwMode="auto">
                      <a:xfrm rot="1754617" flipH="1">
                        <a:off x="151" y="3026"/>
                        <a:ext cx="75" cy="56"/>
                        <a:chOff x="648" y="756"/>
                        <a:chExt cx="57" cy="42"/>
                      </a:xfrm>
                    </xdr:grpSpPr>
                    <xdr:sp macro="" textlink="">
                      <xdr:nvSpPr>
                        <xdr:cNvPr id="239" name="Freeform 611"/>
                        <xdr:cNvSpPr>
                          <a:spLocks/>
                        </xdr:cNvSpPr>
                      </xdr:nvSpPr>
                      <xdr:spPr bwMode="auto">
                        <a:xfrm rot="16200000" flipV="1">
                          <a:off x="666"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240" name="Freeform 612"/>
                        <xdr:cNvSpPr>
                          <a:spLocks/>
                        </xdr:cNvSpPr>
                      </xdr:nvSpPr>
                      <xdr:spPr bwMode="auto">
                        <a:xfrm rot="-5400000" flipH="1" flipV="1">
                          <a:off x="666"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232" name="Group 702"/>
                      <xdr:cNvGrpSpPr>
                        <a:grpSpLocks/>
                      </xdr:cNvGrpSpPr>
                    </xdr:nvGrpSpPr>
                    <xdr:grpSpPr bwMode="auto">
                      <a:xfrm>
                        <a:off x="153" y="3036"/>
                        <a:ext cx="9" cy="9"/>
                        <a:chOff x="150" y="1405"/>
                        <a:chExt cx="9" cy="9"/>
                      </a:xfrm>
                    </xdr:grpSpPr>
                    <xdr:grpSp>
                      <xdr:nvGrpSpPr>
                        <xdr:cNvPr id="233" name="Group 703"/>
                        <xdr:cNvGrpSpPr>
                          <a:grpSpLocks/>
                        </xdr:cNvGrpSpPr>
                      </xdr:nvGrpSpPr>
                      <xdr:grpSpPr bwMode="auto">
                        <a:xfrm>
                          <a:off x="150" y="1405"/>
                          <a:ext cx="3" cy="9"/>
                          <a:chOff x="466" y="835"/>
                          <a:chExt cx="3" cy="9"/>
                        </a:xfrm>
                      </xdr:grpSpPr>
                      <xdr:sp macro="" textlink="">
                        <xdr:nvSpPr>
                          <xdr:cNvPr id="237" name="Line 704"/>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238" name="Line 705"/>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234" name="Group 706"/>
                        <xdr:cNvGrpSpPr>
                          <a:grpSpLocks/>
                        </xdr:cNvGrpSpPr>
                      </xdr:nvGrpSpPr>
                      <xdr:grpSpPr bwMode="auto">
                        <a:xfrm flipH="1" flipV="1">
                          <a:off x="156" y="1405"/>
                          <a:ext cx="3" cy="9"/>
                          <a:chOff x="466" y="835"/>
                          <a:chExt cx="3" cy="9"/>
                        </a:xfrm>
                      </xdr:grpSpPr>
                      <xdr:sp macro="" textlink="">
                        <xdr:nvSpPr>
                          <xdr:cNvPr id="235" name="Line 707"/>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236" name="Line 708"/>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sp macro="" textlink="">
                  <xdr:nvSpPr>
                    <xdr:cNvPr id="222" name="Oval 619"/>
                    <xdr:cNvSpPr>
                      <a:spLocks noChangeArrowheads="1"/>
                    </xdr:cNvSpPr>
                  </xdr:nvSpPr>
                  <xdr:spPr bwMode="auto">
                    <a:xfrm rot="-7154617">
                      <a:off x="218" y="3069"/>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grpSp>
                  <xdr:nvGrpSpPr>
                    <xdr:cNvPr id="223" name="Group 713"/>
                    <xdr:cNvGrpSpPr>
                      <a:grpSpLocks/>
                    </xdr:cNvGrpSpPr>
                  </xdr:nvGrpSpPr>
                  <xdr:grpSpPr bwMode="auto">
                    <a:xfrm>
                      <a:off x="201" y="3054"/>
                      <a:ext cx="41" cy="39"/>
                      <a:chOff x="201" y="3054"/>
                      <a:chExt cx="41" cy="39"/>
                    </a:xfrm>
                  </xdr:grpSpPr>
                  <xdr:sp macro="" textlink="">
                    <xdr:nvSpPr>
                      <xdr:cNvPr id="224" name="Freeform 620"/>
                      <xdr:cNvSpPr>
                        <a:spLocks/>
                      </xdr:cNvSpPr>
                    </xdr:nvSpPr>
                    <xdr:spPr bwMode="auto">
                      <a:xfrm>
                        <a:off x="204" y="3077"/>
                        <a:ext cx="16" cy="13"/>
                      </a:xfrm>
                      <a:custGeom>
                        <a:avLst/>
                        <a:gdLst/>
                        <a:ahLst/>
                        <a:cxnLst>
                          <a:cxn ang="0">
                            <a:pos x="0" y="13"/>
                          </a:cxn>
                          <a:cxn ang="0">
                            <a:pos x="7" y="12"/>
                          </a:cxn>
                          <a:cxn ang="0">
                            <a:pos x="12" y="9"/>
                          </a:cxn>
                          <a:cxn ang="0">
                            <a:pos x="15" y="5"/>
                          </a:cxn>
                          <a:cxn ang="0">
                            <a:pos x="16" y="0"/>
                          </a:cxn>
                        </a:cxnLst>
                        <a:rect l="0" t="0" r="r" b="b"/>
                        <a:pathLst>
                          <a:path w="16" h="13">
                            <a:moveTo>
                              <a:pt x="0" y="13"/>
                            </a:moveTo>
                            <a:cubicBezTo>
                              <a:pt x="1" y="13"/>
                              <a:pt x="5" y="13"/>
                              <a:pt x="7" y="12"/>
                            </a:cubicBezTo>
                            <a:cubicBezTo>
                              <a:pt x="9" y="11"/>
                              <a:pt x="11" y="10"/>
                              <a:pt x="12" y="9"/>
                            </a:cubicBezTo>
                            <a:cubicBezTo>
                              <a:pt x="13" y="8"/>
                              <a:pt x="14" y="6"/>
                              <a:pt x="15" y="5"/>
                            </a:cubicBezTo>
                            <a:cubicBezTo>
                              <a:pt x="16" y="4"/>
                              <a:pt x="16" y="1"/>
                              <a:pt x="16" y="0"/>
                            </a:cubicBezTo>
                          </a:path>
                        </a:pathLst>
                      </a:custGeom>
                      <a:noFill/>
                      <a:ln w="3175" cap="flat" cmpd="sng">
                        <a:solidFill>
                          <a:srgbClr val="333300"/>
                        </a:solidFill>
                        <a:prstDash val="dash"/>
                        <a:round/>
                        <a:headEnd/>
                        <a:tailEnd/>
                      </a:ln>
                    </xdr:spPr>
                  </xdr:sp>
                  <xdr:sp macro="" textlink="">
                    <xdr:nvSpPr>
                      <xdr:cNvPr id="225" name="Freeform 621"/>
                      <xdr:cNvSpPr>
                        <a:spLocks/>
                      </xdr:cNvSpPr>
                    </xdr:nvSpPr>
                    <xdr:spPr bwMode="auto">
                      <a:xfrm rot="-17404457">
                        <a:off x="223" y="3078"/>
                        <a:ext cx="16" cy="13"/>
                      </a:xfrm>
                      <a:custGeom>
                        <a:avLst/>
                        <a:gdLst/>
                        <a:ahLst/>
                        <a:cxnLst>
                          <a:cxn ang="0">
                            <a:pos x="0" y="13"/>
                          </a:cxn>
                          <a:cxn ang="0">
                            <a:pos x="7" y="12"/>
                          </a:cxn>
                          <a:cxn ang="0">
                            <a:pos x="12" y="9"/>
                          </a:cxn>
                          <a:cxn ang="0">
                            <a:pos x="15" y="5"/>
                          </a:cxn>
                          <a:cxn ang="0">
                            <a:pos x="16" y="0"/>
                          </a:cxn>
                        </a:cxnLst>
                        <a:rect l="0" t="0" r="r" b="b"/>
                        <a:pathLst>
                          <a:path w="16" h="13">
                            <a:moveTo>
                              <a:pt x="0" y="13"/>
                            </a:moveTo>
                            <a:cubicBezTo>
                              <a:pt x="1" y="13"/>
                              <a:pt x="5" y="13"/>
                              <a:pt x="7" y="12"/>
                            </a:cubicBezTo>
                            <a:cubicBezTo>
                              <a:pt x="9" y="11"/>
                              <a:pt x="11" y="10"/>
                              <a:pt x="12" y="9"/>
                            </a:cubicBezTo>
                            <a:cubicBezTo>
                              <a:pt x="13" y="8"/>
                              <a:pt x="14" y="6"/>
                              <a:pt x="15" y="5"/>
                            </a:cubicBezTo>
                            <a:cubicBezTo>
                              <a:pt x="16" y="4"/>
                              <a:pt x="16" y="1"/>
                              <a:pt x="16" y="0"/>
                            </a:cubicBezTo>
                          </a:path>
                        </a:pathLst>
                      </a:custGeom>
                      <a:noFill/>
                      <a:ln w="3175" cap="flat" cmpd="sng">
                        <a:solidFill>
                          <a:srgbClr val="333300"/>
                        </a:solidFill>
                        <a:prstDash val="dash"/>
                        <a:round/>
                        <a:headEnd/>
                        <a:tailEnd/>
                      </a:ln>
                    </xdr:spPr>
                  </xdr:sp>
                  <xdr:sp macro="" textlink="">
                    <xdr:nvSpPr>
                      <xdr:cNvPr id="226" name="Freeform 622"/>
                      <xdr:cNvSpPr>
                        <a:spLocks/>
                      </xdr:cNvSpPr>
                    </xdr:nvSpPr>
                    <xdr:spPr bwMode="auto">
                      <a:xfrm rot="-14518627">
                        <a:off x="209" y="3055"/>
                        <a:ext cx="16" cy="13"/>
                      </a:xfrm>
                      <a:custGeom>
                        <a:avLst/>
                        <a:gdLst/>
                        <a:ahLst/>
                        <a:cxnLst>
                          <a:cxn ang="0">
                            <a:pos x="0" y="13"/>
                          </a:cxn>
                          <a:cxn ang="0">
                            <a:pos x="7" y="12"/>
                          </a:cxn>
                          <a:cxn ang="0">
                            <a:pos x="12" y="9"/>
                          </a:cxn>
                          <a:cxn ang="0">
                            <a:pos x="15" y="5"/>
                          </a:cxn>
                          <a:cxn ang="0">
                            <a:pos x="16" y="0"/>
                          </a:cxn>
                        </a:cxnLst>
                        <a:rect l="0" t="0" r="r" b="b"/>
                        <a:pathLst>
                          <a:path w="16" h="13">
                            <a:moveTo>
                              <a:pt x="0" y="13"/>
                            </a:moveTo>
                            <a:cubicBezTo>
                              <a:pt x="1" y="13"/>
                              <a:pt x="5" y="13"/>
                              <a:pt x="7" y="12"/>
                            </a:cubicBezTo>
                            <a:cubicBezTo>
                              <a:pt x="9" y="11"/>
                              <a:pt x="11" y="10"/>
                              <a:pt x="12" y="9"/>
                            </a:cubicBezTo>
                            <a:cubicBezTo>
                              <a:pt x="13" y="8"/>
                              <a:pt x="14" y="6"/>
                              <a:pt x="15" y="5"/>
                            </a:cubicBezTo>
                            <a:cubicBezTo>
                              <a:pt x="16" y="4"/>
                              <a:pt x="16" y="1"/>
                              <a:pt x="16" y="0"/>
                            </a:cubicBezTo>
                          </a:path>
                        </a:pathLst>
                      </a:custGeom>
                      <a:noFill/>
                      <a:ln w="3175" cap="flat" cmpd="sng">
                        <a:solidFill>
                          <a:srgbClr val="333300"/>
                        </a:solidFill>
                        <a:prstDash val="dash"/>
                        <a:round/>
                        <a:headEnd/>
                        <a:tailEnd/>
                      </a:ln>
                    </xdr:spPr>
                  </xdr:sp>
                  <xdr:sp macro="" textlink="">
                    <xdr:nvSpPr>
                      <xdr:cNvPr id="227" name="Freeform 623"/>
                      <xdr:cNvSpPr>
                        <a:spLocks/>
                      </xdr:cNvSpPr>
                    </xdr:nvSpPr>
                    <xdr:spPr bwMode="auto">
                      <a:xfrm rot="14518627" flipH="1">
                        <a:off x="219" y="3055"/>
                        <a:ext cx="16" cy="13"/>
                      </a:xfrm>
                      <a:custGeom>
                        <a:avLst/>
                        <a:gdLst/>
                        <a:ahLst/>
                        <a:cxnLst>
                          <a:cxn ang="0">
                            <a:pos x="0" y="13"/>
                          </a:cxn>
                          <a:cxn ang="0">
                            <a:pos x="7" y="12"/>
                          </a:cxn>
                          <a:cxn ang="0">
                            <a:pos x="12" y="9"/>
                          </a:cxn>
                          <a:cxn ang="0">
                            <a:pos x="15" y="5"/>
                          </a:cxn>
                          <a:cxn ang="0">
                            <a:pos x="16" y="0"/>
                          </a:cxn>
                        </a:cxnLst>
                        <a:rect l="0" t="0" r="r" b="b"/>
                        <a:pathLst>
                          <a:path w="16" h="13">
                            <a:moveTo>
                              <a:pt x="0" y="13"/>
                            </a:moveTo>
                            <a:cubicBezTo>
                              <a:pt x="1" y="13"/>
                              <a:pt x="5" y="13"/>
                              <a:pt x="7" y="12"/>
                            </a:cubicBezTo>
                            <a:cubicBezTo>
                              <a:pt x="9" y="11"/>
                              <a:pt x="11" y="10"/>
                              <a:pt x="12" y="9"/>
                            </a:cubicBezTo>
                            <a:cubicBezTo>
                              <a:pt x="13" y="8"/>
                              <a:pt x="14" y="6"/>
                              <a:pt x="15" y="5"/>
                            </a:cubicBezTo>
                            <a:cubicBezTo>
                              <a:pt x="16" y="4"/>
                              <a:pt x="16" y="1"/>
                              <a:pt x="16" y="0"/>
                            </a:cubicBezTo>
                          </a:path>
                        </a:pathLst>
                      </a:custGeom>
                      <a:noFill/>
                      <a:ln w="3175" cap="flat" cmpd="sng">
                        <a:solidFill>
                          <a:srgbClr val="333300"/>
                        </a:solidFill>
                        <a:prstDash val="dash"/>
                        <a:round/>
                        <a:headEnd/>
                        <a:tailEnd/>
                      </a:ln>
                    </xdr:spPr>
                  </xdr:sp>
                  <xdr:sp macro="" textlink="">
                    <xdr:nvSpPr>
                      <xdr:cNvPr id="228" name="Freeform 624"/>
                      <xdr:cNvSpPr>
                        <a:spLocks/>
                      </xdr:cNvSpPr>
                    </xdr:nvSpPr>
                    <xdr:spPr bwMode="auto">
                      <a:xfrm rot="-6647471">
                        <a:off x="228" y="3070"/>
                        <a:ext cx="16" cy="13"/>
                      </a:xfrm>
                      <a:custGeom>
                        <a:avLst/>
                        <a:gdLst/>
                        <a:ahLst/>
                        <a:cxnLst>
                          <a:cxn ang="0">
                            <a:pos x="0" y="13"/>
                          </a:cxn>
                          <a:cxn ang="0">
                            <a:pos x="7" y="12"/>
                          </a:cxn>
                          <a:cxn ang="0">
                            <a:pos x="12" y="9"/>
                          </a:cxn>
                          <a:cxn ang="0">
                            <a:pos x="15" y="5"/>
                          </a:cxn>
                          <a:cxn ang="0">
                            <a:pos x="16" y="0"/>
                          </a:cxn>
                        </a:cxnLst>
                        <a:rect l="0" t="0" r="r" b="b"/>
                        <a:pathLst>
                          <a:path w="16" h="13">
                            <a:moveTo>
                              <a:pt x="0" y="13"/>
                            </a:moveTo>
                            <a:cubicBezTo>
                              <a:pt x="1" y="13"/>
                              <a:pt x="5" y="13"/>
                              <a:pt x="7" y="12"/>
                            </a:cubicBezTo>
                            <a:cubicBezTo>
                              <a:pt x="9" y="11"/>
                              <a:pt x="11" y="10"/>
                              <a:pt x="12" y="9"/>
                            </a:cubicBezTo>
                            <a:cubicBezTo>
                              <a:pt x="13" y="8"/>
                              <a:pt x="14" y="6"/>
                              <a:pt x="15" y="5"/>
                            </a:cubicBezTo>
                            <a:cubicBezTo>
                              <a:pt x="16" y="4"/>
                              <a:pt x="16" y="1"/>
                              <a:pt x="16" y="0"/>
                            </a:cubicBezTo>
                          </a:path>
                        </a:pathLst>
                      </a:custGeom>
                      <a:noFill/>
                      <a:ln w="3175" cap="flat" cmpd="sng">
                        <a:solidFill>
                          <a:srgbClr val="333300"/>
                        </a:solidFill>
                        <a:prstDash val="dash"/>
                        <a:round/>
                        <a:headEnd/>
                        <a:tailEnd/>
                      </a:ln>
                    </xdr:spPr>
                  </xdr:sp>
                  <xdr:sp macro="" textlink="">
                    <xdr:nvSpPr>
                      <xdr:cNvPr id="229" name="Freeform 625"/>
                      <xdr:cNvSpPr>
                        <a:spLocks/>
                      </xdr:cNvSpPr>
                    </xdr:nvSpPr>
                    <xdr:spPr bwMode="auto">
                      <a:xfrm rot="7249068" flipH="1">
                        <a:off x="200" y="3070"/>
                        <a:ext cx="16" cy="13"/>
                      </a:xfrm>
                      <a:custGeom>
                        <a:avLst/>
                        <a:gdLst/>
                        <a:ahLst/>
                        <a:cxnLst>
                          <a:cxn ang="0">
                            <a:pos x="0" y="13"/>
                          </a:cxn>
                          <a:cxn ang="0">
                            <a:pos x="7" y="12"/>
                          </a:cxn>
                          <a:cxn ang="0">
                            <a:pos x="12" y="9"/>
                          </a:cxn>
                          <a:cxn ang="0">
                            <a:pos x="15" y="5"/>
                          </a:cxn>
                          <a:cxn ang="0">
                            <a:pos x="16" y="0"/>
                          </a:cxn>
                        </a:cxnLst>
                        <a:rect l="0" t="0" r="r" b="b"/>
                        <a:pathLst>
                          <a:path w="16" h="13">
                            <a:moveTo>
                              <a:pt x="0" y="13"/>
                            </a:moveTo>
                            <a:cubicBezTo>
                              <a:pt x="1" y="13"/>
                              <a:pt x="5" y="13"/>
                              <a:pt x="7" y="12"/>
                            </a:cubicBezTo>
                            <a:cubicBezTo>
                              <a:pt x="9" y="11"/>
                              <a:pt x="11" y="10"/>
                              <a:pt x="12" y="9"/>
                            </a:cubicBezTo>
                            <a:cubicBezTo>
                              <a:pt x="13" y="8"/>
                              <a:pt x="14" y="6"/>
                              <a:pt x="15" y="5"/>
                            </a:cubicBezTo>
                            <a:cubicBezTo>
                              <a:pt x="16" y="4"/>
                              <a:pt x="16" y="1"/>
                              <a:pt x="16" y="0"/>
                            </a:cubicBezTo>
                          </a:path>
                        </a:pathLst>
                      </a:custGeom>
                      <a:noFill/>
                      <a:ln w="3175" cap="flat" cmpd="sng">
                        <a:solidFill>
                          <a:srgbClr val="333300"/>
                        </a:solidFill>
                        <a:prstDash val="dash"/>
                        <a:round/>
                        <a:headEnd/>
                        <a:tailEnd/>
                      </a:ln>
                    </xdr:spPr>
                  </xdr:sp>
                </xdr:grpSp>
              </xdr:grpSp>
            </xdr:grpSp>
            <xdr:grpSp>
              <xdr:nvGrpSpPr>
                <xdr:cNvPr id="208" name="Group 688"/>
                <xdr:cNvGrpSpPr>
                  <a:grpSpLocks/>
                </xdr:cNvGrpSpPr>
              </xdr:nvGrpSpPr>
              <xdr:grpSpPr bwMode="auto">
                <a:xfrm>
                  <a:off x="265" y="3130"/>
                  <a:ext cx="9" cy="9"/>
                  <a:chOff x="150" y="1405"/>
                  <a:chExt cx="9" cy="9"/>
                </a:xfrm>
              </xdr:grpSpPr>
              <xdr:grpSp>
                <xdr:nvGrpSpPr>
                  <xdr:cNvPr id="209" name="Group 689"/>
                  <xdr:cNvGrpSpPr>
                    <a:grpSpLocks/>
                  </xdr:cNvGrpSpPr>
                </xdr:nvGrpSpPr>
                <xdr:grpSpPr bwMode="auto">
                  <a:xfrm>
                    <a:off x="150" y="1405"/>
                    <a:ext cx="3" cy="9"/>
                    <a:chOff x="466" y="835"/>
                    <a:chExt cx="3" cy="9"/>
                  </a:xfrm>
                </xdr:grpSpPr>
                <xdr:sp macro="" textlink="">
                  <xdr:nvSpPr>
                    <xdr:cNvPr id="213" name="Line 690"/>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214" name="Line 691"/>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210" name="Group 692"/>
                  <xdr:cNvGrpSpPr>
                    <a:grpSpLocks/>
                  </xdr:cNvGrpSpPr>
                </xdr:nvGrpSpPr>
                <xdr:grpSpPr bwMode="auto">
                  <a:xfrm flipH="1" flipV="1">
                    <a:off x="156" y="1405"/>
                    <a:ext cx="3" cy="9"/>
                    <a:chOff x="466" y="835"/>
                    <a:chExt cx="3" cy="9"/>
                  </a:xfrm>
                </xdr:grpSpPr>
                <xdr:sp macro="" textlink="">
                  <xdr:nvSpPr>
                    <xdr:cNvPr id="211" name="Line 693"/>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212" name="Line 694"/>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grpSp>
        </xdr:grpSp>
      </xdr:grpSp>
      <xdr:grpSp>
        <xdr:nvGrpSpPr>
          <xdr:cNvPr id="1254" name="1253 - Ομάδα"/>
          <xdr:cNvGrpSpPr/>
        </xdr:nvGrpSpPr>
        <xdr:grpSpPr>
          <a:xfrm>
            <a:off x="1295151" y="26766838"/>
            <a:ext cx="1650424" cy="479063"/>
            <a:chOff x="1295151" y="26766838"/>
            <a:chExt cx="1650424" cy="479063"/>
          </a:xfrm>
        </xdr:grpSpPr>
        <xdr:sp macro="" textlink="">
          <xdr:nvSpPr>
            <xdr:cNvPr id="1251" name="Text Box 2123"/>
            <xdr:cNvSpPr txBox="1">
              <a:spLocks noChangeArrowheads="1"/>
            </xdr:cNvSpPr>
          </xdr:nvSpPr>
          <xdr:spPr bwMode="auto">
            <a:xfrm>
              <a:off x="1881188" y="26766838"/>
              <a:ext cx="533400" cy="17462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0" i="0" strike="noStrike">
                  <a:solidFill>
                    <a:srgbClr val="FF6600"/>
                  </a:solidFill>
                  <a:latin typeface="Arial"/>
                  <a:cs typeface="Arial"/>
                </a:rPr>
                <a:t>άτομα </a:t>
              </a:r>
              <a:r>
                <a:rPr lang="en-US" sz="1000" b="0" i="0" strike="noStrike">
                  <a:solidFill>
                    <a:srgbClr val="FF6600"/>
                  </a:solidFill>
                  <a:latin typeface="Arial"/>
                  <a:cs typeface="Arial"/>
                </a:rPr>
                <a:t>F</a:t>
              </a:r>
              <a:endParaRPr lang="el-GR" sz="1000" b="1" i="0" strike="noStrike">
                <a:solidFill>
                  <a:srgbClr val="FF6600"/>
                </a:solidFill>
                <a:latin typeface="Arial"/>
                <a:cs typeface="Arial"/>
              </a:endParaRPr>
            </a:p>
          </xdr:txBody>
        </xdr:sp>
        <xdr:cxnSp macro="">
          <xdr:nvCxnSpPr>
            <xdr:cNvPr id="1252" name="1251 - Ευθύγραμμο βέλος σύνδεσης"/>
            <xdr:cNvCxnSpPr/>
          </xdr:nvCxnSpPr>
          <xdr:spPr>
            <a:xfrm rot="10800000" flipV="1">
              <a:off x="1295151" y="26910637"/>
              <a:ext cx="540000" cy="275300"/>
            </a:xfrm>
            <a:prstGeom prst="straightConnector1">
              <a:avLst/>
            </a:prstGeom>
            <a:ln w="15875">
              <a:solidFill>
                <a:srgbClr val="0066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3" name="1252 - Ευθύγραμμο βέλος σύνδεσης"/>
            <xdr:cNvCxnSpPr/>
          </xdr:nvCxnSpPr>
          <xdr:spPr>
            <a:xfrm>
              <a:off x="2424113" y="26898601"/>
              <a:ext cx="521462" cy="347300"/>
            </a:xfrm>
            <a:prstGeom prst="straightConnector1">
              <a:avLst/>
            </a:prstGeom>
            <a:ln w="15875">
              <a:solidFill>
                <a:srgbClr val="006600"/>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0</xdr:col>
      <xdr:colOff>513557</xdr:colOff>
      <xdr:row>239</xdr:row>
      <xdr:rowOff>295</xdr:rowOff>
    </xdr:from>
    <xdr:to>
      <xdr:col>4</xdr:col>
      <xdr:colOff>384397</xdr:colOff>
      <xdr:row>248</xdr:row>
      <xdr:rowOff>77789</xdr:rowOff>
    </xdr:to>
    <xdr:grpSp>
      <xdr:nvGrpSpPr>
        <xdr:cNvPr id="357" name="Ομάδα 356"/>
        <xdr:cNvGrpSpPr/>
      </xdr:nvGrpSpPr>
      <xdr:grpSpPr>
        <a:xfrm>
          <a:off x="513557" y="43567248"/>
          <a:ext cx="2291778" cy="1684838"/>
          <a:chOff x="493713" y="43527560"/>
          <a:chExt cx="2291778" cy="1684838"/>
        </a:xfrm>
      </xdr:grpSpPr>
      <xdr:grpSp>
        <xdr:nvGrpSpPr>
          <xdr:cNvPr id="451" name="Group 921"/>
          <xdr:cNvGrpSpPr>
            <a:grpSpLocks/>
          </xdr:cNvGrpSpPr>
        </xdr:nvGrpSpPr>
        <xdr:grpSpPr bwMode="auto">
          <a:xfrm>
            <a:off x="1826507" y="44366024"/>
            <a:ext cx="479625" cy="187784"/>
            <a:chOff x="223" y="4153"/>
            <a:chExt cx="51" cy="20"/>
          </a:xfrm>
        </xdr:grpSpPr>
        <xdr:grpSp>
          <xdr:nvGrpSpPr>
            <xdr:cNvPr id="478" name="Group 910"/>
            <xdr:cNvGrpSpPr>
              <a:grpSpLocks/>
            </xdr:cNvGrpSpPr>
          </xdr:nvGrpSpPr>
          <xdr:grpSpPr bwMode="auto">
            <a:xfrm rot="9440757">
              <a:off x="249" y="4155"/>
              <a:ext cx="25" cy="18"/>
              <a:chOff x="592" y="756"/>
              <a:chExt cx="57" cy="42"/>
            </a:xfrm>
          </xdr:grpSpPr>
          <xdr:sp macro="" textlink="">
            <xdr:nvSpPr>
              <xdr:cNvPr id="482" name="Freeform 911"/>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483" name="Freeform 912"/>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grpSp>
          <xdr:nvGrpSpPr>
            <xdr:cNvPr id="479" name="Group 901"/>
            <xdr:cNvGrpSpPr>
              <a:grpSpLocks/>
            </xdr:cNvGrpSpPr>
          </xdr:nvGrpSpPr>
          <xdr:grpSpPr bwMode="auto">
            <a:xfrm rot="1350542">
              <a:off x="223" y="4153"/>
              <a:ext cx="25" cy="18"/>
              <a:chOff x="592" y="756"/>
              <a:chExt cx="57" cy="42"/>
            </a:xfrm>
          </xdr:grpSpPr>
          <xdr:sp macro="" textlink="">
            <xdr:nvSpPr>
              <xdr:cNvPr id="480" name="Freeform 902"/>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481" name="Freeform 903"/>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grpSp>
      <xdr:grpSp>
        <xdr:nvGrpSpPr>
          <xdr:cNvPr id="1269" name="1268 - Ομάδα"/>
          <xdr:cNvGrpSpPr/>
        </xdr:nvGrpSpPr>
        <xdr:grpSpPr>
          <a:xfrm>
            <a:off x="493713" y="43527560"/>
            <a:ext cx="2291778" cy="1684838"/>
            <a:chOff x="493713" y="40437879"/>
            <a:chExt cx="2379090" cy="1645151"/>
          </a:xfrm>
        </xdr:grpSpPr>
        <xdr:sp macro="" textlink="">
          <xdr:nvSpPr>
            <xdr:cNvPr id="453" name="Line 847"/>
            <xdr:cNvSpPr>
              <a:spLocks noChangeShapeType="1"/>
            </xdr:cNvSpPr>
          </xdr:nvSpPr>
          <xdr:spPr bwMode="auto">
            <a:xfrm flipH="1" flipV="1">
              <a:off x="1279948" y="41614218"/>
              <a:ext cx="1592855" cy="110289"/>
            </a:xfrm>
            <a:prstGeom prst="line">
              <a:avLst/>
            </a:prstGeom>
            <a:noFill/>
            <a:ln w="9525">
              <a:solidFill>
                <a:srgbClr val="FF6600"/>
              </a:solidFill>
              <a:prstDash val="dash"/>
              <a:round/>
              <a:headEnd/>
              <a:tailEnd/>
            </a:ln>
          </xdr:spPr>
        </xdr:sp>
        <xdr:sp macro="" textlink="">
          <xdr:nvSpPr>
            <xdr:cNvPr id="454" name="Line 845"/>
            <xdr:cNvSpPr>
              <a:spLocks noChangeShapeType="1"/>
            </xdr:cNvSpPr>
          </xdr:nvSpPr>
          <xdr:spPr bwMode="auto">
            <a:xfrm flipH="1">
              <a:off x="2204197" y="41724507"/>
              <a:ext cx="668606" cy="220578"/>
            </a:xfrm>
            <a:prstGeom prst="line">
              <a:avLst/>
            </a:prstGeom>
            <a:noFill/>
            <a:ln w="9525">
              <a:solidFill>
                <a:srgbClr val="FF6600"/>
              </a:solidFill>
              <a:prstDash val="dash"/>
              <a:round/>
              <a:headEnd/>
              <a:tailEnd/>
            </a:ln>
          </xdr:spPr>
        </xdr:sp>
        <xdr:sp macro="" textlink="">
          <xdr:nvSpPr>
            <xdr:cNvPr id="455" name="Line 846"/>
            <xdr:cNvSpPr>
              <a:spLocks noChangeShapeType="1"/>
            </xdr:cNvSpPr>
          </xdr:nvSpPr>
          <xdr:spPr bwMode="auto">
            <a:xfrm flipH="1" flipV="1">
              <a:off x="1279948" y="41614218"/>
              <a:ext cx="943914" cy="330868"/>
            </a:xfrm>
            <a:prstGeom prst="line">
              <a:avLst/>
            </a:prstGeom>
            <a:noFill/>
            <a:ln w="9525">
              <a:solidFill>
                <a:srgbClr val="FF6600"/>
              </a:solidFill>
              <a:prstDash val="dash"/>
              <a:round/>
              <a:headEnd/>
              <a:tailEnd/>
            </a:ln>
          </xdr:spPr>
        </xdr:sp>
        <xdr:sp macro="" textlink="">
          <xdr:nvSpPr>
            <xdr:cNvPr id="456" name="Line 853"/>
            <xdr:cNvSpPr>
              <a:spLocks noChangeShapeType="1"/>
            </xdr:cNvSpPr>
          </xdr:nvSpPr>
          <xdr:spPr bwMode="auto">
            <a:xfrm flipH="1" flipV="1">
              <a:off x="2096040" y="40667569"/>
              <a:ext cx="776763" cy="1047748"/>
            </a:xfrm>
            <a:prstGeom prst="line">
              <a:avLst/>
            </a:prstGeom>
            <a:noFill/>
            <a:ln w="9525">
              <a:solidFill>
                <a:srgbClr val="FF6600"/>
              </a:solidFill>
              <a:prstDash val="dash"/>
              <a:round/>
              <a:headEnd/>
              <a:tailEnd/>
            </a:ln>
          </xdr:spPr>
        </xdr:sp>
        <xdr:sp macro="" textlink="">
          <xdr:nvSpPr>
            <xdr:cNvPr id="457" name="Line 854"/>
            <xdr:cNvSpPr>
              <a:spLocks noChangeShapeType="1"/>
            </xdr:cNvSpPr>
          </xdr:nvSpPr>
          <xdr:spPr bwMode="auto">
            <a:xfrm flipV="1">
              <a:off x="1279948" y="40676760"/>
              <a:ext cx="816092" cy="928268"/>
            </a:xfrm>
            <a:prstGeom prst="line">
              <a:avLst/>
            </a:prstGeom>
            <a:noFill/>
            <a:ln w="9525">
              <a:solidFill>
                <a:srgbClr val="FF6600"/>
              </a:solidFill>
              <a:prstDash val="dash"/>
              <a:round/>
              <a:headEnd/>
              <a:tailEnd/>
            </a:ln>
          </xdr:spPr>
        </xdr:sp>
        <xdr:grpSp>
          <xdr:nvGrpSpPr>
            <xdr:cNvPr id="1268" name="1267 - Ομάδα"/>
            <xdr:cNvGrpSpPr/>
          </xdr:nvGrpSpPr>
          <xdr:grpSpPr>
            <a:xfrm>
              <a:off x="493713" y="40437879"/>
              <a:ext cx="2263834" cy="1645151"/>
              <a:chOff x="485775" y="40437879"/>
              <a:chExt cx="2263834" cy="1645151"/>
            </a:xfrm>
          </xdr:grpSpPr>
          <xdr:grpSp>
            <xdr:nvGrpSpPr>
              <xdr:cNvPr id="1266" name="1265 - Ομάδα"/>
              <xdr:cNvGrpSpPr/>
            </xdr:nvGrpSpPr>
            <xdr:grpSpPr>
              <a:xfrm>
                <a:off x="1299613" y="40685951"/>
                <a:ext cx="1449996" cy="1277516"/>
                <a:chOff x="1299613" y="40685951"/>
                <a:chExt cx="1449996" cy="1277516"/>
              </a:xfrm>
            </xdr:grpSpPr>
            <xdr:grpSp>
              <xdr:nvGrpSpPr>
                <xdr:cNvPr id="459" name="Group 913"/>
                <xdr:cNvGrpSpPr>
                  <a:grpSpLocks/>
                </xdr:cNvGrpSpPr>
              </xdr:nvGrpSpPr>
              <xdr:grpSpPr bwMode="auto">
                <a:xfrm rot="1440301">
                  <a:off x="1987592" y="41353683"/>
                  <a:ext cx="762017" cy="431235"/>
                  <a:chOff x="636" y="589"/>
                  <a:chExt cx="60" cy="34"/>
                </a:xfrm>
              </xdr:grpSpPr>
              <xdr:sp macro="" textlink="">
                <xdr:nvSpPr>
                  <xdr:cNvPr id="476" name="Freeform 914"/>
                  <xdr:cNvSpPr>
                    <a:spLocks/>
                  </xdr:cNvSpPr>
                </xdr:nvSpPr>
                <xdr:spPr bwMode="auto">
                  <a:xfrm rot="16200000" flipV="1">
                    <a:off x="657" y="584"/>
                    <a:ext cx="18" cy="60"/>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477" name="Freeform 915"/>
                  <xdr:cNvSpPr>
                    <a:spLocks/>
                  </xdr:cNvSpPr>
                </xdr:nvSpPr>
                <xdr:spPr bwMode="auto">
                  <a:xfrm rot="16200000" flipH="1" flipV="1">
                    <a:off x="658" y="571"/>
                    <a:ext cx="20" cy="56"/>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grpSp>
              <xdr:nvGrpSpPr>
                <xdr:cNvPr id="460" name="Group 917"/>
                <xdr:cNvGrpSpPr>
                  <a:grpSpLocks/>
                </xdr:cNvGrpSpPr>
              </xdr:nvGrpSpPr>
              <xdr:grpSpPr bwMode="auto">
                <a:xfrm>
                  <a:off x="1299613" y="41301709"/>
                  <a:ext cx="806260" cy="386012"/>
                  <a:chOff x="168" y="4159"/>
                  <a:chExt cx="82" cy="42"/>
                </a:xfrm>
              </xdr:grpSpPr>
              <xdr:sp macro="" textlink="">
                <xdr:nvSpPr>
                  <xdr:cNvPr id="474" name="Freeform 905"/>
                  <xdr:cNvSpPr>
                    <a:spLocks/>
                  </xdr:cNvSpPr>
                </xdr:nvSpPr>
                <xdr:spPr bwMode="auto">
                  <a:xfrm rot="4436131" flipV="1">
                    <a:off x="195" y="4132"/>
                    <a:ext cx="21" cy="75"/>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sp macro="" textlink="">
                <xdr:nvSpPr>
                  <xdr:cNvPr id="475" name="Freeform 906"/>
                  <xdr:cNvSpPr>
                    <a:spLocks/>
                  </xdr:cNvSpPr>
                </xdr:nvSpPr>
                <xdr:spPr bwMode="auto">
                  <a:xfrm rot="4436131" flipH="1" flipV="1">
                    <a:off x="202" y="4152"/>
                    <a:ext cx="22" cy="75"/>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0" scaled="1"/>
                  </a:gradFill>
                  <a:ln w="9525">
                    <a:noFill/>
                    <a:round/>
                    <a:headEnd/>
                    <a:tailEnd/>
                  </a:ln>
                </xdr:spPr>
              </xdr:sp>
            </xdr:grpSp>
            <xdr:grpSp>
              <xdr:nvGrpSpPr>
                <xdr:cNvPr id="461" name="Group 920"/>
                <xdr:cNvGrpSpPr>
                  <a:grpSpLocks/>
                </xdr:cNvGrpSpPr>
              </xdr:nvGrpSpPr>
              <xdr:grpSpPr bwMode="auto">
                <a:xfrm>
                  <a:off x="1889559" y="40685951"/>
                  <a:ext cx="471957" cy="1277516"/>
                  <a:chOff x="228" y="4092"/>
                  <a:chExt cx="48" cy="139"/>
                </a:xfrm>
              </xdr:grpSpPr>
              <xdr:grpSp>
                <xdr:nvGrpSpPr>
                  <xdr:cNvPr id="462" name="Group 919"/>
                  <xdr:cNvGrpSpPr>
                    <a:grpSpLocks/>
                  </xdr:cNvGrpSpPr>
                </xdr:nvGrpSpPr>
                <xdr:grpSpPr bwMode="auto">
                  <a:xfrm>
                    <a:off x="228" y="4093"/>
                    <a:ext cx="44" cy="102"/>
                    <a:chOff x="228" y="4093"/>
                    <a:chExt cx="44" cy="102"/>
                  </a:xfrm>
                </xdr:grpSpPr>
                <xdr:grpSp>
                  <xdr:nvGrpSpPr>
                    <xdr:cNvPr id="468" name="Group 872"/>
                    <xdr:cNvGrpSpPr>
                      <a:grpSpLocks/>
                    </xdr:cNvGrpSpPr>
                  </xdr:nvGrpSpPr>
                  <xdr:grpSpPr bwMode="auto">
                    <a:xfrm rot="-5400000">
                      <a:off x="237" y="4174"/>
                      <a:ext cx="25" cy="18"/>
                      <a:chOff x="592" y="756"/>
                      <a:chExt cx="57" cy="42"/>
                    </a:xfrm>
                  </xdr:grpSpPr>
                  <xdr:sp macro="" textlink="">
                    <xdr:nvSpPr>
                      <xdr:cNvPr id="472" name="Freeform 873"/>
                      <xdr:cNvSpPr>
                        <a:spLocks/>
                      </xdr:cNvSpPr>
                    </xdr:nvSpPr>
                    <xdr:spPr bwMode="auto">
                      <a:xfrm rot="-5400000">
                        <a:off x="610" y="759"/>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473" name="Freeform 874"/>
                      <xdr:cNvSpPr>
                        <a:spLocks/>
                      </xdr:cNvSpPr>
                    </xdr:nvSpPr>
                    <xdr:spPr bwMode="auto">
                      <a:xfrm rot="16200000" flipH="1">
                        <a:off x="610" y="738"/>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grpSp>
                  <xdr:nvGrpSpPr>
                    <xdr:cNvPr id="469" name="Group 875"/>
                    <xdr:cNvGrpSpPr>
                      <a:grpSpLocks/>
                    </xdr:cNvGrpSpPr>
                  </xdr:nvGrpSpPr>
                  <xdr:grpSpPr bwMode="auto">
                    <a:xfrm rot="-5400000">
                      <a:off x="212" y="4109"/>
                      <a:ext cx="75" cy="44"/>
                      <a:chOff x="652" y="743"/>
                      <a:chExt cx="57" cy="42"/>
                    </a:xfrm>
                  </xdr:grpSpPr>
                  <xdr:sp macro="" textlink="">
                    <xdr:nvSpPr>
                      <xdr:cNvPr id="470" name="Freeform 876"/>
                      <xdr:cNvSpPr>
                        <a:spLocks/>
                      </xdr:cNvSpPr>
                    </xdr:nvSpPr>
                    <xdr:spPr bwMode="auto">
                      <a:xfrm rot="16200000" flipV="1">
                        <a:off x="670" y="746"/>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sp macro="" textlink="">
                    <xdr:nvSpPr>
                      <xdr:cNvPr id="471" name="Freeform 877"/>
                      <xdr:cNvSpPr>
                        <a:spLocks/>
                      </xdr:cNvSpPr>
                    </xdr:nvSpPr>
                    <xdr:spPr bwMode="auto">
                      <a:xfrm rot="16200000" flipH="1" flipV="1">
                        <a:off x="670" y="725"/>
                        <a:ext cx="21" cy="57"/>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s>
                          <a:gs pos="100000">
                            <a:srgbClr val="800000">
                              <a:gamma/>
                              <a:shade val="0"/>
                              <a:invGamma/>
                            </a:srgbClr>
                          </a:gs>
                        </a:gsLst>
                        <a:lin ang="5400000" scaled="1"/>
                      </a:gradFill>
                      <a:ln w="9525">
                        <a:noFill/>
                        <a:round/>
                        <a:headEnd/>
                        <a:tailEnd/>
                      </a:ln>
                    </xdr:spPr>
                  </xdr:sp>
                </xdr:grpSp>
              </xdr:grpSp>
              <xdr:grpSp>
                <xdr:nvGrpSpPr>
                  <xdr:cNvPr id="463" name="Group 908"/>
                  <xdr:cNvGrpSpPr>
                    <a:grpSpLocks/>
                  </xdr:cNvGrpSpPr>
                </xdr:nvGrpSpPr>
                <xdr:grpSpPr bwMode="auto">
                  <a:xfrm>
                    <a:off x="233" y="4163"/>
                    <a:ext cx="43" cy="68"/>
                    <a:chOff x="233" y="4164"/>
                    <a:chExt cx="43" cy="68"/>
                  </a:xfrm>
                </xdr:grpSpPr>
                <xdr:sp macro="" textlink="">
                  <xdr:nvSpPr>
                    <xdr:cNvPr id="466" name="Freeform 885"/>
                    <xdr:cNvSpPr>
                      <a:spLocks/>
                    </xdr:cNvSpPr>
                  </xdr:nvSpPr>
                  <xdr:spPr bwMode="auto">
                    <a:xfrm rot="20867881" flipV="1">
                      <a:off x="233" y="4169"/>
                      <a:ext cx="22" cy="63"/>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sp macro="" textlink="">
                  <xdr:nvSpPr>
                    <xdr:cNvPr id="467" name="Freeform 886"/>
                    <xdr:cNvSpPr>
                      <a:spLocks/>
                    </xdr:cNvSpPr>
                  </xdr:nvSpPr>
                  <xdr:spPr bwMode="auto">
                    <a:xfrm rot="-732119" flipH="1" flipV="1">
                      <a:off x="254" y="4164"/>
                      <a:ext cx="22" cy="63"/>
                    </a:xfrm>
                    <a:custGeom>
                      <a:avLst/>
                      <a:gdLst/>
                      <a:ahLst/>
                      <a:cxnLst>
                        <a:cxn ang="0">
                          <a:pos x="21" y="0"/>
                        </a:cxn>
                        <a:cxn ang="0">
                          <a:pos x="8" y="5"/>
                        </a:cxn>
                        <a:cxn ang="0">
                          <a:pos x="1" y="20"/>
                        </a:cxn>
                        <a:cxn ang="0">
                          <a:pos x="3" y="39"/>
                        </a:cxn>
                        <a:cxn ang="0">
                          <a:pos x="21" y="57"/>
                        </a:cxn>
                      </a:cxnLst>
                      <a:rect l="0" t="0" r="r" b="b"/>
                      <a:pathLst>
                        <a:path w="21" h="57">
                          <a:moveTo>
                            <a:pt x="21" y="0"/>
                          </a:moveTo>
                          <a:cubicBezTo>
                            <a:pt x="19" y="1"/>
                            <a:pt x="11" y="2"/>
                            <a:pt x="8" y="5"/>
                          </a:cubicBezTo>
                          <a:cubicBezTo>
                            <a:pt x="5" y="8"/>
                            <a:pt x="2" y="14"/>
                            <a:pt x="1" y="20"/>
                          </a:cubicBezTo>
                          <a:cubicBezTo>
                            <a:pt x="0" y="26"/>
                            <a:pt x="0" y="33"/>
                            <a:pt x="3" y="39"/>
                          </a:cubicBezTo>
                          <a:cubicBezTo>
                            <a:pt x="6" y="45"/>
                            <a:pt x="17" y="53"/>
                            <a:pt x="21" y="57"/>
                          </a:cubicBezTo>
                        </a:path>
                      </a:pathLst>
                    </a:custGeom>
                    <a:gradFill rotWithShape="0">
                      <a:gsLst>
                        <a:gs pos="0">
                          <a:srgbClr val="800000">
                            <a:gamma/>
                            <a:shade val="0"/>
                            <a:invGamma/>
                          </a:srgbClr>
                        </a:gs>
                        <a:gs pos="100000">
                          <a:srgbClr val="800000"/>
                        </a:gs>
                      </a:gsLst>
                      <a:lin ang="5400000" scaled="1"/>
                    </a:gradFill>
                    <a:ln w="9525">
                      <a:noFill/>
                      <a:round/>
                      <a:headEnd/>
                      <a:tailEnd/>
                    </a:ln>
                  </xdr:spPr>
                </xdr:sp>
              </xdr:grpSp>
              <xdr:sp macro="" textlink="">
                <xdr:nvSpPr>
                  <xdr:cNvPr id="464" name="Oval 878"/>
                  <xdr:cNvSpPr>
                    <a:spLocks noChangeArrowheads="1"/>
                  </xdr:cNvSpPr>
                </xdr:nvSpPr>
                <xdr:spPr bwMode="auto">
                  <a:xfrm rot="-10800000">
                    <a:off x="245" y="4164"/>
                    <a:ext cx="6" cy="6"/>
                  </a:xfrm>
                  <a:prstGeom prst="ellipse">
                    <a:avLst/>
                  </a:prstGeom>
                  <a:gradFill rotWithShape="1">
                    <a:gsLst>
                      <a:gs pos="0">
                        <a:srgbClr val="808080"/>
                      </a:gs>
                      <a:gs pos="100000">
                        <a:srgbClr val="808080">
                          <a:gamma/>
                          <a:shade val="12157"/>
                          <a:invGamma/>
                        </a:srgbClr>
                      </a:gs>
                    </a:gsLst>
                    <a:lin ang="2700000" scaled="1"/>
                  </a:gradFill>
                  <a:ln w="9525">
                    <a:solidFill>
                      <a:srgbClr val="000000"/>
                    </a:solidFill>
                    <a:round/>
                    <a:headEnd/>
                    <a:tailEnd/>
                  </a:ln>
                </xdr:spPr>
              </xdr:sp>
              <xdr:sp macro="" textlink="">
                <xdr:nvSpPr>
                  <xdr:cNvPr id="465" name="Line 852"/>
                  <xdr:cNvSpPr>
                    <a:spLocks noChangeShapeType="1"/>
                  </xdr:cNvSpPr>
                </xdr:nvSpPr>
                <xdr:spPr bwMode="auto">
                  <a:xfrm flipH="1" flipV="1">
                    <a:off x="249" y="4092"/>
                    <a:ext cx="12" cy="136"/>
                  </a:xfrm>
                  <a:prstGeom prst="line">
                    <a:avLst/>
                  </a:prstGeom>
                  <a:noFill/>
                  <a:ln w="9525">
                    <a:solidFill>
                      <a:srgbClr val="FF6600"/>
                    </a:solidFill>
                    <a:prstDash val="dash"/>
                    <a:round/>
                    <a:headEnd/>
                    <a:tailEnd/>
                  </a:ln>
                </xdr:spPr>
              </xdr:sp>
            </xdr:grpSp>
          </xdr:grpSp>
          <xdr:grpSp>
            <xdr:nvGrpSpPr>
              <xdr:cNvPr id="1267" name="1266 - Ομάδα"/>
              <xdr:cNvGrpSpPr/>
            </xdr:nvGrpSpPr>
            <xdr:grpSpPr>
              <a:xfrm>
                <a:off x="2457946" y="41453456"/>
                <a:ext cx="29497" cy="82717"/>
                <a:chOff x="2457946" y="41453456"/>
                <a:chExt cx="29497" cy="82717"/>
              </a:xfrm>
            </xdr:grpSpPr>
            <xdr:sp macro="" textlink="">
              <xdr:nvSpPr>
                <xdr:cNvPr id="441" name="Line 946"/>
                <xdr:cNvSpPr>
                  <a:spLocks noChangeShapeType="1"/>
                </xdr:cNvSpPr>
              </xdr:nvSpPr>
              <xdr:spPr bwMode="auto">
                <a:xfrm>
                  <a:off x="2487443" y="41453456"/>
                  <a:ext cx="0" cy="82717"/>
                </a:xfrm>
                <a:prstGeom prst="line">
                  <a:avLst/>
                </a:prstGeom>
                <a:noFill/>
                <a:ln w="9525">
                  <a:solidFill>
                    <a:srgbClr val="FF9900"/>
                  </a:solidFill>
                  <a:round/>
                  <a:headEnd/>
                  <a:tailEnd/>
                </a:ln>
              </xdr:spPr>
            </xdr:sp>
            <xdr:sp macro="" textlink="">
              <xdr:nvSpPr>
                <xdr:cNvPr id="442" name="Line 947"/>
                <xdr:cNvSpPr>
                  <a:spLocks noChangeShapeType="1"/>
                </xdr:cNvSpPr>
              </xdr:nvSpPr>
              <xdr:spPr bwMode="auto">
                <a:xfrm flipH="1">
                  <a:off x="2457946" y="41462647"/>
                  <a:ext cx="29497" cy="18382"/>
                </a:xfrm>
                <a:prstGeom prst="line">
                  <a:avLst/>
                </a:prstGeom>
                <a:noFill/>
                <a:ln w="9525">
                  <a:solidFill>
                    <a:srgbClr val="FF9900"/>
                  </a:solidFill>
                  <a:round/>
                  <a:headEnd/>
                  <a:tailEnd/>
                </a:ln>
              </xdr:spPr>
            </xdr:sp>
          </xdr:grpSp>
          <xdr:grpSp>
            <xdr:nvGrpSpPr>
              <xdr:cNvPr id="438" name="Group 948"/>
              <xdr:cNvGrpSpPr>
                <a:grpSpLocks/>
              </xdr:cNvGrpSpPr>
            </xdr:nvGrpSpPr>
            <xdr:grpSpPr bwMode="auto">
              <a:xfrm>
                <a:off x="1968219" y="40906609"/>
                <a:ext cx="29497" cy="82717"/>
                <a:chOff x="466" y="835"/>
                <a:chExt cx="3" cy="9"/>
              </a:xfrm>
            </xdr:grpSpPr>
            <xdr:sp macro="" textlink="">
              <xdr:nvSpPr>
                <xdr:cNvPr id="439" name="Line 949"/>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440" name="Line 950"/>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1257" name="Group 948"/>
              <xdr:cNvGrpSpPr>
                <a:grpSpLocks/>
              </xdr:cNvGrpSpPr>
            </xdr:nvGrpSpPr>
            <xdr:grpSpPr bwMode="auto">
              <a:xfrm>
                <a:off x="1604649" y="41360653"/>
                <a:ext cx="29497" cy="82717"/>
                <a:chOff x="466" y="835"/>
                <a:chExt cx="3" cy="9"/>
              </a:xfrm>
            </xdr:grpSpPr>
            <xdr:sp macro="" textlink="">
              <xdr:nvSpPr>
                <xdr:cNvPr id="1258" name="Line 949"/>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259" name="Line 950"/>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1260" name="Group 948"/>
              <xdr:cNvGrpSpPr>
                <a:grpSpLocks/>
              </xdr:cNvGrpSpPr>
            </xdr:nvGrpSpPr>
            <xdr:grpSpPr bwMode="auto">
              <a:xfrm>
                <a:off x="2050755" y="41671813"/>
                <a:ext cx="29497" cy="82717"/>
                <a:chOff x="466" y="835"/>
                <a:chExt cx="3" cy="9"/>
              </a:xfrm>
            </xdr:grpSpPr>
            <xdr:sp macro="" textlink="">
              <xdr:nvSpPr>
                <xdr:cNvPr id="1261" name="Line 949"/>
                <xdr:cNvSpPr>
                  <a:spLocks noChangeShapeType="1"/>
                </xdr:cNvSpPr>
              </xdr:nvSpPr>
              <xdr:spPr bwMode="auto">
                <a:xfrm>
                  <a:off x="469" y="835"/>
                  <a:ext cx="0" cy="9"/>
                </a:xfrm>
                <a:prstGeom prst="line">
                  <a:avLst/>
                </a:prstGeom>
                <a:noFill/>
                <a:ln w="9525">
                  <a:solidFill>
                    <a:srgbClr val="FF9900"/>
                  </a:solidFill>
                  <a:round/>
                  <a:headEnd/>
                  <a:tailEnd/>
                </a:ln>
              </xdr:spPr>
            </xdr:sp>
            <xdr:sp macro="" textlink="">
              <xdr:nvSpPr>
                <xdr:cNvPr id="1262" name="Line 950"/>
                <xdr:cNvSpPr>
                  <a:spLocks noChangeShapeType="1"/>
                </xdr:cNvSpPr>
              </xdr:nvSpPr>
              <xdr:spPr bwMode="auto">
                <a:xfrm flipH="1">
                  <a:off x="466" y="836"/>
                  <a:ext cx="3" cy="2"/>
                </a:xfrm>
                <a:prstGeom prst="line">
                  <a:avLst/>
                </a:prstGeom>
                <a:noFill/>
                <a:ln w="9525">
                  <a:solidFill>
                    <a:srgbClr val="FF9900"/>
                  </a:solidFill>
                  <a:round/>
                  <a:headEnd/>
                  <a:tailEnd/>
                </a:ln>
              </xdr:spPr>
            </xdr:sp>
          </xdr:grpSp>
          <xdr:grpSp>
            <xdr:nvGrpSpPr>
              <xdr:cNvPr id="1265" name="1264 - Ομάδα"/>
              <xdr:cNvGrpSpPr/>
            </xdr:nvGrpSpPr>
            <xdr:grpSpPr>
              <a:xfrm>
                <a:off x="1439522" y="41458056"/>
                <a:ext cx="698103" cy="624974"/>
                <a:chOff x="1439522" y="41458056"/>
                <a:chExt cx="698103" cy="624974"/>
              </a:xfrm>
            </xdr:grpSpPr>
            <xdr:sp macro="" textlink="">
              <xdr:nvSpPr>
                <xdr:cNvPr id="431" name="Freeform 937"/>
                <xdr:cNvSpPr>
                  <a:spLocks/>
                </xdr:cNvSpPr>
              </xdr:nvSpPr>
              <xdr:spPr bwMode="auto">
                <a:xfrm>
                  <a:off x="1842652" y="41458056"/>
                  <a:ext cx="294973" cy="110289"/>
                </a:xfrm>
                <a:custGeom>
                  <a:avLst/>
                  <a:gdLst/>
                  <a:ahLst/>
                  <a:cxnLst>
                    <a:cxn ang="0">
                      <a:pos x="0" y="0"/>
                    </a:cxn>
                    <a:cxn ang="0">
                      <a:pos x="6" y="7"/>
                    </a:cxn>
                    <a:cxn ang="0">
                      <a:pos x="17" y="11"/>
                    </a:cxn>
                    <a:cxn ang="0">
                      <a:pos x="30" y="12"/>
                    </a:cxn>
                  </a:cxnLst>
                  <a:rect l="0" t="0" r="r" b="b"/>
                  <a:pathLst>
                    <a:path w="30" h="12">
                      <a:moveTo>
                        <a:pt x="0" y="0"/>
                      </a:moveTo>
                      <a:cubicBezTo>
                        <a:pt x="1" y="2"/>
                        <a:pt x="3" y="5"/>
                        <a:pt x="6" y="7"/>
                      </a:cubicBezTo>
                      <a:cubicBezTo>
                        <a:pt x="9" y="9"/>
                        <a:pt x="13" y="10"/>
                        <a:pt x="17" y="11"/>
                      </a:cubicBezTo>
                      <a:cubicBezTo>
                        <a:pt x="21" y="12"/>
                        <a:pt x="28" y="12"/>
                        <a:pt x="30" y="12"/>
                      </a:cubicBezTo>
                    </a:path>
                  </a:pathLst>
                </a:custGeom>
                <a:noFill/>
                <a:ln w="9525">
                  <a:solidFill>
                    <a:srgbClr val="99CC00"/>
                  </a:solidFill>
                  <a:round/>
                  <a:headEnd/>
                  <a:tailEnd/>
                </a:ln>
              </xdr:spPr>
            </xdr:sp>
            <xdr:grpSp>
              <xdr:nvGrpSpPr>
                <xdr:cNvPr id="1264" name="1263 - Ομάδα"/>
                <xdr:cNvGrpSpPr/>
              </xdr:nvGrpSpPr>
              <xdr:grpSpPr>
                <a:xfrm>
                  <a:off x="1439522" y="41481033"/>
                  <a:ext cx="575197" cy="601997"/>
                  <a:chOff x="1439522" y="41481033"/>
                  <a:chExt cx="575197" cy="601997"/>
                </a:xfrm>
              </xdr:grpSpPr>
              <xdr:sp macro="" textlink="">
                <xdr:nvSpPr>
                  <xdr:cNvPr id="433" name="Text Box 939"/>
                  <xdr:cNvSpPr txBox="1">
                    <a:spLocks noChangeArrowheads="1"/>
                  </xdr:cNvSpPr>
                </xdr:nvSpPr>
                <xdr:spPr bwMode="auto">
                  <a:xfrm>
                    <a:off x="1439522" y="41908405"/>
                    <a:ext cx="422795" cy="17462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99CC00"/>
                        </a:solidFill>
                        <a:latin typeface="Arial"/>
                        <a:cs typeface="Arial"/>
                      </a:rPr>
                      <a:t>109,5°</a:t>
                    </a:r>
                  </a:p>
                </xdr:txBody>
              </xdr:sp>
              <xdr:cxnSp macro="">
                <xdr:nvCxnSpPr>
                  <xdr:cNvPr id="432" name="AutoShape 938"/>
                  <xdr:cNvCxnSpPr>
                    <a:cxnSpLocks noChangeShapeType="1"/>
                  </xdr:cNvCxnSpPr>
                </xdr:nvCxnSpPr>
                <xdr:spPr bwMode="auto">
                  <a:xfrm rot="5400000">
                    <a:off x="1621431" y="41510521"/>
                    <a:ext cx="422776" cy="363800"/>
                  </a:xfrm>
                  <a:prstGeom prst="curvedConnector3">
                    <a:avLst>
                      <a:gd name="adj1" fmla="val 23912"/>
                    </a:avLst>
                  </a:prstGeom>
                  <a:noFill/>
                  <a:ln w="9525">
                    <a:solidFill>
                      <a:srgbClr val="FF6600"/>
                    </a:solidFill>
                    <a:round/>
                    <a:headEnd type="oval" w="sm" len="sm"/>
                    <a:tailEnd type="triangle" w="med" len="med"/>
                  </a:ln>
                </xdr:spPr>
              </xdr:cxnSp>
            </xdr:grpSp>
          </xdr:grpSp>
          <xdr:grpSp>
            <xdr:nvGrpSpPr>
              <xdr:cNvPr id="434" name="Group 941"/>
              <xdr:cNvGrpSpPr>
                <a:grpSpLocks/>
              </xdr:cNvGrpSpPr>
            </xdr:nvGrpSpPr>
            <xdr:grpSpPr bwMode="auto">
              <a:xfrm>
                <a:off x="485775" y="40437879"/>
                <a:ext cx="1583023" cy="395204"/>
                <a:chOff x="51" y="4305"/>
                <a:chExt cx="161" cy="43"/>
              </a:xfrm>
            </xdr:grpSpPr>
            <xdr:sp macro="" textlink="">
              <xdr:nvSpPr>
                <xdr:cNvPr id="447" name="Text Box 930"/>
                <xdr:cNvSpPr txBox="1">
                  <a:spLocks noChangeArrowheads="1"/>
                </xdr:cNvSpPr>
              </xdr:nvSpPr>
              <xdr:spPr bwMode="auto">
                <a:xfrm>
                  <a:off x="51" y="4305"/>
                  <a:ext cx="150" cy="20"/>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US" sz="1000" b="1" i="0" strike="noStrike">
                      <a:solidFill>
                        <a:srgbClr val="99CC00"/>
                      </a:solidFill>
                      <a:latin typeface="Arial"/>
                      <a:cs typeface="Arial"/>
                    </a:rPr>
                    <a:t>sp</a:t>
                  </a:r>
                  <a:r>
                    <a:rPr lang="en-US" sz="1000" b="1" i="0" strike="noStrike" baseline="30000">
                      <a:solidFill>
                        <a:srgbClr val="99CC00"/>
                      </a:solidFill>
                      <a:latin typeface="Arial"/>
                      <a:cs typeface="Arial"/>
                    </a:rPr>
                    <a:t>3</a:t>
                  </a:r>
                  <a:r>
                    <a:rPr lang="en-US" sz="1000" b="1" i="0" strike="noStrike">
                      <a:solidFill>
                        <a:srgbClr val="99CC00"/>
                      </a:solidFill>
                      <a:latin typeface="Arial"/>
                      <a:cs typeface="Arial"/>
                    </a:rPr>
                    <a:t> </a:t>
                  </a:r>
                  <a:r>
                    <a:rPr lang="el-GR" sz="1000" b="1" i="0" strike="noStrike">
                      <a:solidFill>
                        <a:srgbClr val="99CC00"/>
                      </a:solidFill>
                      <a:latin typeface="Arial"/>
                      <a:cs typeface="Arial"/>
                    </a:rPr>
                    <a:t>υβριδικό τροχιακό</a:t>
                  </a:r>
                </a:p>
              </xdr:txBody>
            </xdr:sp>
            <xdr:grpSp>
              <xdr:nvGrpSpPr>
                <xdr:cNvPr id="448" name="Group 933"/>
                <xdr:cNvGrpSpPr>
                  <a:grpSpLocks/>
                </xdr:cNvGrpSpPr>
              </xdr:nvGrpSpPr>
              <xdr:grpSpPr bwMode="auto">
                <a:xfrm>
                  <a:off x="173" y="4324"/>
                  <a:ext cx="39" cy="24"/>
                  <a:chOff x="170" y="4318"/>
                  <a:chExt cx="39" cy="24"/>
                </a:xfrm>
              </xdr:grpSpPr>
              <xdr:sp macro="" textlink="">
                <xdr:nvSpPr>
                  <xdr:cNvPr id="449" name="Line 931"/>
                  <xdr:cNvSpPr>
                    <a:spLocks noChangeShapeType="1"/>
                  </xdr:cNvSpPr>
                </xdr:nvSpPr>
                <xdr:spPr bwMode="auto">
                  <a:xfrm>
                    <a:off x="170" y="4318"/>
                    <a:ext cx="0" cy="24"/>
                  </a:xfrm>
                  <a:prstGeom prst="line">
                    <a:avLst/>
                  </a:prstGeom>
                  <a:noFill/>
                  <a:ln w="9525">
                    <a:solidFill>
                      <a:srgbClr val="FF6600"/>
                    </a:solidFill>
                    <a:round/>
                    <a:headEnd/>
                    <a:tailEnd/>
                  </a:ln>
                </xdr:spPr>
              </xdr:sp>
              <xdr:sp macro="" textlink="">
                <xdr:nvSpPr>
                  <xdr:cNvPr id="450" name="Line 932"/>
                  <xdr:cNvSpPr>
                    <a:spLocks noChangeShapeType="1"/>
                  </xdr:cNvSpPr>
                </xdr:nvSpPr>
                <xdr:spPr bwMode="auto">
                  <a:xfrm>
                    <a:off x="170" y="4342"/>
                    <a:ext cx="39" cy="0"/>
                  </a:xfrm>
                  <a:prstGeom prst="line">
                    <a:avLst/>
                  </a:prstGeom>
                  <a:noFill/>
                  <a:ln w="9525">
                    <a:solidFill>
                      <a:srgbClr val="FF6600"/>
                    </a:solidFill>
                    <a:round/>
                    <a:headEnd/>
                    <a:tailEnd type="triangle" w="med" len="med"/>
                  </a:ln>
                </xdr:spPr>
              </xdr:sp>
            </xdr:grpSp>
          </xdr:grpSp>
        </xdr:grpSp>
      </xdr:grpSp>
    </xdr:grpSp>
    <xdr:clientData/>
  </xdr:twoCellAnchor>
  <xdr:twoCellAnchor>
    <xdr:from>
      <xdr:col>9</xdr:col>
      <xdr:colOff>599284</xdr:colOff>
      <xdr:row>221</xdr:row>
      <xdr:rowOff>70245</xdr:rowOff>
    </xdr:from>
    <xdr:to>
      <xdr:col>10</xdr:col>
      <xdr:colOff>22624</xdr:colOff>
      <xdr:row>221</xdr:row>
      <xdr:rowOff>155970</xdr:rowOff>
    </xdr:to>
    <xdr:grpSp>
      <xdr:nvGrpSpPr>
        <xdr:cNvPr id="1256" name="Group 760"/>
        <xdr:cNvGrpSpPr>
          <a:grpSpLocks/>
        </xdr:cNvGrpSpPr>
      </xdr:nvGrpSpPr>
      <xdr:grpSpPr bwMode="auto">
        <a:xfrm>
          <a:off x="6046393" y="40392745"/>
          <a:ext cx="28575" cy="85725"/>
          <a:chOff x="466" y="835"/>
          <a:chExt cx="3" cy="9"/>
        </a:xfrm>
      </xdr:grpSpPr>
      <xdr:sp macro="" textlink="">
        <xdr:nvSpPr>
          <xdr:cNvPr id="1263" name="Line 761"/>
          <xdr:cNvSpPr>
            <a:spLocks noChangeShapeType="1"/>
          </xdr:cNvSpPr>
        </xdr:nvSpPr>
        <xdr:spPr bwMode="auto">
          <a:xfrm>
            <a:off x="469" y="835"/>
            <a:ext cx="0" cy="9"/>
          </a:xfrm>
          <a:prstGeom prst="line">
            <a:avLst/>
          </a:prstGeom>
          <a:noFill/>
          <a:ln w="9525">
            <a:solidFill>
              <a:srgbClr val="3366FF"/>
            </a:solidFill>
            <a:round/>
            <a:headEnd/>
            <a:tailEnd/>
          </a:ln>
        </xdr:spPr>
      </xdr:sp>
      <xdr:sp macro="" textlink="">
        <xdr:nvSpPr>
          <xdr:cNvPr id="1270" name="Line 762"/>
          <xdr:cNvSpPr>
            <a:spLocks noChangeShapeType="1"/>
          </xdr:cNvSpPr>
        </xdr:nvSpPr>
        <xdr:spPr bwMode="auto">
          <a:xfrm flipH="1">
            <a:off x="466" y="836"/>
            <a:ext cx="3" cy="2"/>
          </a:xfrm>
          <a:prstGeom prst="line">
            <a:avLst/>
          </a:prstGeom>
          <a:noFill/>
          <a:ln w="9525">
            <a:solidFill>
              <a:srgbClr val="3366FF"/>
            </a:solidFill>
            <a:round/>
            <a:headEnd/>
            <a:tailEnd/>
          </a:ln>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504825</xdr:colOff>
      <xdr:row>177</xdr:row>
      <xdr:rowOff>76200</xdr:rowOff>
    </xdr:from>
    <xdr:to>
      <xdr:col>4</xdr:col>
      <xdr:colOff>76200</xdr:colOff>
      <xdr:row>178</xdr:row>
      <xdr:rowOff>95250</xdr:rowOff>
    </xdr:to>
    <xdr:sp macro="" textlink="">
      <xdr:nvSpPr>
        <xdr:cNvPr id="3298" name="Text Box 1250"/>
        <xdr:cNvSpPr txBox="1">
          <a:spLocks noChangeArrowheads="1"/>
        </xdr:cNvSpPr>
      </xdr:nvSpPr>
      <xdr:spPr bwMode="auto">
        <a:xfrm>
          <a:off x="1724025" y="32594550"/>
          <a:ext cx="790575" cy="20955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προπανάλη</a:t>
          </a:r>
        </a:p>
      </xdr:txBody>
    </xdr:sp>
    <xdr:clientData/>
  </xdr:twoCellAnchor>
  <xdr:twoCellAnchor>
    <xdr:from>
      <xdr:col>9</xdr:col>
      <xdr:colOff>295275</xdr:colOff>
      <xdr:row>177</xdr:row>
      <xdr:rowOff>76200</xdr:rowOff>
    </xdr:from>
    <xdr:to>
      <xdr:col>11</xdr:col>
      <xdr:colOff>19050</xdr:colOff>
      <xdr:row>179</xdr:row>
      <xdr:rowOff>57150</xdr:rowOff>
    </xdr:to>
    <xdr:sp macro="" textlink="">
      <xdr:nvSpPr>
        <xdr:cNvPr id="3297" name="Text Box 1249"/>
        <xdr:cNvSpPr txBox="1">
          <a:spLocks noChangeArrowheads="1"/>
        </xdr:cNvSpPr>
      </xdr:nvSpPr>
      <xdr:spPr bwMode="auto">
        <a:xfrm>
          <a:off x="5781675" y="34280475"/>
          <a:ext cx="942975" cy="381000"/>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2-βουτανόλη </a:t>
          </a:r>
          <a:r>
            <a:rPr lang="en-US" sz="1000" b="1" i="0" strike="noStrike">
              <a:solidFill>
                <a:srgbClr val="800000"/>
              </a:solidFill>
              <a:latin typeface="Arial"/>
              <a:cs typeface="Arial"/>
            </a:rPr>
            <a:t>(</a:t>
          </a:r>
          <a:r>
            <a:rPr lang="el-GR" sz="1000" b="1" i="0" strike="noStrike">
              <a:solidFill>
                <a:srgbClr val="800000"/>
              </a:solidFill>
              <a:latin typeface="Arial"/>
              <a:cs typeface="Arial"/>
            </a:rPr>
            <a:t>ΙΙ-ταγής</a:t>
          </a:r>
          <a:r>
            <a:rPr lang="en-US" sz="1000" b="1" i="0" strike="noStrike">
              <a:solidFill>
                <a:srgbClr val="800000"/>
              </a:solidFill>
              <a:latin typeface="Arial"/>
              <a:cs typeface="Arial"/>
            </a:rPr>
            <a:t>)</a:t>
          </a:r>
          <a:endParaRPr lang="el-GR" sz="1000" b="1" i="0" strike="noStrike">
            <a:solidFill>
              <a:srgbClr val="800000"/>
            </a:solidFill>
            <a:latin typeface="Arial"/>
            <a:cs typeface="Arial"/>
          </a:endParaRPr>
        </a:p>
      </xdr:txBody>
    </xdr:sp>
    <xdr:clientData/>
  </xdr:twoCellAnchor>
  <xdr:twoCellAnchor>
    <xdr:from>
      <xdr:col>8</xdr:col>
      <xdr:colOff>38100</xdr:colOff>
      <xdr:row>131</xdr:row>
      <xdr:rowOff>19050</xdr:rowOff>
    </xdr:from>
    <xdr:to>
      <xdr:col>8</xdr:col>
      <xdr:colOff>228600</xdr:colOff>
      <xdr:row>132</xdr:row>
      <xdr:rowOff>19050</xdr:rowOff>
    </xdr:to>
    <xdr:sp macro="" textlink="">
      <xdr:nvSpPr>
        <xdr:cNvPr id="3190" name="Text Box 1142"/>
        <xdr:cNvSpPr txBox="1">
          <a:spLocks noChangeArrowheads="1"/>
        </xdr:cNvSpPr>
      </xdr:nvSpPr>
      <xdr:spPr bwMode="auto">
        <a:xfrm>
          <a:off x="4914900" y="24155400"/>
          <a:ext cx="190500" cy="190500"/>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G</a:t>
          </a:r>
        </a:p>
      </xdr:txBody>
    </xdr:sp>
    <xdr:clientData/>
  </xdr:twoCellAnchor>
  <xdr:twoCellAnchor>
    <xdr:from>
      <xdr:col>5</xdr:col>
      <xdr:colOff>361950</xdr:colOff>
      <xdr:row>131</xdr:row>
      <xdr:rowOff>19050</xdr:rowOff>
    </xdr:from>
    <xdr:to>
      <xdr:col>5</xdr:col>
      <xdr:colOff>552450</xdr:colOff>
      <xdr:row>132</xdr:row>
      <xdr:rowOff>19050</xdr:rowOff>
    </xdr:to>
    <xdr:sp macro="" textlink="">
      <xdr:nvSpPr>
        <xdr:cNvPr id="3189" name="Text Box 1141"/>
        <xdr:cNvSpPr txBox="1">
          <a:spLocks noChangeArrowheads="1"/>
        </xdr:cNvSpPr>
      </xdr:nvSpPr>
      <xdr:spPr bwMode="auto">
        <a:xfrm>
          <a:off x="3409950" y="24155400"/>
          <a:ext cx="190500" cy="190500"/>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G</a:t>
          </a:r>
        </a:p>
      </xdr:txBody>
    </xdr:sp>
    <xdr:clientData/>
  </xdr:twoCellAnchor>
  <xdr:twoCellAnchor>
    <xdr:from>
      <xdr:col>13</xdr:col>
      <xdr:colOff>361950</xdr:colOff>
      <xdr:row>22</xdr:row>
      <xdr:rowOff>0</xdr:rowOff>
    </xdr:from>
    <xdr:to>
      <xdr:col>13</xdr:col>
      <xdr:colOff>361950</xdr:colOff>
      <xdr:row>22</xdr:row>
      <xdr:rowOff>0</xdr:rowOff>
    </xdr:to>
    <xdr:sp macro="" textlink="">
      <xdr:nvSpPr>
        <xdr:cNvPr id="1027" name="Line 3"/>
        <xdr:cNvSpPr>
          <a:spLocks noChangeShapeType="1"/>
        </xdr:cNvSpPr>
      </xdr:nvSpPr>
      <xdr:spPr bwMode="auto">
        <a:xfrm>
          <a:off x="8286750" y="4248150"/>
          <a:ext cx="0" cy="0"/>
        </a:xfrm>
        <a:prstGeom prst="line">
          <a:avLst/>
        </a:prstGeom>
        <a:noFill/>
        <a:ln w="9525">
          <a:solidFill>
            <a:srgbClr val="FF6600"/>
          </a:solidFill>
          <a:round/>
          <a:headEnd/>
          <a:tailEnd/>
        </a:ln>
      </xdr:spPr>
    </xdr:sp>
    <xdr:clientData/>
  </xdr:twoCellAnchor>
  <xdr:twoCellAnchor>
    <xdr:from>
      <xdr:col>14</xdr:col>
      <xdr:colOff>400050</xdr:colOff>
      <xdr:row>22</xdr:row>
      <xdr:rowOff>0</xdr:rowOff>
    </xdr:from>
    <xdr:to>
      <xdr:col>14</xdr:col>
      <xdr:colOff>400050</xdr:colOff>
      <xdr:row>22</xdr:row>
      <xdr:rowOff>0</xdr:rowOff>
    </xdr:to>
    <xdr:sp macro="" textlink="">
      <xdr:nvSpPr>
        <xdr:cNvPr id="1028" name="Line 4"/>
        <xdr:cNvSpPr>
          <a:spLocks noChangeShapeType="1"/>
        </xdr:cNvSpPr>
      </xdr:nvSpPr>
      <xdr:spPr bwMode="auto">
        <a:xfrm rot="5400000">
          <a:off x="8934450" y="4248150"/>
          <a:ext cx="0" cy="0"/>
        </a:xfrm>
        <a:prstGeom prst="line">
          <a:avLst/>
        </a:prstGeom>
        <a:noFill/>
        <a:ln w="9525">
          <a:solidFill>
            <a:srgbClr val="FFFF99"/>
          </a:solidFill>
          <a:round/>
          <a:headEnd/>
          <a:tailEnd/>
        </a:ln>
      </xdr:spPr>
    </xdr:sp>
    <xdr:clientData/>
  </xdr:twoCellAnchor>
  <xdr:twoCellAnchor>
    <xdr:from>
      <xdr:col>13</xdr:col>
      <xdr:colOff>304800</xdr:colOff>
      <xdr:row>22</xdr:row>
      <xdr:rowOff>0</xdr:rowOff>
    </xdr:from>
    <xdr:to>
      <xdr:col>13</xdr:col>
      <xdr:colOff>342900</xdr:colOff>
      <xdr:row>22</xdr:row>
      <xdr:rowOff>0</xdr:rowOff>
    </xdr:to>
    <xdr:grpSp>
      <xdr:nvGrpSpPr>
        <xdr:cNvPr id="1029" name="Group 5"/>
        <xdr:cNvGrpSpPr>
          <a:grpSpLocks/>
        </xdr:cNvGrpSpPr>
      </xdr:nvGrpSpPr>
      <xdr:grpSpPr bwMode="auto">
        <a:xfrm rot="-5400000">
          <a:off x="8312560" y="4487402"/>
          <a:ext cx="0" cy="38100"/>
          <a:chOff x="697" y="1451"/>
          <a:chExt cx="14" cy="4"/>
        </a:xfrm>
      </xdr:grpSpPr>
      <xdr:sp macro="" textlink="">
        <xdr:nvSpPr>
          <xdr:cNvPr id="1030" name="Line 6"/>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1031" name="Line 7"/>
          <xdr:cNvSpPr>
            <a:spLocks noChangeShapeType="1"/>
          </xdr:cNvSpPr>
        </xdr:nvSpPr>
        <xdr:spPr bwMode="auto">
          <a:xfrm>
            <a:off x="697" y="1451"/>
            <a:ext cx="14" cy="0"/>
          </a:xfrm>
          <a:prstGeom prst="line">
            <a:avLst/>
          </a:prstGeom>
          <a:noFill/>
          <a:ln w="9525">
            <a:solidFill>
              <a:srgbClr val="FFFF99"/>
            </a:solidFill>
            <a:round/>
            <a:headEnd/>
            <a:tailEnd/>
          </a:ln>
        </xdr:spPr>
      </xdr:sp>
    </xdr:grpSp>
    <xdr:clientData/>
  </xdr:twoCellAnchor>
  <xdr:twoCellAnchor>
    <xdr:from>
      <xdr:col>0</xdr:col>
      <xdr:colOff>419100</xdr:colOff>
      <xdr:row>6</xdr:row>
      <xdr:rowOff>38100</xdr:rowOff>
    </xdr:from>
    <xdr:to>
      <xdr:col>0</xdr:col>
      <xdr:colOff>533400</xdr:colOff>
      <xdr:row>6</xdr:row>
      <xdr:rowOff>152400</xdr:rowOff>
    </xdr:to>
    <xdr:sp macro="" textlink="">
      <xdr:nvSpPr>
        <xdr:cNvPr id="1033" name="Oval 9"/>
        <xdr:cNvSpPr>
          <a:spLocks noChangeArrowheads="1"/>
        </xdr:cNvSpPr>
      </xdr:nvSpPr>
      <xdr:spPr bwMode="auto">
        <a:xfrm>
          <a:off x="419100" y="1190625"/>
          <a:ext cx="114300" cy="114300"/>
        </a:xfrm>
        <a:prstGeom prst="ellipse">
          <a:avLst/>
        </a:prstGeom>
        <a:gradFill rotWithShape="1">
          <a:gsLst>
            <a:gs pos="0">
              <a:srgbClr val="800000"/>
            </a:gs>
            <a:gs pos="100000">
              <a:srgbClr val="800000">
                <a:gamma/>
                <a:shade val="14902"/>
                <a:invGamma/>
              </a:srgbClr>
            </a:gs>
          </a:gsLst>
          <a:lin ang="2700000" scaled="1"/>
        </a:gradFill>
        <a:ln w="9525">
          <a:solidFill>
            <a:srgbClr val="000000"/>
          </a:solidFill>
          <a:round/>
          <a:headEnd/>
          <a:tailEnd/>
        </a:ln>
      </xdr:spPr>
    </xdr:sp>
    <xdr:clientData/>
  </xdr:twoCellAnchor>
  <xdr:twoCellAnchor>
    <xdr:from>
      <xdr:col>2</xdr:col>
      <xdr:colOff>190500</xdr:colOff>
      <xdr:row>82</xdr:row>
      <xdr:rowOff>47936</xdr:rowOff>
    </xdr:from>
    <xdr:to>
      <xdr:col>8</xdr:col>
      <xdr:colOff>438150</xdr:colOff>
      <xdr:row>85</xdr:row>
      <xdr:rowOff>38104</xdr:rowOff>
    </xdr:to>
    <xdr:grpSp>
      <xdr:nvGrpSpPr>
        <xdr:cNvPr id="1034" name="Group 10"/>
        <xdr:cNvGrpSpPr>
          <a:grpSpLocks/>
        </xdr:cNvGrpSpPr>
      </xdr:nvGrpSpPr>
      <xdr:grpSpPr bwMode="auto">
        <a:xfrm>
          <a:off x="1419532" y="16844710"/>
          <a:ext cx="3934747" cy="604684"/>
          <a:chOff x="148" y="911"/>
          <a:chExt cx="410" cy="59"/>
        </a:xfrm>
      </xdr:grpSpPr>
      <xdr:grpSp>
        <xdr:nvGrpSpPr>
          <xdr:cNvPr id="1035" name="Group 11"/>
          <xdr:cNvGrpSpPr>
            <a:grpSpLocks/>
          </xdr:cNvGrpSpPr>
        </xdr:nvGrpSpPr>
        <xdr:grpSpPr bwMode="auto">
          <a:xfrm>
            <a:off x="148" y="911"/>
            <a:ext cx="410" cy="58"/>
            <a:chOff x="107" y="919"/>
            <a:chExt cx="410" cy="58"/>
          </a:xfrm>
        </xdr:grpSpPr>
        <xdr:grpSp>
          <xdr:nvGrpSpPr>
            <xdr:cNvPr id="1036" name="Group 12"/>
            <xdr:cNvGrpSpPr>
              <a:grpSpLocks/>
            </xdr:cNvGrpSpPr>
          </xdr:nvGrpSpPr>
          <xdr:grpSpPr bwMode="auto">
            <a:xfrm>
              <a:off x="319" y="919"/>
              <a:ext cx="62" cy="18"/>
              <a:chOff x="336" y="919"/>
              <a:chExt cx="62" cy="18"/>
            </a:xfrm>
          </xdr:grpSpPr>
          <xdr:sp macro="" textlink="">
            <xdr:nvSpPr>
              <xdr:cNvPr id="1037" name="Text Box 13"/>
              <xdr:cNvSpPr txBox="1">
                <a:spLocks noChangeArrowheads="1"/>
              </xdr:cNvSpPr>
            </xdr:nvSpPr>
            <xdr:spPr bwMode="auto">
              <a:xfrm>
                <a:off x="353" y="919"/>
                <a:ext cx="22" cy="17"/>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969696"/>
                    </a:solidFill>
                    <a:latin typeface="Arial"/>
                    <a:cs typeface="Arial"/>
                  </a:rPr>
                  <a:t>Ni</a:t>
                </a:r>
              </a:p>
            </xdr:txBody>
          </xdr:sp>
          <xdr:sp macro="" textlink="">
            <xdr:nvSpPr>
              <xdr:cNvPr id="1038" name="Line 14"/>
              <xdr:cNvSpPr>
                <a:spLocks noChangeShapeType="1"/>
              </xdr:cNvSpPr>
            </xdr:nvSpPr>
            <xdr:spPr bwMode="auto">
              <a:xfrm>
                <a:off x="336" y="937"/>
                <a:ext cx="62" cy="0"/>
              </a:xfrm>
              <a:prstGeom prst="line">
                <a:avLst/>
              </a:prstGeom>
              <a:noFill/>
              <a:ln w="12700">
                <a:solidFill>
                  <a:srgbClr val="FF0000"/>
                </a:solidFill>
                <a:round/>
                <a:headEnd/>
                <a:tailEnd type="triangle" w="med" len="med"/>
              </a:ln>
            </xdr:spPr>
          </xdr:sp>
        </xdr:grpSp>
        <xdr:grpSp>
          <xdr:nvGrpSpPr>
            <xdr:cNvPr id="1039" name="Group 15"/>
            <xdr:cNvGrpSpPr>
              <a:grpSpLocks/>
            </xdr:cNvGrpSpPr>
          </xdr:nvGrpSpPr>
          <xdr:grpSpPr bwMode="auto">
            <a:xfrm>
              <a:off x="267" y="929"/>
              <a:ext cx="12" cy="12"/>
              <a:chOff x="495" y="1422"/>
              <a:chExt cx="14" cy="14"/>
            </a:xfrm>
          </xdr:grpSpPr>
          <xdr:sp macro="" textlink="">
            <xdr:nvSpPr>
              <xdr:cNvPr id="1040" name="Line 16"/>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1041" name="Line 17"/>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1042" name="Text Box 18"/>
            <xdr:cNvSpPr txBox="1">
              <a:spLocks noChangeArrowheads="1"/>
            </xdr:cNvSpPr>
          </xdr:nvSpPr>
          <xdr:spPr bwMode="auto">
            <a:xfrm>
              <a:off x="285" y="924"/>
              <a:ext cx="25"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grpSp>
          <xdr:nvGrpSpPr>
            <xdr:cNvPr id="1043" name="Group 19"/>
            <xdr:cNvGrpSpPr>
              <a:grpSpLocks/>
            </xdr:cNvGrpSpPr>
          </xdr:nvGrpSpPr>
          <xdr:grpSpPr bwMode="auto">
            <a:xfrm>
              <a:off x="387" y="924"/>
              <a:ext cx="130" cy="53"/>
              <a:chOff x="411" y="924"/>
              <a:chExt cx="130" cy="53"/>
            </a:xfrm>
          </xdr:grpSpPr>
          <xdr:sp macro="" textlink="">
            <xdr:nvSpPr>
              <xdr:cNvPr id="1044" name="Text Box 20"/>
              <xdr:cNvSpPr txBox="1">
                <a:spLocks noChangeArrowheads="1"/>
              </xdr:cNvSpPr>
            </xdr:nvSpPr>
            <xdr:spPr bwMode="auto">
              <a:xfrm>
                <a:off x="505" y="92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sp macro="" textlink="">
            <xdr:nvSpPr>
              <xdr:cNvPr id="1045" name="Text Box 21"/>
              <xdr:cNvSpPr txBox="1">
                <a:spLocks noChangeArrowheads="1"/>
              </xdr:cNvSpPr>
            </xdr:nvSpPr>
            <xdr:spPr bwMode="auto">
              <a:xfrm>
                <a:off x="411" y="92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1046" name="Text Box 22"/>
              <xdr:cNvSpPr txBox="1">
                <a:spLocks noChangeArrowheads="1"/>
              </xdr:cNvSpPr>
            </xdr:nvSpPr>
            <xdr:spPr bwMode="auto">
              <a:xfrm>
                <a:off x="458" y="92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1047" name="Text Box 23"/>
              <xdr:cNvSpPr txBox="1">
                <a:spLocks noChangeArrowheads="1"/>
              </xdr:cNvSpPr>
            </xdr:nvSpPr>
            <xdr:spPr bwMode="auto">
              <a:xfrm>
                <a:off x="505" y="955"/>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1048" name="Line 24"/>
              <xdr:cNvSpPr>
                <a:spLocks noChangeShapeType="1"/>
              </xdr:cNvSpPr>
            </xdr:nvSpPr>
            <xdr:spPr bwMode="auto">
              <a:xfrm>
                <a:off x="446" y="934"/>
                <a:ext cx="14" cy="0"/>
              </a:xfrm>
              <a:prstGeom prst="line">
                <a:avLst/>
              </a:prstGeom>
              <a:noFill/>
              <a:ln w="9525">
                <a:solidFill>
                  <a:srgbClr val="FFFF99"/>
                </a:solidFill>
                <a:round/>
                <a:headEnd/>
                <a:tailEnd/>
              </a:ln>
            </xdr:spPr>
          </xdr:sp>
          <xdr:sp macro="" textlink="">
            <xdr:nvSpPr>
              <xdr:cNvPr id="1049" name="Line 25"/>
              <xdr:cNvSpPr>
                <a:spLocks noChangeShapeType="1"/>
              </xdr:cNvSpPr>
            </xdr:nvSpPr>
            <xdr:spPr bwMode="auto">
              <a:xfrm rot="5400000">
                <a:off x="508" y="950"/>
                <a:ext cx="14" cy="0"/>
              </a:xfrm>
              <a:prstGeom prst="line">
                <a:avLst/>
              </a:prstGeom>
              <a:noFill/>
              <a:ln w="9525">
                <a:solidFill>
                  <a:srgbClr val="FFFF99"/>
                </a:solidFill>
                <a:round/>
                <a:headEnd/>
                <a:tailEnd/>
              </a:ln>
            </xdr:spPr>
          </xdr:sp>
          <xdr:sp macro="" textlink="">
            <xdr:nvSpPr>
              <xdr:cNvPr id="1050" name="Line 26"/>
              <xdr:cNvSpPr>
                <a:spLocks noChangeShapeType="1"/>
              </xdr:cNvSpPr>
            </xdr:nvSpPr>
            <xdr:spPr bwMode="auto">
              <a:xfrm>
                <a:off x="493" y="934"/>
                <a:ext cx="14" cy="0"/>
              </a:xfrm>
              <a:prstGeom prst="line">
                <a:avLst/>
              </a:prstGeom>
              <a:noFill/>
              <a:ln w="9525">
                <a:solidFill>
                  <a:srgbClr val="FFFF99"/>
                </a:solidFill>
                <a:round/>
                <a:headEnd/>
                <a:tailEnd/>
              </a:ln>
            </xdr:spPr>
          </xdr:sp>
        </xdr:grpSp>
        <xdr:grpSp>
          <xdr:nvGrpSpPr>
            <xdr:cNvPr id="1051" name="Group 27"/>
            <xdr:cNvGrpSpPr>
              <a:grpSpLocks/>
            </xdr:cNvGrpSpPr>
          </xdr:nvGrpSpPr>
          <xdr:grpSpPr bwMode="auto">
            <a:xfrm>
              <a:off x="107" y="924"/>
              <a:ext cx="151" cy="26"/>
              <a:chOff x="107" y="924"/>
              <a:chExt cx="151" cy="26"/>
            </a:xfrm>
          </xdr:grpSpPr>
          <xdr:sp macro="" textlink="">
            <xdr:nvSpPr>
              <xdr:cNvPr id="1052" name="Text Box 28"/>
              <xdr:cNvSpPr txBox="1">
                <a:spLocks noChangeArrowheads="1"/>
              </xdr:cNvSpPr>
            </xdr:nvSpPr>
            <xdr:spPr bwMode="auto">
              <a:xfrm>
                <a:off x="239" y="924"/>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1053" name="Text Box 29"/>
              <xdr:cNvSpPr txBox="1">
                <a:spLocks noChangeArrowheads="1"/>
              </xdr:cNvSpPr>
            </xdr:nvSpPr>
            <xdr:spPr bwMode="auto">
              <a:xfrm>
                <a:off x="199" y="924"/>
                <a:ext cx="3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p>
            </xdr:txBody>
          </xdr:sp>
          <xdr:sp macro="" textlink="">
            <xdr:nvSpPr>
              <xdr:cNvPr id="1054" name="Text Box 30"/>
              <xdr:cNvSpPr txBox="1">
                <a:spLocks noChangeArrowheads="1"/>
              </xdr:cNvSpPr>
            </xdr:nvSpPr>
            <xdr:spPr bwMode="auto">
              <a:xfrm>
                <a:off x="153" y="92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grpSp>
            <xdr:nvGrpSpPr>
              <xdr:cNvPr id="1055" name="Group 31"/>
              <xdr:cNvGrpSpPr>
                <a:grpSpLocks/>
              </xdr:cNvGrpSpPr>
            </xdr:nvGrpSpPr>
            <xdr:grpSpPr bwMode="auto">
              <a:xfrm>
                <a:off x="228" y="934"/>
                <a:ext cx="14" cy="4"/>
                <a:chOff x="698" y="1453"/>
                <a:chExt cx="14" cy="4"/>
              </a:xfrm>
            </xdr:grpSpPr>
            <xdr:sp macro="" textlink="">
              <xdr:nvSpPr>
                <xdr:cNvPr id="1056" name="Line 32"/>
                <xdr:cNvSpPr>
                  <a:spLocks noChangeShapeType="1"/>
                </xdr:cNvSpPr>
              </xdr:nvSpPr>
              <xdr:spPr bwMode="auto">
                <a:xfrm>
                  <a:off x="698" y="1457"/>
                  <a:ext cx="14" cy="0"/>
                </a:xfrm>
                <a:prstGeom prst="line">
                  <a:avLst/>
                </a:prstGeom>
                <a:noFill/>
                <a:ln w="9525">
                  <a:solidFill>
                    <a:srgbClr val="FF6600"/>
                  </a:solidFill>
                  <a:round/>
                  <a:headEnd/>
                  <a:tailEnd/>
                </a:ln>
              </xdr:spPr>
            </xdr:sp>
            <xdr:sp macro="" textlink="">
              <xdr:nvSpPr>
                <xdr:cNvPr id="1057" name="Line 33"/>
                <xdr:cNvSpPr>
                  <a:spLocks noChangeShapeType="1"/>
                </xdr:cNvSpPr>
              </xdr:nvSpPr>
              <xdr:spPr bwMode="auto">
                <a:xfrm>
                  <a:off x="698" y="1453"/>
                  <a:ext cx="14" cy="0"/>
                </a:xfrm>
                <a:prstGeom prst="line">
                  <a:avLst/>
                </a:prstGeom>
                <a:noFill/>
                <a:ln w="9525">
                  <a:solidFill>
                    <a:srgbClr val="FFFF99"/>
                  </a:solidFill>
                  <a:round/>
                  <a:headEnd/>
                  <a:tailEnd/>
                </a:ln>
              </xdr:spPr>
            </xdr:sp>
          </xdr:grpSp>
          <xdr:sp macro="" textlink="">
            <xdr:nvSpPr>
              <xdr:cNvPr id="1058" name="Text Box 34"/>
              <xdr:cNvSpPr txBox="1">
                <a:spLocks noChangeArrowheads="1"/>
              </xdr:cNvSpPr>
            </xdr:nvSpPr>
            <xdr:spPr bwMode="auto">
              <a:xfrm>
                <a:off x="107" y="92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1059" name="Line 35"/>
              <xdr:cNvSpPr>
                <a:spLocks noChangeShapeType="1"/>
              </xdr:cNvSpPr>
            </xdr:nvSpPr>
            <xdr:spPr bwMode="auto">
              <a:xfrm>
                <a:off x="141" y="936"/>
                <a:ext cx="14" cy="0"/>
              </a:xfrm>
              <a:prstGeom prst="line">
                <a:avLst/>
              </a:prstGeom>
              <a:noFill/>
              <a:ln w="9525">
                <a:solidFill>
                  <a:srgbClr val="FFFF99"/>
                </a:solidFill>
                <a:round/>
                <a:headEnd/>
                <a:tailEnd/>
              </a:ln>
            </xdr:spPr>
          </xdr:sp>
          <xdr:sp macro="" textlink="">
            <xdr:nvSpPr>
              <xdr:cNvPr id="1060" name="Line 36"/>
              <xdr:cNvSpPr>
                <a:spLocks noChangeShapeType="1"/>
              </xdr:cNvSpPr>
            </xdr:nvSpPr>
            <xdr:spPr bwMode="auto">
              <a:xfrm>
                <a:off x="188" y="936"/>
                <a:ext cx="14" cy="0"/>
              </a:xfrm>
              <a:prstGeom prst="line">
                <a:avLst/>
              </a:prstGeom>
              <a:noFill/>
              <a:ln w="9525">
                <a:solidFill>
                  <a:srgbClr val="FFFF99"/>
                </a:solidFill>
                <a:round/>
                <a:headEnd/>
                <a:tailEnd/>
              </a:ln>
            </xdr:spPr>
          </xdr:sp>
        </xdr:grpSp>
      </xdr:grpSp>
      <xdr:sp macro="" textlink="">
        <xdr:nvSpPr>
          <xdr:cNvPr id="1061" name="Text Box 37"/>
          <xdr:cNvSpPr txBox="1">
            <a:spLocks noChangeArrowheads="1"/>
          </xdr:cNvSpPr>
        </xdr:nvSpPr>
        <xdr:spPr bwMode="auto">
          <a:xfrm>
            <a:off x="185" y="950"/>
            <a:ext cx="83"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προπανάλη</a:t>
            </a:r>
          </a:p>
        </xdr:txBody>
      </xdr:sp>
      <xdr:sp macro="" textlink="">
        <xdr:nvSpPr>
          <xdr:cNvPr id="1062" name="Text Box 38"/>
          <xdr:cNvSpPr txBox="1">
            <a:spLocks noChangeArrowheads="1"/>
          </xdr:cNvSpPr>
        </xdr:nvSpPr>
        <xdr:spPr bwMode="auto">
          <a:xfrm>
            <a:off x="422" y="950"/>
            <a:ext cx="94"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1-προπανόλη</a:t>
            </a:r>
          </a:p>
        </xdr:txBody>
      </xdr:sp>
    </xdr:grpSp>
    <xdr:clientData/>
  </xdr:twoCellAnchor>
  <xdr:twoCellAnchor>
    <xdr:from>
      <xdr:col>0</xdr:col>
      <xdr:colOff>419100</xdr:colOff>
      <xdr:row>64</xdr:row>
      <xdr:rowOff>28575</xdr:rowOff>
    </xdr:from>
    <xdr:to>
      <xdr:col>0</xdr:col>
      <xdr:colOff>533400</xdr:colOff>
      <xdr:row>64</xdr:row>
      <xdr:rowOff>142875</xdr:rowOff>
    </xdr:to>
    <xdr:sp macro="" textlink="">
      <xdr:nvSpPr>
        <xdr:cNvPr id="1091" name="Oval 67"/>
        <xdr:cNvSpPr>
          <a:spLocks noChangeArrowheads="1"/>
        </xdr:cNvSpPr>
      </xdr:nvSpPr>
      <xdr:spPr bwMode="auto">
        <a:xfrm>
          <a:off x="419100" y="12630150"/>
          <a:ext cx="114300" cy="114300"/>
        </a:xfrm>
        <a:prstGeom prst="ellipse">
          <a:avLst/>
        </a:prstGeom>
        <a:gradFill rotWithShape="1">
          <a:gsLst>
            <a:gs pos="0">
              <a:srgbClr val="FF6600"/>
            </a:gs>
            <a:gs pos="100000">
              <a:srgbClr val="FF6600">
                <a:gamma/>
                <a:shade val="0"/>
                <a:invGamma/>
              </a:srgbClr>
            </a:gs>
          </a:gsLst>
          <a:lin ang="2700000" scaled="1"/>
        </a:gradFill>
        <a:ln w="9525">
          <a:solidFill>
            <a:srgbClr val="000000"/>
          </a:solidFill>
          <a:round/>
          <a:headEnd/>
          <a:tailEnd/>
        </a:ln>
      </xdr:spPr>
    </xdr:sp>
    <xdr:clientData/>
  </xdr:twoCellAnchor>
  <xdr:twoCellAnchor>
    <xdr:from>
      <xdr:col>0</xdr:col>
      <xdr:colOff>419100</xdr:colOff>
      <xdr:row>140</xdr:row>
      <xdr:rowOff>138773</xdr:rowOff>
    </xdr:from>
    <xdr:to>
      <xdr:col>0</xdr:col>
      <xdr:colOff>533400</xdr:colOff>
      <xdr:row>141</xdr:row>
      <xdr:rowOff>44854</xdr:rowOff>
    </xdr:to>
    <xdr:sp macro="" textlink="">
      <xdr:nvSpPr>
        <xdr:cNvPr id="1134" name="Oval 110"/>
        <xdr:cNvSpPr>
          <a:spLocks noChangeArrowheads="1"/>
        </xdr:cNvSpPr>
      </xdr:nvSpPr>
      <xdr:spPr bwMode="auto">
        <a:xfrm>
          <a:off x="419100" y="28816192"/>
          <a:ext cx="114300" cy="110920"/>
        </a:xfrm>
        <a:prstGeom prst="ellipse">
          <a:avLst/>
        </a:prstGeom>
        <a:gradFill rotWithShape="1">
          <a:gsLst>
            <a:gs pos="0">
              <a:srgbClr val="FF6600"/>
            </a:gs>
            <a:gs pos="100000">
              <a:srgbClr val="FF6600">
                <a:gamma/>
                <a:shade val="0"/>
                <a:invGamma/>
              </a:srgbClr>
            </a:gs>
          </a:gsLst>
          <a:lin ang="2700000" scaled="1"/>
        </a:gradFill>
        <a:ln w="9525">
          <a:solidFill>
            <a:srgbClr val="000000"/>
          </a:solidFill>
          <a:round/>
          <a:headEnd/>
          <a:tailEnd/>
        </a:ln>
      </xdr:spPr>
    </xdr:sp>
    <xdr:clientData/>
  </xdr:twoCellAnchor>
  <xdr:twoCellAnchor>
    <xdr:from>
      <xdr:col>0</xdr:col>
      <xdr:colOff>419100</xdr:colOff>
      <xdr:row>8</xdr:row>
      <xdr:rowOff>47625</xdr:rowOff>
    </xdr:from>
    <xdr:to>
      <xdr:col>0</xdr:col>
      <xdr:colOff>533400</xdr:colOff>
      <xdr:row>8</xdr:row>
      <xdr:rowOff>161925</xdr:rowOff>
    </xdr:to>
    <xdr:sp macro="" textlink="">
      <xdr:nvSpPr>
        <xdr:cNvPr id="1767" name="Oval 743"/>
        <xdr:cNvSpPr>
          <a:spLocks noChangeArrowheads="1"/>
        </xdr:cNvSpPr>
      </xdr:nvSpPr>
      <xdr:spPr bwMode="auto">
        <a:xfrm>
          <a:off x="419100" y="1581150"/>
          <a:ext cx="114300" cy="114300"/>
        </a:xfrm>
        <a:prstGeom prst="ellipse">
          <a:avLst/>
        </a:prstGeom>
        <a:gradFill rotWithShape="1">
          <a:gsLst>
            <a:gs pos="0">
              <a:srgbClr val="800000"/>
            </a:gs>
            <a:gs pos="100000">
              <a:srgbClr val="800000">
                <a:gamma/>
                <a:shade val="14902"/>
                <a:invGamma/>
              </a:srgbClr>
            </a:gs>
          </a:gsLst>
          <a:lin ang="2700000" scaled="1"/>
        </a:gradFill>
        <a:ln w="9525">
          <a:solidFill>
            <a:srgbClr val="000000"/>
          </a:solidFill>
          <a:round/>
          <a:headEnd/>
          <a:tailEnd/>
        </a:ln>
      </xdr:spPr>
    </xdr:sp>
    <xdr:clientData/>
  </xdr:twoCellAnchor>
  <xdr:twoCellAnchor>
    <xdr:from>
      <xdr:col>0</xdr:col>
      <xdr:colOff>419100</xdr:colOff>
      <xdr:row>10</xdr:row>
      <xdr:rowOff>38100</xdr:rowOff>
    </xdr:from>
    <xdr:to>
      <xdr:col>0</xdr:col>
      <xdr:colOff>533400</xdr:colOff>
      <xdr:row>10</xdr:row>
      <xdr:rowOff>152400</xdr:rowOff>
    </xdr:to>
    <xdr:sp macro="" textlink="">
      <xdr:nvSpPr>
        <xdr:cNvPr id="1768" name="Oval 744"/>
        <xdr:cNvSpPr>
          <a:spLocks noChangeArrowheads="1"/>
        </xdr:cNvSpPr>
      </xdr:nvSpPr>
      <xdr:spPr bwMode="auto">
        <a:xfrm>
          <a:off x="419100" y="1952625"/>
          <a:ext cx="114300" cy="114300"/>
        </a:xfrm>
        <a:prstGeom prst="ellipse">
          <a:avLst/>
        </a:prstGeom>
        <a:gradFill rotWithShape="1">
          <a:gsLst>
            <a:gs pos="0">
              <a:srgbClr val="800000"/>
            </a:gs>
            <a:gs pos="100000">
              <a:srgbClr val="800000">
                <a:gamma/>
                <a:shade val="14902"/>
                <a:invGamma/>
              </a:srgbClr>
            </a:gs>
          </a:gsLst>
          <a:lin ang="2700000" scaled="1"/>
        </a:gradFill>
        <a:ln w="9525">
          <a:solidFill>
            <a:srgbClr val="000000"/>
          </a:solidFill>
          <a:round/>
          <a:headEnd/>
          <a:tailEnd/>
        </a:ln>
      </xdr:spPr>
    </xdr:sp>
    <xdr:clientData/>
  </xdr:twoCellAnchor>
  <xdr:twoCellAnchor>
    <xdr:from>
      <xdr:col>23</xdr:col>
      <xdr:colOff>0</xdr:colOff>
      <xdr:row>31</xdr:row>
      <xdr:rowOff>9525</xdr:rowOff>
    </xdr:from>
    <xdr:to>
      <xdr:col>23</xdr:col>
      <xdr:colOff>133350</xdr:colOff>
      <xdr:row>31</xdr:row>
      <xdr:rowOff>9525</xdr:rowOff>
    </xdr:to>
    <xdr:sp macro="" textlink="">
      <xdr:nvSpPr>
        <xdr:cNvPr id="1772" name="Line 748"/>
        <xdr:cNvSpPr>
          <a:spLocks noChangeShapeType="1"/>
        </xdr:cNvSpPr>
      </xdr:nvSpPr>
      <xdr:spPr bwMode="auto">
        <a:xfrm>
          <a:off x="14020800" y="5972175"/>
          <a:ext cx="133350" cy="0"/>
        </a:xfrm>
        <a:prstGeom prst="line">
          <a:avLst/>
        </a:prstGeom>
        <a:noFill/>
        <a:ln w="9525">
          <a:solidFill>
            <a:srgbClr val="FFFF99"/>
          </a:solidFill>
          <a:round/>
          <a:headEnd/>
          <a:tailEnd/>
        </a:ln>
      </xdr:spPr>
    </xdr:sp>
    <xdr:clientData/>
  </xdr:twoCellAnchor>
  <xdr:twoCellAnchor>
    <xdr:from>
      <xdr:col>11</xdr:col>
      <xdr:colOff>590550</xdr:colOff>
      <xdr:row>12</xdr:row>
      <xdr:rowOff>104775</xdr:rowOff>
    </xdr:from>
    <xdr:to>
      <xdr:col>13</xdr:col>
      <xdr:colOff>361950</xdr:colOff>
      <xdr:row>15</xdr:row>
      <xdr:rowOff>0</xdr:rowOff>
    </xdr:to>
    <xdr:grpSp>
      <xdr:nvGrpSpPr>
        <xdr:cNvPr id="1802" name="Group 778"/>
        <xdr:cNvGrpSpPr>
          <a:grpSpLocks/>
        </xdr:cNvGrpSpPr>
      </xdr:nvGrpSpPr>
      <xdr:grpSpPr bwMode="auto">
        <a:xfrm>
          <a:off x="7350227" y="2562840"/>
          <a:ext cx="1000433" cy="509741"/>
          <a:chOff x="758" y="244"/>
          <a:chExt cx="104" cy="49"/>
        </a:xfrm>
      </xdr:grpSpPr>
      <xdr:grpSp>
        <xdr:nvGrpSpPr>
          <xdr:cNvPr id="1803" name="Group 779"/>
          <xdr:cNvGrpSpPr>
            <a:grpSpLocks/>
          </xdr:cNvGrpSpPr>
        </xdr:nvGrpSpPr>
        <xdr:grpSpPr bwMode="auto">
          <a:xfrm>
            <a:off x="758" y="244"/>
            <a:ext cx="51" cy="38"/>
            <a:chOff x="749" y="266"/>
            <a:chExt cx="51" cy="38"/>
          </a:xfrm>
        </xdr:grpSpPr>
        <xdr:sp macro="" textlink="">
          <xdr:nvSpPr>
            <xdr:cNvPr id="1804" name="Text Box 780"/>
            <xdr:cNvSpPr txBox="1">
              <a:spLocks noChangeArrowheads="1"/>
            </xdr:cNvSpPr>
          </xdr:nvSpPr>
          <xdr:spPr bwMode="auto">
            <a:xfrm>
              <a:off x="781" y="273"/>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1805" name="Text Box 781"/>
            <xdr:cNvSpPr txBox="1">
              <a:spLocks noChangeArrowheads="1"/>
            </xdr:cNvSpPr>
          </xdr:nvSpPr>
          <xdr:spPr bwMode="auto">
            <a:xfrm>
              <a:off x="750" y="273"/>
              <a:ext cx="19" cy="20"/>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99CC00"/>
                  </a:solidFill>
                  <a:latin typeface="Arial"/>
                  <a:cs typeface="Arial"/>
                </a:rPr>
                <a:t>C</a:t>
              </a:r>
            </a:p>
          </xdr:txBody>
        </xdr:sp>
        <xdr:grpSp>
          <xdr:nvGrpSpPr>
            <xdr:cNvPr id="1806" name="Group 782"/>
            <xdr:cNvGrpSpPr>
              <a:grpSpLocks/>
            </xdr:cNvGrpSpPr>
          </xdr:nvGrpSpPr>
          <xdr:grpSpPr bwMode="auto">
            <a:xfrm>
              <a:off x="768" y="282"/>
              <a:ext cx="14" cy="4"/>
              <a:chOff x="768" y="282"/>
              <a:chExt cx="14" cy="4"/>
            </a:xfrm>
          </xdr:grpSpPr>
          <xdr:sp macro="" textlink="">
            <xdr:nvSpPr>
              <xdr:cNvPr id="1807" name="Line 783"/>
              <xdr:cNvSpPr>
                <a:spLocks noChangeShapeType="1"/>
              </xdr:cNvSpPr>
            </xdr:nvSpPr>
            <xdr:spPr bwMode="auto">
              <a:xfrm>
                <a:off x="768" y="286"/>
                <a:ext cx="14" cy="0"/>
              </a:xfrm>
              <a:prstGeom prst="line">
                <a:avLst/>
              </a:prstGeom>
              <a:noFill/>
              <a:ln w="9525">
                <a:solidFill>
                  <a:srgbClr val="FFFF99"/>
                </a:solidFill>
                <a:round/>
                <a:headEnd/>
                <a:tailEnd/>
              </a:ln>
            </xdr:spPr>
          </xdr:sp>
          <xdr:sp macro="" textlink="">
            <xdr:nvSpPr>
              <xdr:cNvPr id="1808" name="Line 784"/>
              <xdr:cNvSpPr>
                <a:spLocks noChangeShapeType="1"/>
              </xdr:cNvSpPr>
            </xdr:nvSpPr>
            <xdr:spPr bwMode="auto">
              <a:xfrm>
                <a:off x="768" y="282"/>
                <a:ext cx="14" cy="0"/>
              </a:xfrm>
              <a:prstGeom prst="line">
                <a:avLst/>
              </a:prstGeom>
              <a:noFill/>
              <a:ln w="9525">
                <a:solidFill>
                  <a:srgbClr val="FF6600"/>
                </a:solidFill>
                <a:round/>
                <a:headEnd/>
                <a:tailEnd/>
              </a:ln>
            </xdr:spPr>
          </xdr:sp>
        </xdr:grpSp>
        <xdr:sp macro="" textlink="">
          <xdr:nvSpPr>
            <xdr:cNvPr id="1809" name="Line 785"/>
            <xdr:cNvSpPr>
              <a:spLocks noChangeShapeType="1"/>
            </xdr:cNvSpPr>
          </xdr:nvSpPr>
          <xdr:spPr bwMode="auto">
            <a:xfrm rot="82945115">
              <a:off x="743" y="296"/>
              <a:ext cx="14" cy="1"/>
            </a:xfrm>
            <a:prstGeom prst="line">
              <a:avLst/>
            </a:prstGeom>
            <a:noFill/>
            <a:ln w="9525">
              <a:solidFill>
                <a:srgbClr val="FFFF99"/>
              </a:solidFill>
              <a:round/>
              <a:headEnd/>
              <a:tailEnd/>
            </a:ln>
          </xdr:spPr>
        </xdr:sp>
        <xdr:sp macro="" textlink="">
          <xdr:nvSpPr>
            <xdr:cNvPr id="1810" name="Line 786"/>
            <xdr:cNvSpPr>
              <a:spLocks noChangeShapeType="1"/>
            </xdr:cNvSpPr>
          </xdr:nvSpPr>
          <xdr:spPr bwMode="auto">
            <a:xfrm rot="3454885" flipV="1">
              <a:off x="743" y="272"/>
              <a:ext cx="14" cy="1"/>
            </a:xfrm>
            <a:prstGeom prst="line">
              <a:avLst/>
            </a:prstGeom>
            <a:noFill/>
            <a:ln w="9525">
              <a:solidFill>
                <a:srgbClr val="FFFF99"/>
              </a:solidFill>
              <a:round/>
              <a:headEnd/>
              <a:tailEnd/>
            </a:ln>
          </xdr:spPr>
        </xdr:sp>
      </xdr:grpSp>
      <xdr:sp macro="" textlink="">
        <xdr:nvSpPr>
          <xdr:cNvPr id="1811" name="Text Box 787"/>
          <xdr:cNvSpPr txBox="1">
            <a:spLocks noChangeArrowheads="1"/>
          </xdr:cNvSpPr>
        </xdr:nvSpPr>
        <xdr:spPr bwMode="auto">
          <a:xfrm>
            <a:off x="782" y="275"/>
            <a:ext cx="80"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καρβονύλιο</a:t>
            </a:r>
          </a:p>
        </xdr:txBody>
      </xdr:sp>
    </xdr:grpSp>
    <xdr:clientData/>
  </xdr:twoCellAnchor>
  <xdr:twoCellAnchor>
    <xdr:from>
      <xdr:col>11</xdr:col>
      <xdr:colOff>428625</xdr:colOff>
      <xdr:row>38</xdr:row>
      <xdr:rowOff>19050</xdr:rowOff>
    </xdr:from>
    <xdr:to>
      <xdr:col>13</xdr:col>
      <xdr:colOff>200025</xdr:colOff>
      <xdr:row>40</xdr:row>
      <xdr:rowOff>180975</xdr:rowOff>
    </xdr:to>
    <xdr:grpSp>
      <xdr:nvGrpSpPr>
        <xdr:cNvPr id="1814" name="Group 790"/>
        <xdr:cNvGrpSpPr>
          <a:grpSpLocks/>
        </xdr:cNvGrpSpPr>
      </xdr:nvGrpSpPr>
      <xdr:grpSpPr bwMode="auto">
        <a:xfrm>
          <a:off x="7188302" y="7802921"/>
          <a:ext cx="1000433" cy="571602"/>
          <a:chOff x="749" y="752"/>
          <a:chExt cx="104" cy="56"/>
        </a:xfrm>
      </xdr:grpSpPr>
      <xdr:sp macro="" textlink="">
        <xdr:nvSpPr>
          <xdr:cNvPr id="1812" name="Text Box 788"/>
          <xdr:cNvSpPr txBox="1">
            <a:spLocks noChangeArrowheads="1"/>
          </xdr:cNvSpPr>
        </xdr:nvSpPr>
        <xdr:spPr bwMode="auto">
          <a:xfrm>
            <a:off x="752" y="752"/>
            <a:ext cx="21"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1" i="0" strike="noStrike">
                <a:solidFill>
                  <a:srgbClr val="3366FF"/>
                </a:solidFill>
                <a:latin typeface="Arial"/>
                <a:cs typeface="Arial"/>
              </a:rPr>
              <a:t>δ+</a:t>
            </a:r>
          </a:p>
        </xdr:txBody>
      </xdr:sp>
      <xdr:grpSp>
        <xdr:nvGrpSpPr>
          <xdr:cNvPr id="1782" name="Group 758"/>
          <xdr:cNvGrpSpPr>
            <a:grpSpLocks/>
          </xdr:cNvGrpSpPr>
        </xdr:nvGrpSpPr>
        <xdr:grpSpPr bwMode="auto">
          <a:xfrm>
            <a:off x="749" y="759"/>
            <a:ext cx="104" cy="49"/>
            <a:chOff x="758" y="244"/>
            <a:chExt cx="104" cy="49"/>
          </a:xfrm>
        </xdr:grpSpPr>
        <xdr:grpSp>
          <xdr:nvGrpSpPr>
            <xdr:cNvPr id="1780" name="Group 756"/>
            <xdr:cNvGrpSpPr>
              <a:grpSpLocks/>
            </xdr:cNvGrpSpPr>
          </xdr:nvGrpSpPr>
          <xdr:grpSpPr bwMode="auto">
            <a:xfrm>
              <a:off x="758" y="244"/>
              <a:ext cx="51" cy="38"/>
              <a:chOff x="749" y="266"/>
              <a:chExt cx="51" cy="38"/>
            </a:xfrm>
          </xdr:grpSpPr>
          <xdr:sp macro="" textlink="">
            <xdr:nvSpPr>
              <xdr:cNvPr id="1774" name="Text Box 750"/>
              <xdr:cNvSpPr txBox="1">
                <a:spLocks noChangeArrowheads="1"/>
              </xdr:cNvSpPr>
            </xdr:nvSpPr>
            <xdr:spPr bwMode="auto">
              <a:xfrm>
                <a:off x="781" y="273"/>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1769" name="Text Box 745"/>
              <xdr:cNvSpPr txBox="1">
                <a:spLocks noChangeArrowheads="1"/>
              </xdr:cNvSpPr>
            </xdr:nvSpPr>
            <xdr:spPr bwMode="auto">
              <a:xfrm>
                <a:off x="750" y="273"/>
                <a:ext cx="19" cy="20"/>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99CC00"/>
                    </a:solidFill>
                    <a:latin typeface="Arial"/>
                    <a:cs typeface="Arial"/>
                  </a:rPr>
                  <a:t>C</a:t>
                </a:r>
              </a:p>
            </xdr:txBody>
          </xdr:sp>
          <xdr:grpSp>
            <xdr:nvGrpSpPr>
              <xdr:cNvPr id="1779" name="Group 755"/>
              <xdr:cNvGrpSpPr>
                <a:grpSpLocks/>
              </xdr:cNvGrpSpPr>
            </xdr:nvGrpSpPr>
            <xdr:grpSpPr bwMode="auto">
              <a:xfrm>
                <a:off x="768" y="282"/>
                <a:ext cx="14" cy="4"/>
                <a:chOff x="768" y="282"/>
                <a:chExt cx="14" cy="4"/>
              </a:xfrm>
            </xdr:grpSpPr>
            <xdr:sp macro="" textlink="">
              <xdr:nvSpPr>
                <xdr:cNvPr id="1770" name="Line 746"/>
                <xdr:cNvSpPr>
                  <a:spLocks noChangeShapeType="1"/>
                </xdr:cNvSpPr>
              </xdr:nvSpPr>
              <xdr:spPr bwMode="auto">
                <a:xfrm>
                  <a:off x="768" y="286"/>
                  <a:ext cx="14" cy="0"/>
                </a:xfrm>
                <a:prstGeom prst="line">
                  <a:avLst/>
                </a:prstGeom>
                <a:noFill/>
                <a:ln w="9525">
                  <a:solidFill>
                    <a:srgbClr val="FFFF99"/>
                  </a:solidFill>
                  <a:round/>
                  <a:headEnd/>
                  <a:tailEnd/>
                </a:ln>
              </xdr:spPr>
            </xdr:sp>
            <xdr:sp macro="" textlink="">
              <xdr:nvSpPr>
                <xdr:cNvPr id="1771" name="Line 747"/>
                <xdr:cNvSpPr>
                  <a:spLocks noChangeShapeType="1"/>
                </xdr:cNvSpPr>
              </xdr:nvSpPr>
              <xdr:spPr bwMode="auto">
                <a:xfrm>
                  <a:off x="768" y="282"/>
                  <a:ext cx="14" cy="0"/>
                </a:xfrm>
                <a:prstGeom prst="line">
                  <a:avLst/>
                </a:prstGeom>
                <a:noFill/>
                <a:ln w="9525">
                  <a:solidFill>
                    <a:srgbClr val="FF6600"/>
                  </a:solidFill>
                  <a:round/>
                  <a:headEnd/>
                  <a:tailEnd/>
                </a:ln>
              </xdr:spPr>
            </xdr:sp>
          </xdr:grpSp>
          <xdr:sp macro="" textlink="">
            <xdr:nvSpPr>
              <xdr:cNvPr id="1776" name="Line 752"/>
              <xdr:cNvSpPr>
                <a:spLocks noChangeShapeType="1"/>
              </xdr:cNvSpPr>
            </xdr:nvSpPr>
            <xdr:spPr bwMode="auto">
              <a:xfrm rot="82945115">
                <a:off x="743" y="296"/>
                <a:ext cx="14" cy="1"/>
              </a:xfrm>
              <a:prstGeom prst="line">
                <a:avLst/>
              </a:prstGeom>
              <a:noFill/>
              <a:ln w="9525">
                <a:solidFill>
                  <a:srgbClr val="FFFF99"/>
                </a:solidFill>
                <a:round/>
                <a:headEnd/>
                <a:tailEnd/>
              </a:ln>
            </xdr:spPr>
          </xdr:sp>
          <xdr:sp macro="" textlink="">
            <xdr:nvSpPr>
              <xdr:cNvPr id="1778" name="Line 754"/>
              <xdr:cNvSpPr>
                <a:spLocks noChangeShapeType="1"/>
              </xdr:cNvSpPr>
            </xdr:nvSpPr>
            <xdr:spPr bwMode="auto">
              <a:xfrm rot="3454885" flipV="1">
                <a:off x="743" y="272"/>
                <a:ext cx="14" cy="1"/>
              </a:xfrm>
              <a:prstGeom prst="line">
                <a:avLst/>
              </a:prstGeom>
              <a:noFill/>
              <a:ln w="9525">
                <a:solidFill>
                  <a:srgbClr val="FFFF99"/>
                </a:solidFill>
                <a:round/>
                <a:headEnd/>
                <a:tailEnd/>
              </a:ln>
            </xdr:spPr>
          </xdr:sp>
        </xdr:grpSp>
        <xdr:sp macro="" textlink="">
          <xdr:nvSpPr>
            <xdr:cNvPr id="1781" name="Text Box 757"/>
            <xdr:cNvSpPr txBox="1">
              <a:spLocks noChangeArrowheads="1"/>
            </xdr:cNvSpPr>
          </xdr:nvSpPr>
          <xdr:spPr bwMode="auto">
            <a:xfrm>
              <a:off x="782" y="275"/>
              <a:ext cx="80"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καρβονύλιο</a:t>
              </a:r>
            </a:p>
          </xdr:txBody>
        </xdr:sp>
      </xdr:grpSp>
      <xdr:sp macro="" textlink="">
        <xdr:nvSpPr>
          <xdr:cNvPr id="1813" name="Text Box 789"/>
          <xdr:cNvSpPr txBox="1">
            <a:spLocks noChangeArrowheads="1"/>
          </xdr:cNvSpPr>
        </xdr:nvSpPr>
        <xdr:spPr bwMode="auto">
          <a:xfrm>
            <a:off x="784" y="752"/>
            <a:ext cx="21"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1" i="0" strike="noStrike">
                <a:solidFill>
                  <a:srgbClr val="800000"/>
                </a:solidFill>
                <a:latin typeface="Arial"/>
                <a:cs typeface="Arial"/>
              </a:rPr>
              <a:t>δ–</a:t>
            </a:r>
          </a:p>
        </xdr:txBody>
      </xdr:sp>
    </xdr:grpSp>
    <xdr:clientData/>
  </xdr:twoCellAnchor>
  <xdr:twoCellAnchor>
    <xdr:from>
      <xdr:col>3</xdr:col>
      <xdr:colOff>95250</xdr:colOff>
      <xdr:row>52</xdr:row>
      <xdr:rowOff>77724</xdr:rowOff>
    </xdr:from>
    <xdr:to>
      <xdr:col>8</xdr:col>
      <xdr:colOff>19050</xdr:colOff>
      <xdr:row>56</xdr:row>
      <xdr:rowOff>0</xdr:rowOff>
    </xdr:to>
    <xdr:grpSp>
      <xdr:nvGrpSpPr>
        <xdr:cNvPr id="1872" name="Group 848"/>
        <xdr:cNvGrpSpPr>
          <a:grpSpLocks/>
        </xdr:cNvGrpSpPr>
      </xdr:nvGrpSpPr>
      <xdr:grpSpPr bwMode="auto">
        <a:xfrm>
          <a:off x="1938798" y="10729337"/>
          <a:ext cx="2996381" cy="741631"/>
          <a:chOff x="202" y="1054"/>
          <a:chExt cx="312" cy="72"/>
        </a:xfrm>
      </xdr:grpSpPr>
      <xdr:sp macro="" textlink="">
        <xdr:nvSpPr>
          <xdr:cNvPr id="1842" name="Text Box 818"/>
          <xdr:cNvSpPr txBox="1">
            <a:spLocks noChangeArrowheads="1"/>
          </xdr:cNvSpPr>
        </xdr:nvSpPr>
        <xdr:spPr bwMode="auto">
          <a:xfrm>
            <a:off x="202" y="1106"/>
            <a:ext cx="61"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αλδεΰδη</a:t>
            </a:r>
          </a:p>
        </xdr:txBody>
      </xdr:sp>
      <xdr:grpSp>
        <xdr:nvGrpSpPr>
          <xdr:cNvPr id="1871" name="Group 847"/>
          <xdr:cNvGrpSpPr>
            <a:grpSpLocks/>
          </xdr:cNvGrpSpPr>
        </xdr:nvGrpSpPr>
        <xdr:grpSpPr bwMode="auto">
          <a:xfrm>
            <a:off x="202" y="1054"/>
            <a:ext cx="312" cy="54"/>
            <a:chOff x="213" y="1059"/>
            <a:chExt cx="312" cy="54"/>
          </a:xfrm>
        </xdr:grpSpPr>
        <xdr:sp macro="" textlink="">
          <xdr:nvSpPr>
            <xdr:cNvPr id="1851" name="Line 827"/>
            <xdr:cNvSpPr>
              <a:spLocks noChangeShapeType="1"/>
            </xdr:cNvSpPr>
          </xdr:nvSpPr>
          <xdr:spPr bwMode="auto">
            <a:xfrm>
              <a:off x="364" y="1070"/>
              <a:ext cx="62" cy="0"/>
            </a:xfrm>
            <a:prstGeom prst="line">
              <a:avLst/>
            </a:prstGeom>
            <a:noFill/>
            <a:ln w="12700">
              <a:solidFill>
                <a:srgbClr val="FF0000"/>
              </a:solidFill>
              <a:round/>
              <a:headEnd/>
              <a:tailEnd type="triangle" w="med" len="med"/>
            </a:ln>
          </xdr:spPr>
        </xdr:sp>
        <xdr:grpSp>
          <xdr:nvGrpSpPr>
            <xdr:cNvPr id="1852" name="Group 828"/>
            <xdr:cNvGrpSpPr>
              <a:grpSpLocks/>
            </xdr:cNvGrpSpPr>
          </xdr:nvGrpSpPr>
          <xdr:grpSpPr bwMode="auto">
            <a:xfrm>
              <a:off x="286" y="1064"/>
              <a:ext cx="12" cy="12"/>
              <a:chOff x="495" y="1422"/>
              <a:chExt cx="14" cy="14"/>
            </a:xfrm>
          </xdr:grpSpPr>
          <xdr:sp macro="" textlink="">
            <xdr:nvSpPr>
              <xdr:cNvPr id="1853" name="Line 829"/>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1854" name="Line 830"/>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1855" name="Text Box 831"/>
            <xdr:cNvSpPr txBox="1">
              <a:spLocks noChangeArrowheads="1"/>
            </xdr:cNvSpPr>
          </xdr:nvSpPr>
          <xdr:spPr bwMode="auto">
            <a:xfrm>
              <a:off x="312" y="1060"/>
              <a:ext cx="47"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A</a:t>
              </a:r>
              <a:r>
                <a:rPr lang="en-US" sz="1200" b="0" i="0" strike="noStrike" baseline="30000">
                  <a:solidFill>
                    <a:srgbClr val="FFFF99"/>
                  </a:solidFill>
                  <a:latin typeface="Arial"/>
                  <a:cs typeface="Arial"/>
                </a:rPr>
                <a:t>+</a:t>
              </a:r>
              <a:r>
                <a:rPr lang="en-US" sz="1200" b="0" i="0" strike="noStrike">
                  <a:solidFill>
                    <a:srgbClr val="FFFF99"/>
                  </a:solidFill>
                  <a:latin typeface="Arial"/>
                  <a:cs typeface="Arial"/>
                </a:rPr>
                <a:t>B</a:t>
              </a:r>
              <a:r>
                <a:rPr lang="en-US" sz="1200" b="0" i="0" strike="noStrike" baseline="30000">
                  <a:solidFill>
                    <a:srgbClr val="FFFF99"/>
                  </a:solidFill>
                  <a:latin typeface="Arial"/>
                  <a:cs typeface="Arial"/>
                </a:rPr>
                <a:t>–</a:t>
              </a:r>
            </a:p>
          </xdr:txBody>
        </xdr:sp>
        <xdr:grpSp>
          <xdr:nvGrpSpPr>
            <xdr:cNvPr id="1870" name="Group 846"/>
            <xdr:cNvGrpSpPr>
              <a:grpSpLocks/>
            </xdr:cNvGrpSpPr>
          </xdr:nvGrpSpPr>
          <xdr:grpSpPr bwMode="auto">
            <a:xfrm>
              <a:off x="437" y="1059"/>
              <a:ext cx="88" cy="53"/>
              <a:chOff x="432" y="1059"/>
              <a:chExt cx="88" cy="53"/>
            </a:xfrm>
          </xdr:grpSpPr>
          <xdr:sp macro="" textlink="">
            <xdr:nvSpPr>
              <xdr:cNvPr id="1833" name="Text Box 809"/>
              <xdr:cNvSpPr txBox="1">
                <a:spLocks noChangeArrowheads="1"/>
              </xdr:cNvSpPr>
            </xdr:nvSpPr>
            <xdr:spPr bwMode="auto">
              <a:xfrm>
                <a:off x="501" y="1059"/>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B</a:t>
                </a:r>
              </a:p>
            </xdr:txBody>
          </xdr:sp>
          <xdr:sp macro="" textlink="">
            <xdr:nvSpPr>
              <xdr:cNvPr id="1857" name="Text Box 833"/>
              <xdr:cNvSpPr txBox="1">
                <a:spLocks noChangeArrowheads="1"/>
              </xdr:cNvSpPr>
            </xdr:nvSpPr>
            <xdr:spPr bwMode="auto">
              <a:xfrm>
                <a:off x="461" y="1059"/>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p>
            </xdr:txBody>
          </xdr:sp>
          <xdr:sp macro="" textlink="">
            <xdr:nvSpPr>
              <xdr:cNvPr id="1829" name="Line 805"/>
              <xdr:cNvSpPr>
                <a:spLocks noChangeShapeType="1"/>
              </xdr:cNvSpPr>
            </xdr:nvSpPr>
            <xdr:spPr bwMode="auto">
              <a:xfrm>
                <a:off x="490" y="1069"/>
                <a:ext cx="14" cy="0"/>
              </a:xfrm>
              <a:prstGeom prst="line">
                <a:avLst/>
              </a:prstGeom>
              <a:noFill/>
              <a:ln w="9525">
                <a:solidFill>
                  <a:srgbClr val="FFFF99"/>
                </a:solidFill>
                <a:round/>
                <a:headEnd/>
                <a:tailEnd/>
              </a:ln>
            </xdr:spPr>
          </xdr:sp>
          <xdr:sp macro="" textlink="">
            <xdr:nvSpPr>
              <xdr:cNvPr id="1858" name="Text Box 834"/>
              <xdr:cNvSpPr txBox="1">
                <a:spLocks noChangeArrowheads="1"/>
              </xdr:cNvSpPr>
            </xdr:nvSpPr>
            <xdr:spPr bwMode="auto">
              <a:xfrm>
                <a:off x="432" y="1059"/>
                <a:ext cx="18"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1859" name="Text Box 835"/>
              <xdr:cNvSpPr txBox="1">
                <a:spLocks noChangeArrowheads="1"/>
              </xdr:cNvSpPr>
            </xdr:nvSpPr>
            <xdr:spPr bwMode="auto">
              <a:xfrm>
                <a:off x="461" y="1090"/>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a:t>
                </a:r>
              </a:p>
            </xdr:txBody>
          </xdr:sp>
          <xdr:sp macro="" textlink="">
            <xdr:nvSpPr>
              <xdr:cNvPr id="1860" name="Line 836"/>
              <xdr:cNvSpPr>
                <a:spLocks noChangeShapeType="1"/>
              </xdr:cNvSpPr>
            </xdr:nvSpPr>
            <xdr:spPr bwMode="auto">
              <a:xfrm rot="5400000">
                <a:off x="464" y="1085"/>
                <a:ext cx="14" cy="0"/>
              </a:xfrm>
              <a:prstGeom prst="line">
                <a:avLst/>
              </a:prstGeom>
              <a:noFill/>
              <a:ln w="9525">
                <a:solidFill>
                  <a:srgbClr val="FFFF99"/>
                </a:solidFill>
                <a:round/>
                <a:headEnd/>
                <a:tailEnd/>
              </a:ln>
            </xdr:spPr>
          </xdr:sp>
          <xdr:sp macro="" textlink="">
            <xdr:nvSpPr>
              <xdr:cNvPr id="1861" name="Line 837"/>
              <xdr:cNvSpPr>
                <a:spLocks noChangeShapeType="1"/>
              </xdr:cNvSpPr>
            </xdr:nvSpPr>
            <xdr:spPr bwMode="auto">
              <a:xfrm>
                <a:off x="449" y="1069"/>
                <a:ext cx="14" cy="0"/>
              </a:xfrm>
              <a:prstGeom prst="line">
                <a:avLst/>
              </a:prstGeom>
              <a:noFill/>
              <a:ln w="9525">
                <a:solidFill>
                  <a:srgbClr val="FFFF99"/>
                </a:solidFill>
                <a:round/>
                <a:headEnd/>
                <a:tailEnd/>
              </a:ln>
            </xdr:spPr>
          </xdr:sp>
        </xdr:grpSp>
        <xdr:grpSp>
          <xdr:nvGrpSpPr>
            <xdr:cNvPr id="1862" name="Group 838"/>
            <xdr:cNvGrpSpPr>
              <a:grpSpLocks/>
            </xdr:cNvGrpSpPr>
          </xdr:nvGrpSpPr>
          <xdr:grpSpPr bwMode="auto">
            <a:xfrm>
              <a:off x="213" y="1059"/>
              <a:ext cx="59" cy="54"/>
              <a:chOff x="212" y="1056"/>
              <a:chExt cx="59" cy="54"/>
            </a:xfrm>
          </xdr:grpSpPr>
          <xdr:sp macro="" textlink="">
            <xdr:nvSpPr>
              <xdr:cNvPr id="1863" name="Text Box 839"/>
              <xdr:cNvSpPr txBox="1">
                <a:spLocks noChangeArrowheads="1"/>
              </xdr:cNvSpPr>
            </xdr:nvSpPr>
            <xdr:spPr bwMode="auto">
              <a:xfrm>
                <a:off x="240" y="1087"/>
                <a:ext cx="1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1864" name="Text Box 840"/>
              <xdr:cNvSpPr txBox="1">
                <a:spLocks noChangeArrowheads="1"/>
              </xdr:cNvSpPr>
            </xdr:nvSpPr>
            <xdr:spPr bwMode="auto">
              <a:xfrm>
                <a:off x="212" y="1056"/>
                <a:ext cx="1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1865" name="Text Box 841"/>
              <xdr:cNvSpPr txBox="1">
                <a:spLocks noChangeArrowheads="1"/>
              </xdr:cNvSpPr>
            </xdr:nvSpPr>
            <xdr:spPr bwMode="auto">
              <a:xfrm>
                <a:off x="240" y="1056"/>
                <a:ext cx="3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p>
            </xdr:txBody>
          </xdr:sp>
          <xdr:grpSp>
            <xdr:nvGrpSpPr>
              <xdr:cNvPr id="1866" name="Group 842"/>
              <xdr:cNvGrpSpPr>
                <a:grpSpLocks/>
              </xdr:cNvGrpSpPr>
            </xdr:nvGrpSpPr>
            <xdr:grpSpPr bwMode="auto">
              <a:xfrm rot="-5400000">
                <a:off x="243" y="1080"/>
                <a:ext cx="14" cy="4"/>
                <a:chOff x="697" y="1451"/>
                <a:chExt cx="14" cy="4"/>
              </a:xfrm>
            </xdr:grpSpPr>
            <xdr:sp macro="" textlink="">
              <xdr:nvSpPr>
                <xdr:cNvPr id="1867" name="Line 843"/>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1868" name="Line 844"/>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1869" name="Line 845"/>
              <xdr:cNvSpPr>
                <a:spLocks noChangeShapeType="1"/>
              </xdr:cNvSpPr>
            </xdr:nvSpPr>
            <xdr:spPr bwMode="auto">
              <a:xfrm>
                <a:off x="229" y="1066"/>
                <a:ext cx="14" cy="0"/>
              </a:xfrm>
              <a:prstGeom prst="line">
                <a:avLst/>
              </a:prstGeom>
              <a:noFill/>
              <a:ln w="9525">
                <a:solidFill>
                  <a:srgbClr val="FFFF99"/>
                </a:solidFill>
                <a:round/>
                <a:headEnd/>
                <a:tailEnd/>
              </a:ln>
            </xdr:spPr>
          </xdr:sp>
        </xdr:grpSp>
      </xdr:grpSp>
    </xdr:grpSp>
    <xdr:clientData/>
  </xdr:twoCellAnchor>
  <xdr:twoCellAnchor>
    <xdr:from>
      <xdr:col>0</xdr:col>
      <xdr:colOff>304800</xdr:colOff>
      <xdr:row>47</xdr:row>
      <xdr:rowOff>9525</xdr:rowOff>
    </xdr:from>
    <xdr:to>
      <xdr:col>0</xdr:col>
      <xdr:colOff>561975</xdr:colOff>
      <xdr:row>47</xdr:row>
      <xdr:rowOff>9525</xdr:rowOff>
    </xdr:to>
    <xdr:sp macro="" textlink="">
      <xdr:nvSpPr>
        <xdr:cNvPr id="1904" name="Line 880"/>
        <xdr:cNvSpPr>
          <a:spLocks noChangeShapeType="1"/>
        </xdr:cNvSpPr>
      </xdr:nvSpPr>
      <xdr:spPr bwMode="auto">
        <a:xfrm>
          <a:off x="304800" y="9410700"/>
          <a:ext cx="257175" cy="0"/>
        </a:xfrm>
        <a:prstGeom prst="line">
          <a:avLst/>
        </a:prstGeom>
        <a:noFill/>
        <a:ln w="38100">
          <a:solidFill>
            <a:srgbClr val="800000"/>
          </a:solidFill>
          <a:round/>
          <a:headEnd/>
          <a:tailEnd type="triangle" w="med" len="med"/>
        </a:ln>
      </xdr:spPr>
    </xdr:sp>
    <xdr:clientData/>
  </xdr:twoCellAnchor>
  <xdr:twoCellAnchor>
    <xdr:from>
      <xdr:col>3</xdr:col>
      <xdr:colOff>76200</xdr:colOff>
      <xdr:row>73</xdr:row>
      <xdr:rowOff>85725</xdr:rowOff>
    </xdr:from>
    <xdr:to>
      <xdr:col>8</xdr:col>
      <xdr:colOff>66675</xdr:colOff>
      <xdr:row>77</xdr:row>
      <xdr:rowOff>76200</xdr:rowOff>
    </xdr:to>
    <xdr:grpSp>
      <xdr:nvGrpSpPr>
        <xdr:cNvPr id="1970" name="Group 946"/>
        <xdr:cNvGrpSpPr>
          <a:grpSpLocks/>
        </xdr:cNvGrpSpPr>
      </xdr:nvGrpSpPr>
      <xdr:grpSpPr bwMode="auto">
        <a:xfrm>
          <a:off x="1919748" y="15038951"/>
          <a:ext cx="3063056" cy="809830"/>
          <a:chOff x="195" y="1471"/>
          <a:chExt cx="319" cy="79"/>
        </a:xfrm>
      </xdr:grpSpPr>
      <xdr:sp macro="" textlink="">
        <xdr:nvSpPr>
          <xdr:cNvPr id="1908" name="Text Box 884"/>
          <xdr:cNvSpPr txBox="1">
            <a:spLocks noChangeArrowheads="1"/>
          </xdr:cNvSpPr>
        </xdr:nvSpPr>
        <xdr:spPr bwMode="auto">
          <a:xfrm>
            <a:off x="208" y="1529"/>
            <a:ext cx="48"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κετόνη</a:t>
            </a:r>
          </a:p>
        </xdr:txBody>
      </xdr:sp>
      <xdr:grpSp>
        <xdr:nvGrpSpPr>
          <xdr:cNvPr id="1967" name="Group 943"/>
          <xdr:cNvGrpSpPr>
            <a:grpSpLocks/>
          </xdr:cNvGrpSpPr>
        </xdr:nvGrpSpPr>
        <xdr:grpSpPr bwMode="auto">
          <a:xfrm>
            <a:off x="195" y="1471"/>
            <a:ext cx="314" cy="60"/>
            <a:chOff x="212" y="1471"/>
            <a:chExt cx="314" cy="60"/>
          </a:xfrm>
        </xdr:grpSpPr>
        <xdr:grpSp>
          <xdr:nvGrpSpPr>
            <xdr:cNvPr id="1914" name="Group 890"/>
            <xdr:cNvGrpSpPr>
              <a:grpSpLocks/>
            </xdr:cNvGrpSpPr>
          </xdr:nvGrpSpPr>
          <xdr:grpSpPr bwMode="auto">
            <a:xfrm>
              <a:off x="212" y="1477"/>
              <a:ext cx="82" cy="54"/>
              <a:chOff x="202" y="1135"/>
              <a:chExt cx="82" cy="54"/>
            </a:xfrm>
          </xdr:grpSpPr>
          <xdr:sp macro="" textlink="">
            <xdr:nvSpPr>
              <xdr:cNvPr id="1915" name="Text Box 891"/>
              <xdr:cNvSpPr txBox="1">
                <a:spLocks noChangeArrowheads="1"/>
              </xdr:cNvSpPr>
            </xdr:nvSpPr>
            <xdr:spPr bwMode="auto">
              <a:xfrm>
                <a:off x="258" y="1135"/>
                <a:ext cx="26"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r>
                  <a:rPr lang="el-GR" sz="1200" b="0" i="0" strike="noStrike">
                    <a:solidFill>
                      <a:srgbClr val="FFFF99"/>
                    </a:solidFill>
                    <a:latin typeface="Arial"/>
                    <a:cs typeface="Arial"/>
                  </a:rPr>
                  <a:t>΄</a:t>
                </a:r>
              </a:p>
            </xdr:txBody>
          </xdr:sp>
          <xdr:sp macro="" textlink="">
            <xdr:nvSpPr>
              <xdr:cNvPr id="1916" name="Text Box 892"/>
              <xdr:cNvSpPr txBox="1">
                <a:spLocks noChangeArrowheads="1"/>
              </xdr:cNvSpPr>
            </xdr:nvSpPr>
            <xdr:spPr bwMode="auto">
              <a:xfrm>
                <a:off x="230" y="1166"/>
                <a:ext cx="1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1917" name="Text Box 893"/>
              <xdr:cNvSpPr txBox="1">
                <a:spLocks noChangeArrowheads="1"/>
              </xdr:cNvSpPr>
            </xdr:nvSpPr>
            <xdr:spPr bwMode="auto">
              <a:xfrm>
                <a:off x="202" y="1135"/>
                <a:ext cx="1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1918" name="Text Box 894"/>
              <xdr:cNvSpPr txBox="1">
                <a:spLocks noChangeArrowheads="1"/>
              </xdr:cNvSpPr>
            </xdr:nvSpPr>
            <xdr:spPr bwMode="auto">
              <a:xfrm>
                <a:off x="230" y="1135"/>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p>
            </xdr:txBody>
          </xdr:sp>
          <xdr:grpSp>
            <xdr:nvGrpSpPr>
              <xdr:cNvPr id="1919" name="Group 895"/>
              <xdr:cNvGrpSpPr>
                <a:grpSpLocks/>
              </xdr:cNvGrpSpPr>
            </xdr:nvGrpSpPr>
            <xdr:grpSpPr bwMode="auto">
              <a:xfrm rot="-5400000">
                <a:off x="233" y="1159"/>
                <a:ext cx="14" cy="4"/>
                <a:chOff x="697" y="1451"/>
                <a:chExt cx="14" cy="4"/>
              </a:xfrm>
            </xdr:grpSpPr>
            <xdr:sp macro="" textlink="">
              <xdr:nvSpPr>
                <xdr:cNvPr id="1920" name="Line 896"/>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1921" name="Line 897"/>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1922" name="Line 898"/>
              <xdr:cNvSpPr>
                <a:spLocks noChangeShapeType="1"/>
              </xdr:cNvSpPr>
            </xdr:nvSpPr>
            <xdr:spPr bwMode="auto">
              <a:xfrm>
                <a:off x="219" y="1145"/>
                <a:ext cx="14" cy="0"/>
              </a:xfrm>
              <a:prstGeom prst="line">
                <a:avLst/>
              </a:prstGeom>
              <a:noFill/>
              <a:ln w="9525">
                <a:solidFill>
                  <a:srgbClr val="FFFF99"/>
                </a:solidFill>
                <a:round/>
                <a:headEnd/>
                <a:tailEnd/>
              </a:ln>
            </xdr:spPr>
          </xdr:sp>
          <xdr:sp macro="" textlink="">
            <xdr:nvSpPr>
              <xdr:cNvPr id="1923" name="Line 899"/>
              <xdr:cNvSpPr>
                <a:spLocks noChangeShapeType="1"/>
              </xdr:cNvSpPr>
            </xdr:nvSpPr>
            <xdr:spPr bwMode="auto">
              <a:xfrm>
                <a:off x="247" y="1145"/>
                <a:ext cx="14" cy="0"/>
              </a:xfrm>
              <a:prstGeom prst="line">
                <a:avLst/>
              </a:prstGeom>
              <a:noFill/>
              <a:ln w="9525">
                <a:solidFill>
                  <a:srgbClr val="FFFF99"/>
                </a:solidFill>
                <a:round/>
                <a:headEnd/>
                <a:tailEnd/>
              </a:ln>
            </xdr:spPr>
          </xdr:sp>
        </xdr:grpSp>
        <xdr:grpSp>
          <xdr:nvGrpSpPr>
            <xdr:cNvPr id="1935" name="Group 911"/>
            <xdr:cNvGrpSpPr>
              <a:grpSpLocks/>
            </xdr:cNvGrpSpPr>
          </xdr:nvGrpSpPr>
          <xdr:grpSpPr bwMode="auto">
            <a:xfrm>
              <a:off x="359" y="1471"/>
              <a:ext cx="62" cy="18"/>
              <a:chOff x="336" y="918"/>
              <a:chExt cx="62" cy="18"/>
            </a:xfrm>
          </xdr:grpSpPr>
          <xdr:sp macro="" textlink="">
            <xdr:nvSpPr>
              <xdr:cNvPr id="1936" name="Text Box 912"/>
              <xdr:cNvSpPr txBox="1">
                <a:spLocks noChangeArrowheads="1"/>
              </xdr:cNvSpPr>
            </xdr:nvSpPr>
            <xdr:spPr bwMode="auto">
              <a:xfrm>
                <a:off x="357" y="918"/>
                <a:ext cx="22" cy="17"/>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969696"/>
                    </a:solidFill>
                    <a:latin typeface="Arial"/>
                    <a:cs typeface="Arial"/>
                  </a:rPr>
                  <a:t>Ni</a:t>
                </a:r>
              </a:p>
            </xdr:txBody>
          </xdr:sp>
          <xdr:sp macro="" textlink="">
            <xdr:nvSpPr>
              <xdr:cNvPr id="1937" name="Line 913"/>
              <xdr:cNvSpPr>
                <a:spLocks noChangeShapeType="1"/>
              </xdr:cNvSpPr>
            </xdr:nvSpPr>
            <xdr:spPr bwMode="auto">
              <a:xfrm>
                <a:off x="336" y="936"/>
                <a:ext cx="62" cy="0"/>
              </a:xfrm>
              <a:prstGeom prst="line">
                <a:avLst/>
              </a:prstGeom>
              <a:noFill/>
              <a:ln w="12700">
                <a:solidFill>
                  <a:srgbClr val="FF0000"/>
                </a:solidFill>
                <a:round/>
                <a:headEnd/>
                <a:tailEnd type="triangle" w="med" len="med"/>
              </a:ln>
            </xdr:spPr>
          </xdr:sp>
        </xdr:grpSp>
        <xdr:grpSp>
          <xdr:nvGrpSpPr>
            <xdr:cNvPr id="1938" name="Group 914"/>
            <xdr:cNvGrpSpPr>
              <a:grpSpLocks/>
            </xdr:cNvGrpSpPr>
          </xdr:nvGrpSpPr>
          <xdr:grpSpPr bwMode="auto">
            <a:xfrm>
              <a:off x="305" y="1482"/>
              <a:ext cx="12" cy="12"/>
              <a:chOff x="495" y="1422"/>
              <a:chExt cx="14" cy="14"/>
            </a:xfrm>
          </xdr:grpSpPr>
          <xdr:sp macro="" textlink="">
            <xdr:nvSpPr>
              <xdr:cNvPr id="1939" name="Line 915"/>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1940" name="Line 916"/>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1941" name="Text Box 917"/>
            <xdr:cNvSpPr txBox="1">
              <a:spLocks noChangeArrowheads="1"/>
            </xdr:cNvSpPr>
          </xdr:nvSpPr>
          <xdr:spPr bwMode="auto">
            <a:xfrm>
              <a:off x="325" y="1477"/>
              <a:ext cx="25"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grpSp>
          <xdr:nvGrpSpPr>
            <xdr:cNvPr id="1966" name="Group 942"/>
            <xdr:cNvGrpSpPr>
              <a:grpSpLocks/>
            </xdr:cNvGrpSpPr>
          </xdr:nvGrpSpPr>
          <xdr:grpSpPr bwMode="auto">
            <a:xfrm>
              <a:off x="432" y="1477"/>
              <a:ext cx="94" cy="53"/>
              <a:chOff x="439" y="1477"/>
              <a:chExt cx="94" cy="53"/>
            </a:xfrm>
          </xdr:grpSpPr>
          <xdr:sp macro="" textlink="">
            <xdr:nvSpPr>
              <xdr:cNvPr id="1960" name="Text Box 936"/>
              <xdr:cNvSpPr txBox="1">
                <a:spLocks noChangeArrowheads="1"/>
              </xdr:cNvSpPr>
            </xdr:nvSpPr>
            <xdr:spPr bwMode="auto">
              <a:xfrm>
                <a:off x="467" y="1477"/>
                <a:ext cx="33"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p>
            </xdr:txBody>
          </xdr:sp>
          <xdr:sp macro="" textlink="">
            <xdr:nvSpPr>
              <xdr:cNvPr id="1945" name="Text Box 921"/>
              <xdr:cNvSpPr txBox="1">
                <a:spLocks noChangeArrowheads="1"/>
              </xdr:cNvSpPr>
            </xdr:nvSpPr>
            <xdr:spPr bwMode="auto">
              <a:xfrm>
                <a:off x="466" y="1508"/>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1957" name="Text Box 933"/>
              <xdr:cNvSpPr txBox="1">
                <a:spLocks noChangeArrowheads="1"/>
              </xdr:cNvSpPr>
            </xdr:nvSpPr>
            <xdr:spPr bwMode="auto">
              <a:xfrm>
                <a:off x="507" y="1477"/>
                <a:ext cx="26"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r>
                  <a:rPr lang="el-GR" sz="1200" b="0" i="0" strike="noStrike">
                    <a:solidFill>
                      <a:srgbClr val="FFFF99"/>
                    </a:solidFill>
                    <a:latin typeface="Arial"/>
                    <a:cs typeface="Arial"/>
                  </a:rPr>
                  <a:t>΄</a:t>
                </a:r>
              </a:p>
            </xdr:txBody>
          </xdr:sp>
          <xdr:sp macro="" textlink="">
            <xdr:nvSpPr>
              <xdr:cNvPr id="1959" name="Text Box 935"/>
              <xdr:cNvSpPr txBox="1">
                <a:spLocks noChangeArrowheads="1"/>
              </xdr:cNvSpPr>
            </xdr:nvSpPr>
            <xdr:spPr bwMode="auto">
              <a:xfrm>
                <a:off x="439" y="1477"/>
                <a:ext cx="1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1964" name="Line 940"/>
              <xdr:cNvSpPr>
                <a:spLocks noChangeShapeType="1"/>
              </xdr:cNvSpPr>
            </xdr:nvSpPr>
            <xdr:spPr bwMode="auto">
              <a:xfrm>
                <a:off x="456" y="1487"/>
                <a:ext cx="14" cy="0"/>
              </a:xfrm>
              <a:prstGeom prst="line">
                <a:avLst/>
              </a:prstGeom>
              <a:noFill/>
              <a:ln w="9525">
                <a:solidFill>
                  <a:srgbClr val="FFFF99"/>
                </a:solidFill>
                <a:round/>
                <a:headEnd/>
                <a:tailEnd/>
              </a:ln>
            </xdr:spPr>
          </xdr:sp>
          <xdr:sp macro="" textlink="">
            <xdr:nvSpPr>
              <xdr:cNvPr id="1965" name="Line 941"/>
              <xdr:cNvSpPr>
                <a:spLocks noChangeShapeType="1"/>
              </xdr:cNvSpPr>
            </xdr:nvSpPr>
            <xdr:spPr bwMode="auto">
              <a:xfrm>
                <a:off x="496" y="1487"/>
                <a:ext cx="14" cy="0"/>
              </a:xfrm>
              <a:prstGeom prst="line">
                <a:avLst/>
              </a:prstGeom>
              <a:noFill/>
              <a:ln w="9525">
                <a:solidFill>
                  <a:srgbClr val="FFFF99"/>
                </a:solidFill>
                <a:round/>
                <a:headEnd/>
                <a:tailEnd/>
              </a:ln>
            </xdr:spPr>
          </xdr:sp>
          <xdr:sp macro="" textlink="">
            <xdr:nvSpPr>
              <xdr:cNvPr id="1946" name="Line 922"/>
              <xdr:cNvSpPr>
                <a:spLocks noChangeShapeType="1"/>
              </xdr:cNvSpPr>
            </xdr:nvSpPr>
            <xdr:spPr bwMode="auto">
              <a:xfrm rot="5400000">
                <a:off x="469" y="1503"/>
                <a:ext cx="14" cy="0"/>
              </a:xfrm>
              <a:prstGeom prst="line">
                <a:avLst/>
              </a:prstGeom>
              <a:noFill/>
              <a:ln w="9525">
                <a:solidFill>
                  <a:srgbClr val="FFFF99"/>
                </a:solidFill>
                <a:round/>
                <a:headEnd/>
                <a:tailEnd/>
              </a:ln>
            </xdr:spPr>
          </xdr:sp>
        </xdr:grpSp>
      </xdr:grpSp>
      <xdr:sp macro="" textlink="">
        <xdr:nvSpPr>
          <xdr:cNvPr id="1968" name="Text Box 944"/>
          <xdr:cNvSpPr txBox="1">
            <a:spLocks noChangeArrowheads="1"/>
          </xdr:cNvSpPr>
        </xdr:nvSpPr>
        <xdr:spPr bwMode="auto">
          <a:xfrm>
            <a:off x="400" y="1529"/>
            <a:ext cx="114"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Ι</a:t>
            </a:r>
            <a:r>
              <a:rPr lang="en-US" sz="1000" b="1" i="0" strike="noStrike">
                <a:solidFill>
                  <a:srgbClr val="800000"/>
                </a:solidFill>
                <a:latin typeface="Arial"/>
                <a:cs typeface="Arial"/>
              </a:rPr>
              <a:t>I-</a:t>
            </a:r>
            <a:r>
              <a:rPr lang="el-GR" sz="1000" b="1" i="0" strike="noStrike">
                <a:solidFill>
                  <a:srgbClr val="800000"/>
                </a:solidFill>
                <a:latin typeface="Arial"/>
                <a:cs typeface="Arial"/>
              </a:rPr>
              <a:t>ταγής αλκοόλη</a:t>
            </a:r>
          </a:p>
        </xdr:txBody>
      </xdr:sp>
    </xdr:grpSp>
    <xdr:clientData/>
  </xdr:twoCellAnchor>
  <xdr:twoCellAnchor>
    <xdr:from>
      <xdr:col>0</xdr:col>
      <xdr:colOff>419100</xdr:colOff>
      <xdr:row>90</xdr:row>
      <xdr:rowOff>47625</xdr:rowOff>
    </xdr:from>
    <xdr:to>
      <xdr:col>0</xdr:col>
      <xdr:colOff>533400</xdr:colOff>
      <xdr:row>90</xdr:row>
      <xdr:rowOff>161925</xdr:rowOff>
    </xdr:to>
    <xdr:sp macro="" textlink="">
      <xdr:nvSpPr>
        <xdr:cNvPr id="1971" name="Oval 947"/>
        <xdr:cNvSpPr>
          <a:spLocks noChangeArrowheads="1"/>
        </xdr:cNvSpPr>
      </xdr:nvSpPr>
      <xdr:spPr bwMode="auto">
        <a:xfrm>
          <a:off x="419100" y="18049875"/>
          <a:ext cx="114300" cy="114300"/>
        </a:xfrm>
        <a:prstGeom prst="ellipse">
          <a:avLst/>
        </a:prstGeom>
        <a:gradFill rotWithShape="1">
          <a:gsLst>
            <a:gs pos="0">
              <a:srgbClr val="FF6600"/>
            </a:gs>
            <a:gs pos="100000">
              <a:srgbClr val="FF6600">
                <a:gamma/>
                <a:shade val="0"/>
                <a:invGamma/>
              </a:srgbClr>
            </a:gs>
          </a:gsLst>
          <a:lin ang="2700000" scaled="1"/>
        </a:gradFill>
        <a:ln w="9525">
          <a:solidFill>
            <a:srgbClr val="000000"/>
          </a:solidFill>
          <a:round/>
          <a:headEnd/>
          <a:tailEnd/>
        </a:ln>
      </xdr:spPr>
    </xdr:sp>
    <xdr:clientData/>
  </xdr:twoCellAnchor>
  <xdr:twoCellAnchor>
    <xdr:from>
      <xdr:col>2</xdr:col>
      <xdr:colOff>600075</xdr:colOff>
      <xdr:row>99</xdr:row>
      <xdr:rowOff>161925</xdr:rowOff>
    </xdr:from>
    <xdr:to>
      <xdr:col>8</xdr:col>
      <xdr:colOff>95250</xdr:colOff>
      <xdr:row>104</xdr:row>
      <xdr:rowOff>76200</xdr:rowOff>
    </xdr:to>
    <xdr:grpSp>
      <xdr:nvGrpSpPr>
        <xdr:cNvPr id="2000" name="Group 976"/>
        <xdr:cNvGrpSpPr>
          <a:grpSpLocks/>
        </xdr:cNvGrpSpPr>
      </xdr:nvGrpSpPr>
      <xdr:grpSpPr bwMode="auto">
        <a:xfrm>
          <a:off x="1829107" y="20440957"/>
          <a:ext cx="3182272" cy="938469"/>
          <a:chOff x="221" y="1966"/>
          <a:chExt cx="331" cy="91"/>
        </a:xfrm>
      </xdr:grpSpPr>
      <xdr:sp macro="" textlink="">
        <xdr:nvSpPr>
          <xdr:cNvPr id="1976" name="Line 952"/>
          <xdr:cNvSpPr>
            <a:spLocks noChangeShapeType="1"/>
          </xdr:cNvSpPr>
        </xdr:nvSpPr>
        <xdr:spPr bwMode="auto">
          <a:xfrm>
            <a:off x="365" y="1977"/>
            <a:ext cx="62" cy="0"/>
          </a:xfrm>
          <a:prstGeom prst="line">
            <a:avLst/>
          </a:prstGeom>
          <a:noFill/>
          <a:ln w="12700">
            <a:solidFill>
              <a:srgbClr val="FF0000"/>
            </a:solidFill>
            <a:round/>
            <a:headEnd/>
            <a:tailEnd type="triangle" w="med" len="med"/>
          </a:ln>
        </xdr:spPr>
      </xdr:sp>
      <xdr:grpSp>
        <xdr:nvGrpSpPr>
          <xdr:cNvPr id="1977" name="Group 953"/>
          <xdr:cNvGrpSpPr>
            <a:grpSpLocks/>
          </xdr:cNvGrpSpPr>
        </xdr:nvGrpSpPr>
        <xdr:grpSpPr bwMode="auto">
          <a:xfrm>
            <a:off x="289" y="1971"/>
            <a:ext cx="12" cy="12"/>
            <a:chOff x="495" y="1422"/>
            <a:chExt cx="14" cy="14"/>
          </a:xfrm>
        </xdr:grpSpPr>
        <xdr:sp macro="" textlink="">
          <xdr:nvSpPr>
            <xdr:cNvPr id="1978" name="Line 95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1979" name="Line 95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1980" name="Text Box 956"/>
          <xdr:cNvSpPr txBox="1">
            <a:spLocks noChangeArrowheads="1"/>
          </xdr:cNvSpPr>
        </xdr:nvSpPr>
        <xdr:spPr bwMode="auto">
          <a:xfrm>
            <a:off x="309" y="1966"/>
            <a:ext cx="4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HCN</a:t>
            </a:r>
          </a:p>
        </xdr:txBody>
      </xdr:sp>
      <xdr:grpSp>
        <xdr:nvGrpSpPr>
          <xdr:cNvPr id="1987" name="Group 963"/>
          <xdr:cNvGrpSpPr>
            <a:grpSpLocks/>
          </xdr:cNvGrpSpPr>
        </xdr:nvGrpSpPr>
        <xdr:grpSpPr bwMode="auto">
          <a:xfrm>
            <a:off x="221" y="1966"/>
            <a:ext cx="59" cy="54"/>
            <a:chOff x="212" y="1056"/>
            <a:chExt cx="59" cy="54"/>
          </a:xfrm>
        </xdr:grpSpPr>
        <xdr:sp macro="" textlink="">
          <xdr:nvSpPr>
            <xdr:cNvPr id="1988" name="Text Box 964"/>
            <xdr:cNvSpPr txBox="1">
              <a:spLocks noChangeArrowheads="1"/>
            </xdr:cNvSpPr>
          </xdr:nvSpPr>
          <xdr:spPr bwMode="auto">
            <a:xfrm>
              <a:off x="240" y="1087"/>
              <a:ext cx="1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1989" name="Text Box 965"/>
            <xdr:cNvSpPr txBox="1">
              <a:spLocks noChangeArrowheads="1"/>
            </xdr:cNvSpPr>
          </xdr:nvSpPr>
          <xdr:spPr bwMode="auto">
            <a:xfrm>
              <a:off x="212" y="1056"/>
              <a:ext cx="1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1990" name="Text Box 966"/>
            <xdr:cNvSpPr txBox="1">
              <a:spLocks noChangeArrowheads="1"/>
            </xdr:cNvSpPr>
          </xdr:nvSpPr>
          <xdr:spPr bwMode="auto">
            <a:xfrm>
              <a:off x="240" y="1056"/>
              <a:ext cx="3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p>
          </xdr:txBody>
        </xdr:sp>
        <xdr:grpSp>
          <xdr:nvGrpSpPr>
            <xdr:cNvPr id="1991" name="Group 967"/>
            <xdr:cNvGrpSpPr>
              <a:grpSpLocks/>
            </xdr:cNvGrpSpPr>
          </xdr:nvGrpSpPr>
          <xdr:grpSpPr bwMode="auto">
            <a:xfrm rot="-5400000">
              <a:off x="243" y="1080"/>
              <a:ext cx="14" cy="4"/>
              <a:chOff x="697" y="1451"/>
              <a:chExt cx="14" cy="4"/>
            </a:xfrm>
          </xdr:grpSpPr>
          <xdr:sp macro="" textlink="">
            <xdr:nvSpPr>
              <xdr:cNvPr id="1992" name="Line 968"/>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1993" name="Line 969"/>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1994" name="Line 970"/>
            <xdr:cNvSpPr>
              <a:spLocks noChangeShapeType="1"/>
            </xdr:cNvSpPr>
          </xdr:nvSpPr>
          <xdr:spPr bwMode="auto">
            <a:xfrm>
              <a:off x="228" y="1066"/>
              <a:ext cx="14" cy="0"/>
            </a:xfrm>
            <a:prstGeom prst="line">
              <a:avLst/>
            </a:prstGeom>
            <a:noFill/>
            <a:ln w="9525">
              <a:solidFill>
                <a:srgbClr val="FFFF99"/>
              </a:solidFill>
              <a:round/>
              <a:headEnd/>
              <a:tailEnd/>
            </a:ln>
          </xdr:spPr>
        </xdr:sp>
      </xdr:grpSp>
      <xdr:sp macro="" textlink="">
        <xdr:nvSpPr>
          <xdr:cNvPr id="1995" name="Text Box 971"/>
          <xdr:cNvSpPr txBox="1">
            <a:spLocks noChangeArrowheads="1"/>
          </xdr:cNvSpPr>
        </xdr:nvSpPr>
        <xdr:spPr bwMode="auto">
          <a:xfrm>
            <a:off x="221" y="2018"/>
            <a:ext cx="61"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αλδεΰδη</a:t>
            </a:r>
          </a:p>
        </xdr:txBody>
      </xdr:sp>
      <xdr:sp macro="" textlink="">
        <xdr:nvSpPr>
          <xdr:cNvPr id="1996" name="Text Box 972"/>
          <xdr:cNvSpPr txBox="1">
            <a:spLocks noChangeArrowheads="1"/>
          </xdr:cNvSpPr>
        </xdr:nvSpPr>
        <xdr:spPr bwMode="auto">
          <a:xfrm>
            <a:off x="420" y="2018"/>
            <a:ext cx="132" cy="39"/>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2-υδρόξυ-νιτρίλιο ή α-υδρόξυ-νιτρίλιο</a:t>
            </a:r>
          </a:p>
        </xdr:txBody>
      </xdr:sp>
      <xdr:grpSp>
        <xdr:nvGrpSpPr>
          <xdr:cNvPr id="1999" name="Group 975"/>
          <xdr:cNvGrpSpPr>
            <a:grpSpLocks/>
          </xdr:cNvGrpSpPr>
        </xdr:nvGrpSpPr>
        <xdr:grpSpPr bwMode="auto">
          <a:xfrm>
            <a:off x="437" y="1966"/>
            <a:ext cx="100" cy="53"/>
            <a:chOff x="437" y="1966"/>
            <a:chExt cx="100" cy="53"/>
          </a:xfrm>
        </xdr:grpSpPr>
        <xdr:sp macro="" textlink="">
          <xdr:nvSpPr>
            <xdr:cNvPr id="1998" name="Text Box 974"/>
            <xdr:cNvSpPr txBox="1">
              <a:spLocks noChangeArrowheads="1"/>
            </xdr:cNvSpPr>
          </xdr:nvSpPr>
          <xdr:spPr bwMode="auto">
            <a:xfrm>
              <a:off x="506" y="1966"/>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CN</a:t>
              </a:r>
            </a:p>
          </xdr:txBody>
        </xdr:sp>
        <xdr:sp macro="" textlink="">
          <xdr:nvSpPr>
            <xdr:cNvPr id="1982" name="Text Box 958"/>
            <xdr:cNvSpPr txBox="1">
              <a:spLocks noChangeArrowheads="1"/>
            </xdr:cNvSpPr>
          </xdr:nvSpPr>
          <xdr:spPr bwMode="auto">
            <a:xfrm>
              <a:off x="466" y="1966"/>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p>
          </xdr:txBody>
        </xdr:sp>
        <xdr:sp macro="" textlink="">
          <xdr:nvSpPr>
            <xdr:cNvPr id="1983" name="Text Box 959"/>
            <xdr:cNvSpPr txBox="1">
              <a:spLocks noChangeArrowheads="1"/>
            </xdr:cNvSpPr>
          </xdr:nvSpPr>
          <xdr:spPr bwMode="auto">
            <a:xfrm>
              <a:off x="437" y="1966"/>
              <a:ext cx="18"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1984" name="Text Box 960"/>
            <xdr:cNvSpPr txBox="1">
              <a:spLocks noChangeArrowheads="1"/>
            </xdr:cNvSpPr>
          </xdr:nvSpPr>
          <xdr:spPr bwMode="auto">
            <a:xfrm>
              <a:off x="466" y="1997"/>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1985" name="Line 961"/>
            <xdr:cNvSpPr>
              <a:spLocks noChangeShapeType="1"/>
            </xdr:cNvSpPr>
          </xdr:nvSpPr>
          <xdr:spPr bwMode="auto">
            <a:xfrm rot="5400000">
              <a:off x="469" y="1992"/>
              <a:ext cx="14" cy="0"/>
            </a:xfrm>
            <a:prstGeom prst="line">
              <a:avLst/>
            </a:prstGeom>
            <a:noFill/>
            <a:ln w="9525">
              <a:solidFill>
                <a:srgbClr val="FFFF99"/>
              </a:solidFill>
              <a:round/>
              <a:headEnd/>
              <a:tailEnd/>
            </a:ln>
          </xdr:spPr>
        </xdr:sp>
        <xdr:sp macro="" textlink="">
          <xdr:nvSpPr>
            <xdr:cNvPr id="1986" name="Line 962"/>
            <xdr:cNvSpPr>
              <a:spLocks noChangeShapeType="1"/>
            </xdr:cNvSpPr>
          </xdr:nvSpPr>
          <xdr:spPr bwMode="auto">
            <a:xfrm>
              <a:off x="454" y="1976"/>
              <a:ext cx="14" cy="0"/>
            </a:xfrm>
            <a:prstGeom prst="line">
              <a:avLst/>
            </a:prstGeom>
            <a:noFill/>
            <a:ln w="9525">
              <a:solidFill>
                <a:srgbClr val="FFFF99"/>
              </a:solidFill>
              <a:round/>
              <a:headEnd/>
              <a:tailEnd/>
            </a:ln>
          </xdr:spPr>
        </xdr:sp>
        <xdr:sp macro="" textlink="">
          <xdr:nvSpPr>
            <xdr:cNvPr id="1997" name="Line 973"/>
            <xdr:cNvSpPr>
              <a:spLocks noChangeShapeType="1"/>
            </xdr:cNvSpPr>
          </xdr:nvSpPr>
          <xdr:spPr bwMode="auto">
            <a:xfrm>
              <a:off x="495" y="1976"/>
              <a:ext cx="14" cy="0"/>
            </a:xfrm>
            <a:prstGeom prst="line">
              <a:avLst/>
            </a:prstGeom>
            <a:noFill/>
            <a:ln w="9525">
              <a:solidFill>
                <a:srgbClr val="FFFF99"/>
              </a:solidFill>
              <a:round/>
              <a:headEnd/>
              <a:tailEnd/>
            </a:ln>
          </xdr:spPr>
        </xdr:sp>
      </xdr:grpSp>
    </xdr:grpSp>
    <xdr:clientData/>
  </xdr:twoCellAnchor>
  <xdr:twoCellAnchor>
    <xdr:from>
      <xdr:col>2</xdr:col>
      <xdr:colOff>361950</xdr:colOff>
      <xdr:row>107</xdr:row>
      <xdr:rowOff>134874</xdr:rowOff>
    </xdr:from>
    <xdr:to>
      <xdr:col>8</xdr:col>
      <xdr:colOff>390525</xdr:colOff>
      <xdr:row>111</xdr:row>
      <xdr:rowOff>57150</xdr:rowOff>
    </xdr:to>
    <xdr:grpSp>
      <xdr:nvGrpSpPr>
        <xdr:cNvPr id="2032" name="Group 1008"/>
        <xdr:cNvGrpSpPr>
          <a:grpSpLocks/>
        </xdr:cNvGrpSpPr>
      </xdr:nvGrpSpPr>
      <xdr:grpSpPr bwMode="auto">
        <a:xfrm>
          <a:off x="1590982" y="22052616"/>
          <a:ext cx="3715672" cy="741631"/>
          <a:chOff x="166" y="2126"/>
          <a:chExt cx="387" cy="72"/>
        </a:xfrm>
      </xdr:grpSpPr>
      <xdr:sp macro="" textlink="">
        <xdr:nvSpPr>
          <xdr:cNvPr id="2029" name="Text Box 1005"/>
          <xdr:cNvSpPr txBox="1">
            <a:spLocks noChangeArrowheads="1"/>
          </xdr:cNvSpPr>
        </xdr:nvSpPr>
        <xdr:spPr bwMode="auto">
          <a:xfrm>
            <a:off x="377" y="2177"/>
            <a:ext cx="176"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2-υδρόξυ-προπανονιτρίλιο</a:t>
            </a:r>
          </a:p>
        </xdr:txBody>
      </xdr:sp>
      <xdr:sp macro="" textlink="">
        <xdr:nvSpPr>
          <xdr:cNvPr id="2028" name="Text Box 1004"/>
          <xdr:cNvSpPr txBox="1">
            <a:spLocks noChangeArrowheads="1"/>
          </xdr:cNvSpPr>
        </xdr:nvSpPr>
        <xdr:spPr bwMode="auto">
          <a:xfrm>
            <a:off x="175" y="2177"/>
            <a:ext cx="64"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αιθανάλη</a:t>
            </a:r>
          </a:p>
        </xdr:txBody>
      </xdr:sp>
      <xdr:sp macro="" textlink="">
        <xdr:nvSpPr>
          <xdr:cNvPr id="2005" name="Line 981"/>
          <xdr:cNvSpPr>
            <a:spLocks noChangeShapeType="1"/>
          </xdr:cNvSpPr>
        </xdr:nvSpPr>
        <xdr:spPr bwMode="auto">
          <a:xfrm>
            <a:off x="331" y="2137"/>
            <a:ext cx="62" cy="0"/>
          </a:xfrm>
          <a:prstGeom prst="line">
            <a:avLst/>
          </a:prstGeom>
          <a:noFill/>
          <a:ln w="12700">
            <a:solidFill>
              <a:srgbClr val="FF0000"/>
            </a:solidFill>
            <a:round/>
            <a:headEnd/>
            <a:tailEnd type="triangle" w="med" len="med"/>
          </a:ln>
        </xdr:spPr>
      </xdr:sp>
      <xdr:grpSp>
        <xdr:nvGrpSpPr>
          <xdr:cNvPr id="2006" name="Group 982"/>
          <xdr:cNvGrpSpPr>
            <a:grpSpLocks/>
          </xdr:cNvGrpSpPr>
        </xdr:nvGrpSpPr>
        <xdr:grpSpPr bwMode="auto">
          <a:xfrm>
            <a:off x="254" y="2131"/>
            <a:ext cx="12" cy="12"/>
            <a:chOff x="495" y="1422"/>
            <a:chExt cx="14" cy="14"/>
          </a:xfrm>
        </xdr:grpSpPr>
        <xdr:sp macro="" textlink="">
          <xdr:nvSpPr>
            <xdr:cNvPr id="2007" name="Line 983"/>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008" name="Line 984"/>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2009" name="Text Box 985"/>
          <xdr:cNvSpPr txBox="1">
            <a:spLocks noChangeArrowheads="1"/>
          </xdr:cNvSpPr>
        </xdr:nvSpPr>
        <xdr:spPr bwMode="auto">
          <a:xfrm>
            <a:off x="275" y="2126"/>
            <a:ext cx="44"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HCN</a:t>
            </a:r>
          </a:p>
        </xdr:txBody>
      </xdr:sp>
      <xdr:grpSp>
        <xdr:nvGrpSpPr>
          <xdr:cNvPr id="2031" name="Group 1007"/>
          <xdr:cNvGrpSpPr>
            <a:grpSpLocks/>
          </xdr:cNvGrpSpPr>
        </xdr:nvGrpSpPr>
        <xdr:grpSpPr bwMode="auto">
          <a:xfrm>
            <a:off x="400" y="2126"/>
            <a:ext cx="119" cy="53"/>
            <a:chOff x="451" y="2126"/>
            <a:chExt cx="119" cy="53"/>
          </a:xfrm>
        </xdr:grpSpPr>
        <xdr:sp macro="" textlink="">
          <xdr:nvSpPr>
            <xdr:cNvPr id="2011" name="Text Box 987"/>
            <xdr:cNvSpPr txBox="1">
              <a:spLocks noChangeArrowheads="1"/>
            </xdr:cNvSpPr>
          </xdr:nvSpPr>
          <xdr:spPr bwMode="auto">
            <a:xfrm>
              <a:off x="538" y="2126"/>
              <a:ext cx="32"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CN</a:t>
              </a:r>
            </a:p>
          </xdr:txBody>
        </xdr:sp>
        <xdr:sp macro="" textlink="">
          <xdr:nvSpPr>
            <xdr:cNvPr id="2012" name="Text Box 988"/>
            <xdr:cNvSpPr txBox="1">
              <a:spLocks noChangeArrowheads="1"/>
            </xdr:cNvSpPr>
          </xdr:nvSpPr>
          <xdr:spPr bwMode="auto">
            <a:xfrm>
              <a:off x="451" y="2127"/>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2013" name="Text Box 989"/>
            <xdr:cNvSpPr txBox="1">
              <a:spLocks noChangeArrowheads="1"/>
            </xdr:cNvSpPr>
          </xdr:nvSpPr>
          <xdr:spPr bwMode="auto">
            <a:xfrm>
              <a:off x="497" y="2126"/>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p>
          </xdr:txBody>
        </xdr:sp>
        <xdr:sp macro="" textlink="">
          <xdr:nvSpPr>
            <xdr:cNvPr id="2014" name="Text Box 990"/>
            <xdr:cNvSpPr txBox="1">
              <a:spLocks noChangeArrowheads="1"/>
            </xdr:cNvSpPr>
          </xdr:nvSpPr>
          <xdr:spPr bwMode="auto">
            <a:xfrm>
              <a:off x="496" y="2157"/>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2015" name="Line 991"/>
            <xdr:cNvSpPr>
              <a:spLocks noChangeShapeType="1"/>
            </xdr:cNvSpPr>
          </xdr:nvSpPr>
          <xdr:spPr bwMode="auto">
            <a:xfrm>
              <a:off x="485" y="2138"/>
              <a:ext cx="14" cy="0"/>
            </a:xfrm>
            <a:prstGeom prst="line">
              <a:avLst/>
            </a:prstGeom>
            <a:noFill/>
            <a:ln w="9525">
              <a:solidFill>
                <a:srgbClr val="FFFF99"/>
              </a:solidFill>
              <a:round/>
              <a:headEnd/>
              <a:tailEnd/>
            </a:ln>
          </xdr:spPr>
        </xdr:sp>
        <xdr:sp macro="" textlink="">
          <xdr:nvSpPr>
            <xdr:cNvPr id="2016" name="Line 992"/>
            <xdr:cNvSpPr>
              <a:spLocks noChangeShapeType="1"/>
            </xdr:cNvSpPr>
          </xdr:nvSpPr>
          <xdr:spPr bwMode="auto">
            <a:xfrm rot="5400000">
              <a:off x="501" y="2153"/>
              <a:ext cx="14" cy="0"/>
            </a:xfrm>
            <a:prstGeom prst="line">
              <a:avLst/>
            </a:prstGeom>
            <a:noFill/>
            <a:ln w="9525">
              <a:solidFill>
                <a:srgbClr val="FFFF99"/>
              </a:solidFill>
              <a:round/>
              <a:headEnd/>
              <a:tailEnd/>
            </a:ln>
          </xdr:spPr>
        </xdr:sp>
        <xdr:sp macro="" textlink="">
          <xdr:nvSpPr>
            <xdr:cNvPr id="2017" name="Line 993"/>
            <xdr:cNvSpPr>
              <a:spLocks noChangeShapeType="1"/>
            </xdr:cNvSpPr>
          </xdr:nvSpPr>
          <xdr:spPr bwMode="auto">
            <a:xfrm>
              <a:off x="526" y="2138"/>
              <a:ext cx="14" cy="0"/>
            </a:xfrm>
            <a:prstGeom prst="line">
              <a:avLst/>
            </a:prstGeom>
            <a:noFill/>
            <a:ln w="9525">
              <a:solidFill>
                <a:srgbClr val="FFFF99"/>
              </a:solidFill>
              <a:round/>
              <a:headEnd/>
              <a:tailEnd/>
            </a:ln>
          </xdr:spPr>
        </xdr:sp>
      </xdr:grpSp>
      <xdr:grpSp>
        <xdr:nvGrpSpPr>
          <xdr:cNvPr id="2030" name="Group 1006"/>
          <xdr:cNvGrpSpPr>
            <a:grpSpLocks/>
          </xdr:cNvGrpSpPr>
        </xdr:nvGrpSpPr>
        <xdr:grpSpPr bwMode="auto">
          <a:xfrm>
            <a:off x="166" y="2126"/>
            <a:ext cx="78" cy="50"/>
            <a:chOff x="193" y="2126"/>
            <a:chExt cx="78" cy="50"/>
          </a:xfrm>
        </xdr:grpSpPr>
        <xdr:sp macro="" textlink="">
          <xdr:nvSpPr>
            <xdr:cNvPr id="2019" name="Text Box 995"/>
            <xdr:cNvSpPr txBox="1">
              <a:spLocks noChangeArrowheads="1"/>
            </xdr:cNvSpPr>
          </xdr:nvSpPr>
          <xdr:spPr bwMode="auto">
            <a:xfrm>
              <a:off x="240" y="2157"/>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2020" name="Text Box 996"/>
            <xdr:cNvSpPr txBox="1">
              <a:spLocks noChangeArrowheads="1"/>
            </xdr:cNvSpPr>
          </xdr:nvSpPr>
          <xdr:spPr bwMode="auto">
            <a:xfrm>
              <a:off x="240" y="2126"/>
              <a:ext cx="3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p>
          </xdr:txBody>
        </xdr:sp>
        <xdr:sp macro="" textlink="">
          <xdr:nvSpPr>
            <xdr:cNvPr id="2021" name="Text Box 997"/>
            <xdr:cNvSpPr txBox="1">
              <a:spLocks noChangeArrowheads="1"/>
            </xdr:cNvSpPr>
          </xdr:nvSpPr>
          <xdr:spPr bwMode="auto">
            <a:xfrm>
              <a:off x="193" y="2127"/>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grpSp>
          <xdr:nvGrpSpPr>
            <xdr:cNvPr id="2022" name="Group 998"/>
            <xdr:cNvGrpSpPr>
              <a:grpSpLocks/>
            </xdr:cNvGrpSpPr>
          </xdr:nvGrpSpPr>
          <xdr:grpSpPr bwMode="auto">
            <a:xfrm rot="-5400000">
              <a:off x="243" y="2150"/>
              <a:ext cx="14" cy="4"/>
              <a:chOff x="697" y="1451"/>
              <a:chExt cx="14" cy="4"/>
            </a:xfrm>
          </xdr:grpSpPr>
          <xdr:sp macro="" textlink="">
            <xdr:nvSpPr>
              <xdr:cNvPr id="2023" name="Line 999"/>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2024" name="Line 1000"/>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2027" name="Line 1003"/>
            <xdr:cNvSpPr>
              <a:spLocks noChangeShapeType="1"/>
            </xdr:cNvSpPr>
          </xdr:nvSpPr>
          <xdr:spPr bwMode="auto">
            <a:xfrm>
              <a:off x="228" y="2138"/>
              <a:ext cx="14" cy="0"/>
            </a:xfrm>
            <a:prstGeom prst="line">
              <a:avLst/>
            </a:prstGeom>
            <a:noFill/>
            <a:ln w="9525">
              <a:solidFill>
                <a:srgbClr val="FFFF99"/>
              </a:solidFill>
              <a:round/>
              <a:headEnd/>
              <a:tailEnd/>
            </a:ln>
          </xdr:spPr>
        </xdr:sp>
      </xdr:grpSp>
    </xdr:grpSp>
    <xdr:clientData/>
  </xdr:twoCellAnchor>
  <xdr:twoCellAnchor>
    <xdr:from>
      <xdr:col>2</xdr:col>
      <xdr:colOff>85725</xdr:colOff>
      <xdr:row>115</xdr:row>
      <xdr:rowOff>125611</xdr:rowOff>
    </xdr:from>
    <xdr:to>
      <xdr:col>8</xdr:col>
      <xdr:colOff>590550</xdr:colOff>
      <xdr:row>120</xdr:row>
      <xdr:rowOff>143299</xdr:rowOff>
    </xdr:to>
    <xdr:grpSp>
      <xdr:nvGrpSpPr>
        <xdr:cNvPr id="3089" name="Group 1041"/>
        <xdr:cNvGrpSpPr>
          <a:grpSpLocks/>
        </xdr:cNvGrpSpPr>
      </xdr:nvGrpSpPr>
      <xdr:grpSpPr bwMode="auto">
        <a:xfrm>
          <a:off x="1314757" y="23682063"/>
          <a:ext cx="4191922" cy="1041881"/>
          <a:chOff x="163" y="2284"/>
          <a:chExt cx="437" cy="102"/>
        </a:xfrm>
      </xdr:grpSpPr>
      <xdr:sp macro="" textlink="">
        <xdr:nvSpPr>
          <xdr:cNvPr id="2042" name="Text Box 1018"/>
          <xdr:cNvSpPr txBox="1">
            <a:spLocks noChangeArrowheads="1"/>
          </xdr:cNvSpPr>
        </xdr:nvSpPr>
        <xdr:spPr bwMode="auto">
          <a:xfrm>
            <a:off x="307" y="2314"/>
            <a:ext cx="44"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HCN</a:t>
            </a:r>
          </a:p>
        </xdr:txBody>
      </xdr:sp>
      <xdr:sp macro="" textlink="">
        <xdr:nvSpPr>
          <xdr:cNvPr id="2038" name="Line 1014"/>
          <xdr:cNvSpPr>
            <a:spLocks noChangeShapeType="1"/>
          </xdr:cNvSpPr>
        </xdr:nvSpPr>
        <xdr:spPr bwMode="auto">
          <a:xfrm>
            <a:off x="362" y="2325"/>
            <a:ext cx="62" cy="0"/>
          </a:xfrm>
          <a:prstGeom prst="line">
            <a:avLst/>
          </a:prstGeom>
          <a:noFill/>
          <a:ln w="12700">
            <a:solidFill>
              <a:srgbClr val="FF0000"/>
            </a:solidFill>
            <a:round/>
            <a:headEnd/>
            <a:tailEnd type="triangle" w="med" len="med"/>
          </a:ln>
        </xdr:spPr>
      </xdr:sp>
      <xdr:grpSp>
        <xdr:nvGrpSpPr>
          <xdr:cNvPr id="2039" name="Group 1015"/>
          <xdr:cNvGrpSpPr>
            <a:grpSpLocks/>
          </xdr:cNvGrpSpPr>
        </xdr:nvGrpSpPr>
        <xdr:grpSpPr bwMode="auto">
          <a:xfrm>
            <a:off x="287" y="2319"/>
            <a:ext cx="12" cy="12"/>
            <a:chOff x="495" y="1422"/>
            <a:chExt cx="14" cy="14"/>
          </a:xfrm>
        </xdr:grpSpPr>
        <xdr:sp macro="" textlink="">
          <xdr:nvSpPr>
            <xdr:cNvPr id="2040" name="Line 1016"/>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041" name="Line 1017"/>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3075" name="Group 1027"/>
          <xdr:cNvGrpSpPr>
            <a:grpSpLocks/>
          </xdr:cNvGrpSpPr>
        </xdr:nvGrpSpPr>
        <xdr:grpSpPr bwMode="auto">
          <a:xfrm>
            <a:off x="163" y="2314"/>
            <a:ext cx="112" cy="50"/>
            <a:chOff x="148" y="991"/>
            <a:chExt cx="112" cy="50"/>
          </a:xfrm>
        </xdr:grpSpPr>
        <xdr:sp macro="" textlink="">
          <xdr:nvSpPr>
            <xdr:cNvPr id="3076" name="Text Box 1028"/>
            <xdr:cNvSpPr txBox="1">
              <a:spLocks noChangeArrowheads="1"/>
            </xdr:cNvSpPr>
          </xdr:nvSpPr>
          <xdr:spPr bwMode="auto">
            <a:xfrm>
              <a:off x="194" y="1022"/>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3077" name="Text Box 1029"/>
            <xdr:cNvSpPr txBox="1">
              <a:spLocks noChangeArrowheads="1"/>
            </xdr:cNvSpPr>
          </xdr:nvSpPr>
          <xdr:spPr bwMode="auto">
            <a:xfrm>
              <a:off x="195" y="991"/>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p>
          </xdr:txBody>
        </xdr:sp>
        <xdr:sp macro="" textlink="">
          <xdr:nvSpPr>
            <xdr:cNvPr id="3078" name="Text Box 1030"/>
            <xdr:cNvSpPr txBox="1">
              <a:spLocks noChangeArrowheads="1"/>
            </xdr:cNvSpPr>
          </xdr:nvSpPr>
          <xdr:spPr bwMode="auto">
            <a:xfrm>
              <a:off x="224" y="991"/>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grpSp>
          <xdr:nvGrpSpPr>
            <xdr:cNvPr id="3079" name="Group 1031"/>
            <xdr:cNvGrpSpPr>
              <a:grpSpLocks/>
            </xdr:cNvGrpSpPr>
          </xdr:nvGrpSpPr>
          <xdr:grpSpPr bwMode="auto">
            <a:xfrm rot="-5400000">
              <a:off x="197" y="1015"/>
              <a:ext cx="14" cy="4"/>
              <a:chOff x="697" y="1451"/>
              <a:chExt cx="14" cy="4"/>
            </a:xfrm>
          </xdr:grpSpPr>
          <xdr:sp macro="" textlink="">
            <xdr:nvSpPr>
              <xdr:cNvPr id="3080" name="Line 1032"/>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3081" name="Line 1033"/>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3082" name="Text Box 1034"/>
            <xdr:cNvSpPr txBox="1">
              <a:spLocks noChangeArrowheads="1"/>
            </xdr:cNvSpPr>
          </xdr:nvSpPr>
          <xdr:spPr bwMode="auto">
            <a:xfrm>
              <a:off x="148" y="991"/>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3083" name="Line 1035"/>
            <xdr:cNvSpPr>
              <a:spLocks noChangeShapeType="1"/>
            </xdr:cNvSpPr>
          </xdr:nvSpPr>
          <xdr:spPr bwMode="auto">
            <a:xfrm>
              <a:off x="183" y="1001"/>
              <a:ext cx="14" cy="0"/>
            </a:xfrm>
            <a:prstGeom prst="line">
              <a:avLst/>
            </a:prstGeom>
            <a:noFill/>
            <a:ln w="9525">
              <a:solidFill>
                <a:srgbClr val="FFFF99"/>
              </a:solidFill>
              <a:round/>
              <a:headEnd/>
              <a:tailEnd/>
            </a:ln>
          </xdr:spPr>
        </xdr:sp>
        <xdr:sp macro="" textlink="">
          <xdr:nvSpPr>
            <xdr:cNvPr id="3084" name="Line 1036"/>
            <xdr:cNvSpPr>
              <a:spLocks noChangeShapeType="1"/>
            </xdr:cNvSpPr>
          </xdr:nvSpPr>
          <xdr:spPr bwMode="auto">
            <a:xfrm>
              <a:off x="212" y="1001"/>
              <a:ext cx="14" cy="0"/>
            </a:xfrm>
            <a:prstGeom prst="line">
              <a:avLst/>
            </a:prstGeom>
            <a:noFill/>
            <a:ln w="9525">
              <a:solidFill>
                <a:srgbClr val="FFFF99"/>
              </a:solidFill>
              <a:round/>
              <a:headEnd/>
              <a:tailEnd/>
            </a:ln>
          </xdr:spPr>
        </xdr:sp>
      </xdr:grpSp>
      <xdr:sp macro="" textlink="">
        <xdr:nvSpPr>
          <xdr:cNvPr id="3085" name="Text Box 1037"/>
          <xdr:cNvSpPr txBox="1">
            <a:spLocks noChangeArrowheads="1"/>
          </xdr:cNvSpPr>
        </xdr:nvSpPr>
        <xdr:spPr bwMode="auto">
          <a:xfrm>
            <a:off x="178" y="2365"/>
            <a:ext cx="83"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προπανόνη</a:t>
            </a:r>
          </a:p>
        </xdr:txBody>
      </xdr:sp>
      <xdr:sp macro="" textlink="">
        <xdr:nvSpPr>
          <xdr:cNvPr id="3086" name="Text Box 1038"/>
          <xdr:cNvSpPr txBox="1">
            <a:spLocks noChangeArrowheads="1"/>
          </xdr:cNvSpPr>
        </xdr:nvSpPr>
        <xdr:spPr bwMode="auto">
          <a:xfrm>
            <a:off x="371" y="2365"/>
            <a:ext cx="229"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ctr" rtl="1">
              <a:defRPr sz="1000"/>
            </a:pPr>
            <a:r>
              <a:rPr lang="el-GR" sz="1000" b="1" i="0" strike="noStrike">
                <a:solidFill>
                  <a:srgbClr val="800000"/>
                </a:solidFill>
                <a:latin typeface="Arial"/>
                <a:cs typeface="Arial"/>
              </a:rPr>
              <a:t>2-υδρόξυ-μέθυλο-προπανονιτρίλιο</a:t>
            </a:r>
          </a:p>
        </xdr:txBody>
      </xdr:sp>
      <xdr:grpSp>
        <xdr:nvGrpSpPr>
          <xdr:cNvPr id="3088" name="Group 1040"/>
          <xdr:cNvGrpSpPr>
            <a:grpSpLocks/>
          </xdr:cNvGrpSpPr>
        </xdr:nvGrpSpPr>
        <xdr:grpSpPr bwMode="auto">
          <a:xfrm>
            <a:off x="435" y="2284"/>
            <a:ext cx="107" cy="83"/>
            <a:chOff x="435" y="2284"/>
            <a:chExt cx="107" cy="83"/>
          </a:xfrm>
        </xdr:grpSpPr>
        <xdr:sp macro="" textlink="">
          <xdr:nvSpPr>
            <xdr:cNvPr id="1944" name="Text Box 920"/>
            <xdr:cNvSpPr txBox="1">
              <a:spLocks noChangeArrowheads="1"/>
            </xdr:cNvSpPr>
          </xdr:nvSpPr>
          <xdr:spPr bwMode="auto">
            <a:xfrm>
              <a:off x="510" y="2314"/>
              <a:ext cx="32"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CN</a:t>
              </a:r>
            </a:p>
          </xdr:txBody>
        </xdr:sp>
        <xdr:sp macro="" textlink="">
          <xdr:nvSpPr>
            <xdr:cNvPr id="2046" name="Text Box 1022"/>
            <xdr:cNvSpPr txBox="1">
              <a:spLocks noChangeArrowheads="1"/>
            </xdr:cNvSpPr>
          </xdr:nvSpPr>
          <xdr:spPr bwMode="auto">
            <a:xfrm>
              <a:off x="481" y="2314"/>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p>
          </xdr:txBody>
        </xdr:sp>
        <xdr:sp macro="" textlink="">
          <xdr:nvSpPr>
            <xdr:cNvPr id="2044" name="Text Box 1020"/>
            <xdr:cNvSpPr txBox="1">
              <a:spLocks noChangeArrowheads="1"/>
            </xdr:cNvSpPr>
          </xdr:nvSpPr>
          <xdr:spPr bwMode="auto">
            <a:xfrm>
              <a:off x="481" y="228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2045" name="Text Box 1021"/>
            <xdr:cNvSpPr txBox="1">
              <a:spLocks noChangeArrowheads="1"/>
            </xdr:cNvSpPr>
          </xdr:nvSpPr>
          <xdr:spPr bwMode="auto">
            <a:xfrm>
              <a:off x="435" y="231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2047" name="Text Box 1023"/>
            <xdr:cNvSpPr txBox="1">
              <a:spLocks noChangeArrowheads="1"/>
            </xdr:cNvSpPr>
          </xdr:nvSpPr>
          <xdr:spPr bwMode="auto">
            <a:xfrm>
              <a:off x="480" y="2345"/>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3072" name="Line 1024"/>
            <xdr:cNvSpPr>
              <a:spLocks noChangeShapeType="1"/>
            </xdr:cNvSpPr>
          </xdr:nvSpPr>
          <xdr:spPr bwMode="auto">
            <a:xfrm>
              <a:off x="470" y="2324"/>
              <a:ext cx="14" cy="0"/>
            </a:xfrm>
            <a:prstGeom prst="line">
              <a:avLst/>
            </a:prstGeom>
            <a:noFill/>
            <a:ln w="9525">
              <a:solidFill>
                <a:srgbClr val="FFFF99"/>
              </a:solidFill>
              <a:round/>
              <a:headEnd/>
              <a:tailEnd/>
            </a:ln>
          </xdr:spPr>
        </xdr:sp>
        <xdr:sp macro="" textlink="">
          <xdr:nvSpPr>
            <xdr:cNvPr id="3073" name="Line 1025"/>
            <xdr:cNvSpPr>
              <a:spLocks noChangeShapeType="1"/>
            </xdr:cNvSpPr>
          </xdr:nvSpPr>
          <xdr:spPr bwMode="auto">
            <a:xfrm rot="5400000">
              <a:off x="483" y="2340"/>
              <a:ext cx="14" cy="0"/>
            </a:xfrm>
            <a:prstGeom prst="line">
              <a:avLst/>
            </a:prstGeom>
            <a:noFill/>
            <a:ln w="9525">
              <a:solidFill>
                <a:srgbClr val="FFFF99"/>
              </a:solidFill>
              <a:round/>
              <a:headEnd/>
              <a:tailEnd/>
            </a:ln>
          </xdr:spPr>
        </xdr:sp>
        <xdr:sp macro="" textlink="">
          <xdr:nvSpPr>
            <xdr:cNvPr id="3074" name="Line 1026"/>
            <xdr:cNvSpPr>
              <a:spLocks noChangeShapeType="1"/>
            </xdr:cNvSpPr>
          </xdr:nvSpPr>
          <xdr:spPr bwMode="auto">
            <a:xfrm>
              <a:off x="498" y="2324"/>
              <a:ext cx="14" cy="0"/>
            </a:xfrm>
            <a:prstGeom prst="line">
              <a:avLst/>
            </a:prstGeom>
            <a:noFill/>
            <a:ln w="9525">
              <a:solidFill>
                <a:srgbClr val="FFFF99"/>
              </a:solidFill>
              <a:round/>
              <a:headEnd/>
              <a:tailEnd/>
            </a:ln>
          </xdr:spPr>
        </xdr:sp>
        <xdr:sp macro="" textlink="">
          <xdr:nvSpPr>
            <xdr:cNvPr id="3087" name="Line 1039"/>
            <xdr:cNvSpPr>
              <a:spLocks noChangeShapeType="1"/>
            </xdr:cNvSpPr>
          </xdr:nvSpPr>
          <xdr:spPr bwMode="auto">
            <a:xfrm rot="5400000">
              <a:off x="484" y="2309"/>
              <a:ext cx="14" cy="0"/>
            </a:xfrm>
            <a:prstGeom prst="line">
              <a:avLst/>
            </a:prstGeom>
            <a:noFill/>
            <a:ln w="9525">
              <a:solidFill>
                <a:srgbClr val="FFFF99"/>
              </a:solidFill>
              <a:round/>
              <a:headEnd/>
              <a:tailEnd/>
            </a:ln>
          </xdr:spPr>
        </xdr:sp>
      </xdr:grpSp>
    </xdr:grpSp>
    <xdr:clientData/>
  </xdr:twoCellAnchor>
  <xdr:twoCellAnchor>
    <xdr:from>
      <xdr:col>0</xdr:col>
      <xdr:colOff>419100</xdr:colOff>
      <xdr:row>121</xdr:row>
      <xdr:rowOff>38100</xdr:rowOff>
    </xdr:from>
    <xdr:to>
      <xdr:col>0</xdr:col>
      <xdr:colOff>533400</xdr:colOff>
      <xdr:row>121</xdr:row>
      <xdr:rowOff>152400</xdr:rowOff>
    </xdr:to>
    <xdr:sp macro="" textlink="">
      <xdr:nvSpPr>
        <xdr:cNvPr id="3090" name="Oval 1042"/>
        <xdr:cNvSpPr>
          <a:spLocks noChangeArrowheads="1"/>
        </xdr:cNvSpPr>
      </xdr:nvSpPr>
      <xdr:spPr bwMode="auto">
        <a:xfrm>
          <a:off x="419100" y="23841075"/>
          <a:ext cx="114300" cy="114300"/>
        </a:xfrm>
        <a:prstGeom prst="ellipse">
          <a:avLst/>
        </a:prstGeom>
        <a:gradFill rotWithShape="1">
          <a:gsLst>
            <a:gs pos="0">
              <a:srgbClr val="FF6600"/>
            </a:gs>
            <a:gs pos="100000">
              <a:srgbClr val="FF6600">
                <a:gamma/>
                <a:shade val="0"/>
                <a:invGamma/>
              </a:srgbClr>
            </a:gs>
          </a:gsLst>
          <a:lin ang="2700000" scaled="1"/>
        </a:gradFill>
        <a:ln w="9525">
          <a:solidFill>
            <a:srgbClr val="000000"/>
          </a:solidFill>
          <a:round/>
          <a:headEnd/>
          <a:tailEnd/>
        </a:ln>
      </xdr:spPr>
    </xdr:sp>
    <xdr:clientData/>
  </xdr:twoCellAnchor>
  <xdr:twoCellAnchor>
    <xdr:from>
      <xdr:col>10</xdr:col>
      <xdr:colOff>600075</xdr:colOff>
      <xdr:row>119</xdr:row>
      <xdr:rowOff>180975</xdr:rowOff>
    </xdr:from>
    <xdr:to>
      <xdr:col>13</xdr:col>
      <xdr:colOff>285750</xdr:colOff>
      <xdr:row>120</xdr:row>
      <xdr:rowOff>152400</xdr:rowOff>
    </xdr:to>
    <xdr:sp macro="" textlink="">
      <xdr:nvSpPr>
        <xdr:cNvPr id="3091" name="Text Box 1043"/>
        <xdr:cNvSpPr txBox="1">
          <a:spLocks noChangeArrowheads="1"/>
        </xdr:cNvSpPr>
      </xdr:nvSpPr>
      <xdr:spPr bwMode="auto">
        <a:xfrm>
          <a:off x="6696075" y="22393275"/>
          <a:ext cx="1514475" cy="161925"/>
        </a:xfrm>
        <a:prstGeom prst="rect">
          <a:avLst/>
        </a:prstGeom>
        <a:solidFill>
          <a:srgbClr val="808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000000"/>
              </a:solidFill>
              <a:latin typeface="Arial"/>
              <a:cs typeface="Arial"/>
            </a:rPr>
            <a:t>αντιδραστήρια </a:t>
          </a:r>
          <a:r>
            <a:rPr lang="en-US" sz="1000" b="1" i="0" strike="noStrike">
              <a:solidFill>
                <a:srgbClr val="000000"/>
              </a:solidFill>
              <a:latin typeface="Arial"/>
              <a:cs typeface="Arial"/>
            </a:rPr>
            <a:t>Grignard</a:t>
          </a:r>
        </a:p>
      </xdr:txBody>
    </xdr:sp>
    <xdr:clientData/>
  </xdr:twoCellAnchor>
  <xdr:twoCellAnchor>
    <xdr:from>
      <xdr:col>13</xdr:col>
      <xdr:colOff>62163</xdr:colOff>
      <xdr:row>125</xdr:row>
      <xdr:rowOff>49572</xdr:rowOff>
    </xdr:from>
    <xdr:to>
      <xdr:col>14</xdr:col>
      <xdr:colOff>237197</xdr:colOff>
      <xdr:row>127</xdr:row>
      <xdr:rowOff>30522</xdr:rowOff>
    </xdr:to>
    <xdr:grpSp>
      <xdr:nvGrpSpPr>
        <xdr:cNvPr id="3097" name="Group 1049"/>
        <xdr:cNvGrpSpPr>
          <a:grpSpLocks/>
        </xdr:cNvGrpSpPr>
      </xdr:nvGrpSpPr>
      <xdr:grpSpPr bwMode="auto">
        <a:xfrm>
          <a:off x="8050873" y="25654411"/>
          <a:ext cx="789550" cy="390627"/>
          <a:chOff x="827" y="2464"/>
          <a:chExt cx="81" cy="40"/>
        </a:xfrm>
      </xdr:grpSpPr>
      <xdr:sp macro="" textlink="">
        <xdr:nvSpPr>
          <xdr:cNvPr id="3094" name="Text Box 1046"/>
          <xdr:cNvSpPr txBox="1">
            <a:spLocks noChangeArrowheads="1"/>
          </xdr:cNvSpPr>
        </xdr:nvSpPr>
        <xdr:spPr bwMode="auto">
          <a:xfrm>
            <a:off x="834" y="2464"/>
            <a:ext cx="59" cy="21"/>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900" b="1" i="0" strike="noStrike">
                <a:solidFill>
                  <a:srgbClr val="800000"/>
                </a:solidFill>
                <a:latin typeface="Arial"/>
                <a:cs typeface="Arial"/>
              </a:rPr>
              <a:t>άνυδρος</a:t>
            </a:r>
          </a:p>
        </xdr:txBody>
      </xdr:sp>
      <xdr:sp macro="" textlink="">
        <xdr:nvSpPr>
          <xdr:cNvPr id="3095" name="Text Box 1047"/>
          <xdr:cNvSpPr txBox="1">
            <a:spLocks noChangeArrowheads="1"/>
          </xdr:cNvSpPr>
        </xdr:nvSpPr>
        <xdr:spPr bwMode="auto">
          <a:xfrm>
            <a:off x="837" y="2484"/>
            <a:ext cx="54" cy="20"/>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900" b="1" i="0" strike="noStrike">
                <a:solidFill>
                  <a:srgbClr val="800000"/>
                </a:solidFill>
                <a:latin typeface="Arial"/>
                <a:cs typeface="Arial"/>
              </a:rPr>
              <a:t>αιθέρας</a:t>
            </a:r>
          </a:p>
        </xdr:txBody>
      </xdr:sp>
      <xdr:sp macro="" textlink="">
        <xdr:nvSpPr>
          <xdr:cNvPr id="3093" name="Line 1045"/>
          <xdr:cNvSpPr>
            <a:spLocks noChangeShapeType="1"/>
          </xdr:cNvSpPr>
        </xdr:nvSpPr>
        <xdr:spPr bwMode="auto">
          <a:xfrm>
            <a:off x="827" y="2484"/>
            <a:ext cx="81" cy="0"/>
          </a:xfrm>
          <a:prstGeom prst="line">
            <a:avLst/>
          </a:prstGeom>
          <a:noFill/>
          <a:ln w="9525">
            <a:solidFill>
              <a:srgbClr val="FF0000"/>
            </a:solidFill>
            <a:round/>
            <a:headEnd/>
            <a:tailEnd type="triangle" w="med" len="med"/>
          </a:ln>
        </xdr:spPr>
      </xdr:sp>
    </xdr:grpSp>
    <xdr:clientData/>
  </xdr:twoCellAnchor>
  <xdr:twoCellAnchor>
    <xdr:from>
      <xdr:col>14</xdr:col>
      <xdr:colOff>94432</xdr:colOff>
      <xdr:row>126</xdr:row>
      <xdr:rowOff>129765</xdr:rowOff>
    </xdr:from>
    <xdr:to>
      <xdr:col>15</xdr:col>
      <xdr:colOff>537498</xdr:colOff>
      <xdr:row>128</xdr:row>
      <xdr:rowOff>63090</xdr:rowOff>
    </xdr:to>
    <xdr:sp macro="" textlink="">
      <xdr:nvSpPr>
        <xdr:cNvPr id="3098" name="Text Box 1050"/>
        <xdr:cNvSpPr txBox="1">
          <a:spLocks noChangeArrowheads="1"/>
        </xdr:cNvSpPr>
      </xdr:nvSpPr>
      <xdr:spPr bwMode="auto">
        <a:xfrm>
          <a:off x="8697658" y="25939442"/>
          <a:ext cx="1057582" cy="343003"/>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900" b="1" i="0" strike="noStrike">
              <a:solidFill>
                <a:srgbClr val="800000"/>
              </a:solidFill>
              <a:latin typeface="Arial"/>
              <a:cs typeface="Arial"/>
            </a:rPr>
            <a:t>άλκυλο-μαγνήσιο-αλογονίδιο</a:t>
          </a:r>
        </a:p>
      </xdr:txBody>
    </xdr:sp>
    <xdr:clientData/>
  </xdr:twoCellAnchor>
  <xdr:twoCellAnchor>
    <xdr:from>
      <xdr:col>11</xdr:col>
      <xdr:colOff>114300</xdr:colOff>
      <xdr:row>131</xdr:row>
      <xdr:rowOff>57150</xdr:rowOff>
    </xdr:from>
    <xdr:to>
      <xdr:col>15</xdr:col>
      <xdr:colOff>514350</xdr:colOff>
      <xdr:row>133</xdr:row>
      <xdr:rowOff>38100</xdr:rowOff>
    </xdr:to>
    <xdr:grpSp>
      <xdr:nvGrpSpPr>
        <xdr:cNvPr id="3114" name="Group 1066"/>
        <xdr:cNvGrpSpPr>
          <a:grpSpLocks/>
        </xdr:cNvGrpSpPr>
      </xdr:nvGrpSpPr>
      <xdr:grpSpPr bwMode="auto">
        <a:xfrm>
          <a:off x="6873977" y="26891021"/>
          <a:ext cx="2858115" cy="390627"/>
          <a:chOff x="710" y="2586"/>
          <a:chExt cx="298" cy="38"/>
        </a:xfrm>
      </xdr:grpSpPr>
      <xdr:grpSp>
        <xdr:nvGrpSpPr>
          <xdr:cNvPr id="1141" name="Group 117"/>
          <xdr:cNvGrpSpPr>
            <a:grpSpLocks/>
          </xdr:cNvGrpSpPr>
        </xdr:nvGrpSpPr>
        <xdr:grpSpPr bwMode="auto">
          <a:xfrm>
            <a:off x="810" y="2600"/>
            <a:ext cx="10" cy="10"/>
            <a:chOff x="495" y="1422"/>
            <a:chExt cx="14" cy="14"/>
          </a:xfrm>
        </xdr:grpSpPr>
        <xdr:sp macro="" textlink="">
          <xdr:nvSpPr>
            <xdr:cNvPr id="1142" name="Line 11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1143" name="Line 11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1145" name="Text Box 121"/>
          <xdr:cNvSpPr txBox="1">
            <a:spLocks noChangeArrowheads="1"/>
          </xdr:cNvSpPr>
        </xdr:nvSpPr>
        <xdr:spPr bwMode="auto">
          <a:xfrm>
            <a:off x="825" y="2595"/>
            <a:ext cx="26"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FF99"/>
                </a:solidFill>
                <a:latin typeface="Arial"/>
                <a:cs typeface="Arial"/>
              </a:rPr>
              <a:t>Mg</a:t>
            </a:r>
          </a:p>
        </xdr:txBody>
      </xdr:sp>
      <xdr:grpSp>
        <xdr:nvGrpSpPr>
          <xdr:cNvPr id="3106" name="Group 1058"/>
          <xdr:cNvGrpSpPr>
            <a:grpSpLocks/>
          </xdr:cNvGrpSpPr>
        </xdr:nvGrpSpPr>
        <xdr:grpSpPr bwMode="auto">
          <a:xfrm>
            <a:off x="710" y="2595"/>
            <a:ext cx="99" cy="26"/>
            <a:chOff x="720" y="2595"/>
            <a:chExt cx="99" cy="26"/>
          </a:xfrm>
        </xdr:grpSpPr>
        <xdr:sp macro="" textlink="">
          <xdr:nvSpPr>
            <xdr:cNvPr id="1144" name="Text Box 120"/>
            <xdr:cNvSpPr txBox="1">
              <a:spLocks noChangeArrowheads="1"/>
            </xdr:cNvSpPr>
          </xdr:nvSpPr>
          <xdr:spPr bwMode="auto">
            <a:xfrm>
              <a:off x="797" y="2595"/>
              <a:ext cx="22"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FF99"/>
                  </a:solidFill>
                  <a:latin typeface="Arial"/>
                  <a:cs typeface="Arial"/>
                </a:rPr>
                <a:t>Cl</a:t>
              </a:r>
            </a:p>
          </xdr:txBody>
        </xdr:sp>
        <xdr:sp macro="" textlink="">
          <xdr:nvSpPr>
            <xdr:cNvPr id="1787" name="Text Box 763"/>
            <xdr:cNvSpPr txBox="1">
              <a:spLocks noChangeArrowheads="1"/>
            </xdr:cNvSpPr>
          </xdr:nvSpPr>
          <xdr:spPr bwMode="auto">
            <a:xfrm>
              <a:off x="720" y="2595"/>
              <a:ext cx="36"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FF99"/>
                  </a:solidFill>
                  <a:latin typeface="Arial"/>
                  <a:cs typeface="Arial"/>
                </a:rPr>
                <a:t>CH</a:t>
              </a:r>
              <a:r>
                <a:rPr lang="en-US" sz="1000" b="0" i="0" strike="noStrike" baseline="-25000">
                  <a:solidFill>
                    <a:srgbClr val="FFFF99"/>
                  </a:solidFill>
                  <a:latin typeface="Arial"/>
                  <a:cs typeface="Arial"/>
                </a:rPr>
                <a:t>3</a:t>
              </a:r>
            </a:p>
          </xdr:txBody>
        </xdr:sp>
        <xdr:sp macro="" textlink="">
          <xdr:nvSpPr>
            <xdr:cNvPr id="1791" name="Text Box 767"/>
            <xdr:cNvSpPr txBox="1">
              <a:spLocks noChangeArrowheads="1"/>
            </xdr:cNvSpPr>
          </xdr:nvSpPr>
          <xdr:spPr bwMode="auto">
            <a:xfrm>
              <a:off x="758" y="2595"/>
              <a:ext cx="37"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FF99"/>
                  </a:solidFill>
                  <a:latin typeface="Arial"/>
                  <a:cs typeface="Arial"/>
                </a:rPr>
                <a:t>CH</a:t>
              </a:r>
              <a:r>
                <a:rPr lang="en-US" sz="1000" b="0" i="0" strike="noStrike" baseline="-25000">
                  <a:solidFill>
                    <a:srgbClr val="FFFF99"/>
                  </a:solidFill>
                  <a:latin typeface="Arial"/>
                  <a:cs typeface="Arial"/>
                </a:rPr>
                <a:t>2</a:t>
              </a:r>
            </a:p>
          </xdr:txBody>
        </xdr:sp>
        <xdr:sp macro="" textlink="">
          <xdr:nvSpPr>
            <xdr:cNvPr id="3101" name="Line 1053"/>
            <xdr:cNvSpPr>
              <a:spLocks noChangeShapeType="1"/>
            </xdr:cNvSpPr>
          </xdr:nvSpPr>
          <xdr:spPr bwMode="auto">
            <a:xfrm>
              <a:off x="787" y="2605"/>
              <a:ext cx="11" cy="0"/>
            </a:xfrm>
            <a:prstGeom prst="line">
              <a:avLst/>
            </a:prstGeom>
            <a:noFill/>
            <a:ln w="9525">
              <a:solidFill>
                <a:srgbClr val="FFFF99"/>
              </a:solidFill>
              <a:round/>
              <a:headEnd/>
              <a:tailEnd/>
            </a:ln>
          </xdr:spPr>
        </xdr:sp>
        <xdr:sp macro="" textlink="">
          <xdr:nvSpPr>
            <xdr:cNvPr id="2026" name="Line 1002"/>
            <xdr:cNvSpPr>
              <a:spLocks noChangeShapeType="1"/>
            </xdr:cNvSpPr>
          </xdr:nvSpPr>
          <xdr:spPr bwMode="auto">
            <a:xfrm>
              <a:off x="748" y="2605"/>
              <a:ext cx="11" cy="0"/>
            </a:xfrm>
            <a:prstGeom prst="line">
              <a:avLst/>
            </a:prstGeom>
            <a:noFill/>
            <a:ln w="9525">
              <a:solidFill>
                <a:srgbClr val="FFFF99"/>
              </a:solidFill>
              <a:round/>
              <a:headEnd/>
              <a:tailEnd/>
            </a:ln>
          </xdr:spPr>
        </xdr:sp>
      </xdr:grpSp>
      <xdr:grpSp>
        <xdr:nvGrpSpPr>
          <xdr:cNvPr id="3107" name="Group 1059"/>
          <xdr:cNvGrpSpPr>
            <a:grpSpLocks/>
          </xdr:cNvGrpSpPr>
        </xdr:nvGrpSpPr>
        <xdr:grpSpPr bwMode="auto">
          <a:xfrm>
            <a:off x="854" y="2586"/>
            <a:ext cx="65" cy="38"/>
            <a:chOff x="865" y="2586"/>
            <a:chExt cx="65" cy="38"/>
          </a:xfrm>
        </xdr:grpSpPr>
        <xdr:sp macro="" textlink="">
          <xdr:nvSpPr>
            <xdr:cNvPr id="3103" name="Text Box 1055"/>
            <xdr:cNvSpPr txBox="1">
              <a:spLocks noChangeArrowheads="1"/>
            </xdr:cNvSpPr>
          </xdr:nvSpPr>
          <xdr:spPr bwMode="auto">
            <a:xfrm>
              <a:off x="865" y="2586"/>
              <a:ext cx="59" cy="21"/>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900" b="1" i="0" strike="noStrike">
                  <a:solidFill>
                    <a:srgbClr val="800000"/>
                  </a:solidFill>
                  <a:latin typeface="Arial"/>
                  <a:cs typeface="Arial"/>
                </a:rPr>
                <a:t>άνυδρος</a:t>
              </a:r>
            </a:p>
          </xdr:txBody>
        </xdr:sp>
        <xdr:sp macro="" textlink="">
          <xdr:nvSpPr>
            <xdr:cNvPr id="3104" name="Text Box 1056"/>
            <xdr:cNvSpPr txBox="1">
              <a:spLocks noChangeArrowheads="1"/>
            </xdr:cNvSpPr>
          </xdr:nvSpPr>
          <xdr:spPr bwMode="auto">
            <a:xfrm>
              <a:off x="868" y="2604"/>
              <a:ext cx="54" cy="20"/>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900" b="1" i="0" strike="noStrike">
                  <a:solidFill>
                    <a:srgbClr val="800000"/>
                  </a:solidFill>
                  <a:latin typeface="Arial"/>
                  <a:cs typeface="Arial"/>
                </a:rPr>
                <a:t>αιθέρας</a:t>
              </a:r>
            </a:p>
          </xdr:txBody>
        </xdr:sp>
        <xdr:sp macro="" textlink="">
          <xdr:nvSpPr>
            <xdr:cNvPr id="3105" name="Line 1057"/>
            <xdr:cNvSpPr>
              <a:spLocks noChangeShapeType="1"/>
            </xdr:cNvSpPr>
          </xdr:nvSpPr>
          <xdr:spPr bwMode="auto">
            <a:xfrm>
              <a:off x="865" y="2605"/>
              <a:ext cx="65" cy="0"/>
            </a:xfrm>
            <a:prstGeom prst="line">
              <a:avLst/>
            </a:prstGeom>
            <a:noFill/>
            <a:ln w="9525">
              <a:solidFill>
                <a:srgbClr val="FF0000"/>
              </a:solidFill>
              <a:round/>
              <a:headEnd/>
              <a:tailEnd type="triangle" w="med" len="med"/>
            </a:ln>
          </xdr:spPr>
        </xdr:sp>
      </xdr:grpSp>
      <xdr:sp macro="" textlink="">
        <xdr:nvSpPr>
          <xdr:cNvPr id="3110" name="Text Box 1062"/>
          <xdr:cNvSpPr txBox="1">
            <a:spLocks noChangeArrowheads="1"/>
          </xdr:cNvSpPr>
        </xdr:nvSpPr>
        <xdr:spPr bwMode="auto">
          <a:xfrm>
            <a:off x="923" y="2595"/>
            <a:ext cx="85"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FF99"/>
                </a:solidFill>
                <a:latin typeface="Arial"/>
                <a:cs typeface="Arial"/>
              </a:rPr>
              <a:t>CH</a:t>
            </a:r>
            <a:r>
              <a:rPr lang="en-US" sz="1000" b="0" i="0" strike="noStrike" baseline="-25000">
                <a:solidFill>
                  <a:srgbClr val="FFFF99"/>
                </a:solidFill>
                <a:latin typeface="Arial"/>
                <a:cs typeface="Arial"/>
              </a:rPr>
              <a:t>3</a:t>
            </a:r>
            <a:r>
              <a:rPr lang="en-US" sz="1000" b="0" i="0" strike="noStrike">
                <a:solidFill>
                  <a:srgbClr val="FFFF99"/>
                </a:solidFill>
                <a:latin typeface="Arial"/>
                <a:cs typeface="Arial"/>
              </a:rPr>
              <a:t>CH</a:t>
            </a:r>
            <a:r>
              <a:rPr lang="en-US" sz="1000" b="0" i="0" strike="noStrike" baseline="-25000">
                <a:solidFill>
                  <a:srgbClr val="FFFF99"/>
                </a:solidFill>
                <a:latin typeface="Arial"/>
                <a:cs typeface="Arial"/>
              </a:rPr>
              <a:t>2</a:t>
            </a:r>
            <a:r>
              <a:rPr lang="en-US" sz="1000" b="0" i="0" strike="noStrike">
                <a:solidFill>
                  <a:srgbClr val="FFFF99"/>
                </a:solidFill>
                <a:latin typeface="Arial"/>
                <a:cs typeface="Arial"/>
              </a:rPr>
              <a:t>MgCl</a:t>
            </a:r>
          </a:p>
        </xdr:txBody>
      </xdr:sp>
    </xdr:grpSp>
    <xdr:clientData/>
  </xdr:twoCellAnchor>
  <xdr:twoCellAnchor>
    <xdr:from>
      <xdr:col>14</xdr:col>
      <xdr:colOff>161925</xdr:colOff>
      <xdr:row>132</xdr:row>
      <xdr:rowOff>161925</xdr:rowOff>
    </xdr:from>
    <xdr:to>
      <xdr:col>15</xdr:col>
      <xdr:colOff>600075</xdr:colOff>
      <xdr:row>134</xdr:row>
      <xdr:rowOff>114300</xdr:rowOff>
    </xdr:to>
    <xdr:sp macro="" textlink="">
      <xdr:nvSpPr>
        <xdr:cNvPr id="3115" name="Text Box 1067"/>
        <xdr:cNvSpPr txBox="1">
          <a:spLocks noChangeArrowheads="1"/>
        </xdr:cNvSpPr>
      </xdr:nvSpPr>
      <xdr:spPr bwMode="auto">
        <a:xfrm>
          <a:off x="8696325" y="24869775"/>
          <a:ext cx="1047750" cy="33337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900" b="1" i="0" strike="noStrike">
              <a:solidFill>
                <a:srgbClr val="800000"/>
              </a:solidFill>
              <a:latin typeface="Arial"/>
              <a:cs typeface="Arial"/>
            </a:rPr>
            <a:t>αίθυλο-μαγνήσιο-χλωρίδιο</a:t>
          </a:r>
        </a:p>
      </xdr:txBody>
    </xdr:sp>
    <xdr:clientData/>
  </xdr:twoCellAnchor>
  <xdr:twoCellAnchor>
    <xdr:from>
      <xdr:col>11</xdr:col>
      <xdr:colOff>57150</xdr:colOff>
      <xdr:row>132</xdr:row>
      <xdr:rowOff>161925</xdr:rowOff>
    </xdr:from>
    <xdr:to>
      <xdr:col>12</xdr:col>
      <xdr:colOff>495300</xdr:colOff>
      <xdr:row>134</xdr:row>
      <xdr:rowOff>114300</xdr:rowOff>
    </xdr:to>
    <xdr:sp macro="" textlink="">
      <xdr:nvSpPr>
        <xdr:cNvPr id="3116" name="Text Box 1068"/>
        <xdr:cNvSpPr txBox="1">
          <a:spLocks noChangeArrowheads="1"/>
        </xdr:cNvSpPr>
      </xdr:nvSpPr>
      <xdr:spPr bwMode="auto">
        <a:xfrm>
          <a:off x="6762750" y="24869775"/>
          <a:ext cx="1047750" cy="33337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900" b="1" i="0" strike="noStrike">
              <a:solidFill>
                <a:srgbClr val="800000"/>
              </a:solidFill>
              <a:latin typeface="Arial"/>
              <a:cs typeface="Arial"/>
            </a:rPr>
            <a:t>χλώρο-αιθάνιο ή αίθυλο-χλωρίδιο</a:t>
          </a:r>
        </a:p>
      </xdr:txBody>
    </xdr:sp>
    <xdr:clientData/>
  </xdr:twoCellAnchor>
  <xdr:twoCellAnchor>
    <xdr:from>
      <xdr:col>7</xdr:col>
      <xdr:colOff>135091</xdr:colOff>
      <xdr:row>127</xdr:row>
      <xdr:rowOff>94235</xdr:rowOff>
    </xdr:from>
    <xdr:to>
      <xdr:col>8</xdr:col>
      <xdr:colOff>277967</xdr:colOff>
      <xdr:row>130</xdr:row>
      <xdr:rowOff>21415</xdr:rowOff>
    </xdr:to>
    <xdr:grpSp>
      <xdr:nvGrpSpPr>
        <xdr:cNvPr id="3121" name="Group 1073"/>
        <xdr:cNvGrpSpPr>
          <a:grpSpLocks/>
        </xdr:cNvGrpSpPr>
      </xdr:nvGrpSpPr>
      <xdr:grpSpPr bwMode="auto">
        <a:xfrm>
          <a:off x="4436704" y="26108751"/>
          <a:ext cx="757392" cy="541696"/>
          <a:chOff x="427" y="2474"/>
          <a:chExt cx="79" cy="53"/>
        </a:xfrm>
      </xdr:grpSpPr>
      <xdr:sp macro="" textlink="">
        <xdr:nvSpPr>
          <xdr:cNvPr id="1958" name="Text Box 934"/>
          <xdr:cNvSpPr txBox="1">
            <a:spLocks noChangeArrowheads="1"/>
          </xdr:cNvSpPr>
        </xdr:nvSpPr>
        <xdr:spPr bwMode="auto">
          <a:xfrm>
            <a:off x="455" y="2474"/>
            <a:ext cx="2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117" name="Text Box 1069"/>
          <xdr:cNvSpPr txBox="1">
            <a:spLocks noChangeArrowheads="1"/>
          </xdr:cNvSpPr>
        </xdr:nvSpPr>
        <xdr:spPr bwMode="auto">
          <a:xfrm>
            <a:off x="455" y="2505"/>
            <a:ext cx="2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3118" name="Text Box 1070"/>
          <xdr:cNvSpPr txBox="1">
            <a:spLocks noChangeArrowheads="1"/>
          </xdr:cNvSpPr>
        </xdr:nvSpPr>
        <xdr:spPr bwMode="auto">
          <a:xfrm>
            <a:off x="483" y="2474"/>
            <a:ext cx="2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r>
              <a:rPr lang="el-GR" sz="1200" b="0" i="0" strike="noStrike">
                <a:solidFill>
                  <a:srgbClr val="FFFF99"/>
                </a:solidFill>
                <a:latin typeface="Arial"/>
                <a:cs typeface="Arial"/>
              </a:rPr>
              <a:t>΄</a:t>
            </a:r>
          </a:p>
        </xdr:txBody>
      </xdr:sp>
      <xdr:sp macro="" textlink="">
        <xdr:nvSpPr>
          <xdr:cNvPr id="3119" name="Text Box 1071"/>
          <xdr:cNvSpPr txBox="1">
            <a:spLocks noChangeArrowheads="1"/>
          </xdr:cNvSpPr>
        </xdr:nvSpPr>
        <xdr:spPr bwMode="auto">
          <a:xfrm>
            <a:off x="427" y="2474"/>
            <a:ext cx="2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grpSp>
        <xdr:nvGrpSpPr>
          <xdr:cNvPr id="1669" name="Group 645"/>
          <xdr:cNvGrpSpPr>
            <a:grpSpLocks/>
          </xdr:cNvGrpSpPr>
        </xdr:nvGrpSpPr>
        <xdr:grpSpPr bwMode="auto">
          <a:xfrm rot="-5400000">
            <a:off x="458" y="2498"/>
            <a:ext cx="14" cy="4"/>
            <a:chOff x="697" y="1451"/>
            <a:chExt cx="14" cy="4"/>
          </a:xfrm>
        </xdr:grpSpPr>
        <xdr:sp macro="" textlink="">
          <xdr:nvSpPr>
            <xdr:cNvPr id="1670" name="Line 646"/>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1671" name="Line 647"/>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1947" name="Line 923"/>
          <xdr:cNvSpPr>
            <a:spLocks noChangeShapeType="1"/>
          </xdr:cNvSpPr>
        </xdr:nvSpPr>
        <xdr:spPr bwMode="auto">
          <a:xfrm>
            <a:off x="443" y="2485"/>
            <a:ext cx="14" cy="0"/>
          </a:xfrm>
          <a:prstGeom prst="line">
            <a:avLst/>
          </a:prstGeom>
          <a:noFill/>
          <a:ln w="9525">
            <a:solidFill>
              <a:srgbClr val="FFFF99"/>
            </a:solidFill>
            <a:round/>
            <a:headEnd/>
            <a:tailEnd/>
          </a:ln>
        </xdr:spPr>
      </xdr:sp>
      <xdr:sp macro="" textlink="">
        <xdr:nvSpPr>
          <xdr:cNvPr id="3120" name="Line 1072"/>
          <xdr:cNvSpPr>
            <a:spLocks noChangeShapeType="1"/>
          </xdr:cNvSpPr>
        </xdr:nvSpPr>
        <xdr:spPr bwMode="auto">
          <a:xfrm>
            <a:off x="472" y="2485"/>
            <a:ext cx="14" cy="0"/>
          </a:xfrm>
          <a:prstGeom prst="line">
            <a:avLst/>
          </a:prstGeom>
          <a:noFill/>
          <a:ln w="9525">
            <a:solidFill>
              <a:srgbClr val="FFFF99"/>
            </a:solidFill>
            <a:round/>
            <a:headEnd/>
            <a:tailEnd/>
          </a:ln>
        </xdr:spPr>
      </xdr:sp>
    </xdr:grpSp>
    <xdr:clientData/>
  </xdr:twoCellAnchor>
  <xdr:twoCellAnchor>
    <xdr:from>
      <xdr:col>12</xdr:col>
      <xdr:colOff>200025</xdr:colOff>
      <xdr:row>176</xdr:row>
      <xdr:rowOff>0</xdr:rowOff>
    </xdr:from>
    <xdr:to>
      <xdr:col>12</xdr:col>
      <xdr:colOff>238125</xdr:colOff>
      <xdr:row>176</xdr:row>
      <xdr:rowOff>0</xdr:rowOff>
    </xdr:to>
    <xdr:grpSp>
      <xdr:nvGrpSpPr>
        <xdr:cNvPr id="3143" name="Group 1095"/>
        <xdr:cNvGrpSpPr>
          <a:grpSpLocks/>
        </xdr:cNvGrpSpPr>
      </xdr:nvGrpSpPr>
      <xdr:grpSpPr bwMode="auto">
        <a:xfrm rot="-5400000">
          <a:off x="7593269" y="36032563"/>
          <a:ext cx="0" cy="38100"/>
          <a:chOff x="697" y="1451"/>
          <a:chExt cx="14" cy="4"/>
        </a:xfrm>
      </xdr:grpSpPr>
      <xdr:sp macro="" textlink="">
        <xdr:nvSpPr>
          <xdr:cNvPr id="3144" name="Line 1096"/>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3145" name="Line 1097"/>
          <xdr:cNvSpPr>
            <a:spLocks noChangeShapeType="1"/>
          </xdr:cNvSpPr>
        </xdr:nvSpPr>
        <xdr:spPr bwMode="auto">
          <a:xfrm>
            <a:off x="697" y="1451"/>
            <a:ext cx="14" cy="0"/>
          </a:xfrm>
          <a:prstGeom prst="line">
            <a:avLst/>
          </a:prstGeom>
          <a:noFill/>
          <a:ln w="9525">
            <a:solidFill>
              <a:srgbClr val="FFFF99"/>
            </a:solidFill>
            <a:round/>
            <a:headEnd/>
            <a:tailEnd/>
          </a:ln>
        </xdr:spPr>
      </xdr:sp>
    </xdr:grpSp>
    <xdr:clientData/>
  </xdr:twoCellAnchor>
  <xdr:twoCellAnchor>
    <xdr:from>
      <xdr:col>1</xdr:col>
      <xdr:colOff>47625</xdr:colOff>
      <xdr:row>130</xdr:row>
      <xdr:rowOff>123825</xdr:rowOff>
    </xdr:from>
    <xdr:to>
      <xdr:col>9</xdr:col>
      <xdr:colOff>571500</xdr:colOff>
      <xdr:row>135</xdr:row>
      <xdr:rowOff>152400</xdr:rowOff>
    </xdr:to>
    <xdr:grpSp>
      <xdr:nvGrpSpPr>
        <xdr:cNvPr id="11" name="Ομάδα 10"/>
        <xdr:cNvGrpSpPr/>
      </xdr:nvGrpSpPr>
      <xdr:grpSpPr>
        <a:xfrm>
          <a:off x="662141" y="26752857"/>
          <a:ext cx="5440004" cy="1052769"/>
          <a:chOff x="662141" y="26752857"/>
          <a:chExt cx="5440004" cy="1052769"/>
        </a:xfrm>
      </xdr:grpSpPr>
      <xdr:sp macro="" textlink="">
        <xdr:nvSpPr>
          <xdr:cNvPr id="10" name="TextBox 9"/>
          <xdr:cNvSpPr txBox="1"/>
        </xdr:nvSpPr>
        <xdr:spPr>
          <a:xfrm>
            <a:off x="727177" y="27458629"/>
            <a:ext cx="317501" cy="21508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800" b="1">
                <a:solidFill>
                  <a:srgbClr val="800000"/>
                </a:solidFill>
                <a:latin typeface="Arial" panose="020B0604020202020204" pitchFamily="34" charset="0"/>
                <a:cs typeface="Arial" panose="020B0604020202020204" pitchFamily="34" charset="0"/>
              </a:rPr>
              <a:t>δ–</a:t>
            </a:r>
          </a:p>
        </xdr:txBody>
      </xdr:sp>
      <xdr:grpSp>
        <xdr:nvGrpSpPr>
          <xdr:cNvPr id="3188" name="Group 1140"/>
          <xdr:cNvGrpSpPr>
            <a:grpSpLocks/>
          </xdr:cNvGrpSpPr>
        </xdr:nvGrpSpPr>
        <xdr:grpSpPr bwMode="auto">
          <a:xfrm>
            <a:off x="662141" y="26752857"/>
            <a:ext cx="5440004" cy="1052769"/>
            <a:chOff x="69" y="2527"/>
            <a:chExt cx="567" cy="103"/>
          </a:xfrm>
        </xdr:grpSpPr>
        <xdr:sp macro="" textlink="">
          <xdr:nvSpPr>
            <xdr:cNvPr id="3175" name="Text Box 1127"/>
            <xdr:cNvSpPr txBox="1">
              <a:spLocks noChangeArrowheads="1"/>
            </xdr:cNvSpPr>
          </xdr:nvSpPr>
          <xdr:spPr bwMode="auto">
            <a:xfrm>
              <a:off x="116" y="2594"/>
              <a:ext cx="50" cy="19"/>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κετόνη</a:t>
              </a:r>
            </a:p>
          </xdr:txBody>
        </xdr:sp>
        <xdr:sp macro="" textlink="">
          <xdr:nvSpPr>
            <xdr:cNvPr id="3174" name="Text Box 1126"/>
            <xdr:cNvSpPr txBox="1">
              <a:spLocks noChangeArrowheads="1"/>
            </xdr:cNvSpPr>
          </xdr:nvSpPr>
          <xdr:spPr bwMode="auto">
            <a:xfrm>
              <a:off x="435" y="2610"/>
              <a:ext cx="120" cy="20"/>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ΙΙΙ-ταγής αλκοόλη</a:t>
              </a:r>
            </a:p>
          </xdr:txBody>
        </xdr:sp>
        <xdr:grpSp>
          <xdr:nvGrpSpPr>
            <xdr:cNvPr id="3187" name="Group 1139"/>
            <xdr:cNvGrpSpPr>
              <a:grpSpLocks/>
            </xdr:cNvGrpSpPr>
          </xdr:nvGrpSpPr>
          <xdr:grpSpPr bwMode="auto">
            <a:xfrm>
              <a:off x="69" y="2527"/>
              <a:ext cx="567" cy="86"/>
              <a:chOff x="69" y="2527"/>
              <a:chExt cx="567" cy="86"/>
            </a:xfrm>
          </xdr:grpSpPr>
          <xdr:grpSp>
            <xdr:nvGrpSpPr>
              <xdr:cNvPr id="1131" name="Group 107"/>
              <xdr:cNvGrpSpPr>
                <a:grpSpLocks/>
              </xdr:cNvGrpSpPr>
            </xdr:nvGrpSpPr>
            <xdr:grpSpPr bwMode="auto">
              <a:xfrm>
                <a:off x="152" y="2563"/>
                <a:ext cx="12" cy="12"/>
                <a:chOff x="495" y="1422"/>
                <a:chExt cx="14" cy="14"/>
              </a:xfrm>
            </xdr:grpSpPr>
            <xdr:sp macro="" textlink="">
              <xdr:nvSpPr>
                <xdr:cNvPr id="1132" name="Line 10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1133" name="Line 10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1905" name="Text Box 881"/>
              <xdr:cNvSpPr txBox="1">
                <a:spLocks noChangeArrowheads="1"/>
              </xdr:cNvSpPr>
            </xdr:nvSpPr>
            <xdr:spPr bwMode="auto">
              <a:xfrm>
                <a:off x="558" y="2558"/>
                <a:ext cx="78"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Mg</a:t>
                </a:r>
                <a:r>
                  <a:rPr lang="en-US" sz="1200" b="0" i="0" strike="noStrike">
                    <a:solidFill>
                      <a:srgbClr val="800000"/>
                    </a:solidFill>
                    <a:latin typeface="Arial"/>
                    <a:cs typeface="Arial"/>
                  </a:rPr>
                  <a:t>(OH)</a:t>
                </a:r>
                <a:r>
                  <a:rPr lang="en-US" sz="1200" b="0" i="0" strike="noStrike">
                    <a:solidFill>
                      <a:srgbClr val="FFFF99"/>
                    </a:solidFill>
                    <a:latin typeface="Arial"/>
                    <a:cs typeface="Arial"/>
                  </a:rPr>
                  <a:t>Br</a:t>
                </a:r>
              </a:p>
            </xdr:txBody>
          </xdr:sp>
          <xdr:grpSp>
            <xdr:nvGrpSpPr>
              <xdr:cNvPr id="3154" name="Group 1106"/>
              <xdr:cNvGrpSpPr>
                <a:grpSpLocks/>
              </xdr:cNvGrpSpPr>
            </xdr:nvGrpSpPr>
            <xdr:grpSpPr bwMode="auto">
              <a:xfrm>
                <a:off x="69" y="2546"/>
                <a:ext cx="79" cy="65"/>
                <a:chOff x="101" y="2548"/>
                <a:chExt cx="79" cy="65"/>
              </a:xfrm>
            </xdr:grpSpPr>
            <xdr:sp macro="" textlink="">
              <xdr:nvSpPr>
                <xdr:cNvPr id="3132" name="Text Box 1084"/>
                <xdr:cNvSpPr txBox="1">
                  <a:spLocks noChangeArrowheads="1"/>
                </xdr:cNvSpPr>
              </xdr:nvSpPr>
              <xdr:spPr bwMode="auto">
                <a:xfrm>
                  <a:off x="122" y="2548"/>
                  <a:ext cx="20" cy="14"/>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800" b="1" i="0" strike="noStrike">
                      <a:solidFill>
                        <a:srgbClr val="3366FF"/>
                      </a:solidFill>
                      <a:latin typeface="Arial"/>
                      <a:cs typeface="Arial"/>
                    </a:rPr>
                    <a:t>δ+</a:t>
                  </a:r>
                </a:p>
              </xdr:txBody>
            </xdr:sp>
            <xdr:grpSp>
              <xdr:nvGrpSpPr>
                <xdr:cNvPr id="3122" name="Group 1074"/>
                <xdr:cNvGrpSpPr>
                  <a:grpSpLocks/>
                </xdr:cNvGrpSpPr>
              </xdr:nvGrpSpPr>
              <xdr:grpSpPr bwMode="auto">
                <a:xfrm>
                  <a:off x="101" y="2560"/>
                  <a:ext cx="79" cy="53"/>
                  <a:chOff x="427" y="2474"/>
                  <a:chExt cx="79" cy="53"/>
                </a:xfrm>
              </xdr:grpSpPr>
              <xdr:sp macro="" textlink="">
                <xdr:nvSpPr>
                  <xdr:cNvPr id="3123" name="Text Box 1075"/>
                  <xdr:cNvSpPr txBox="1">
                    <a:spLocks noChangeArrowheads="1"/>
                  </xdr:cNvSpPr>
                </xdr:nvSpPr>
                <xdr:spPr bwMode="auto">
                  <a:xfrm>
                    <a:off x="455" y="2474"/>
                    <a:ext cx="2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p>
                </xdr:txBody>
              </xdr:sp>
              <xdr:sp macro="" textlink="">
                <xdr:nvSpPr>
                  <xdr:cNvPr id="3124" name="Text Box 1076"/>
                  <xdr:cNvSpPr txBox="1">
                    <a:spLocks noChangeArrowheads="1"/>
                  </xdr:cNvSpPr>
                </xdr:nvSpPr>
                <xdr:spPr bwMode="auto">
                  <a:xfrm>
                    <a:off x="455" y="2505"/>
                    <a:ext cx="2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3125" name="Text Box 1077"/>
                  <xdr:cNvSpPr txBox="1">
                    <a:spLocks noChangeArrowheads="1"/>
                  </xdr:cNvSpPr>
                </xdr:nvSpPr>
                <xdr:spPr bwMode="auto">
                  <a:xfrm>
                    <a:off x="483" y="2474"/>
                    <a:ext cx="2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r>
                      <a:rPr lang="el-GR" sz="1200" b="0" i="0" strike="noStrike">
                        <a:solidFill>
                          <a:srgbClr val="FFFF99"/>
                        </a:solidFill>
                        <a:latin typeface="Arial"/>
                        <a:cs typeface="Arial"/>
                      </a:rPr>
                      <a:t>΄</a:t>
                    </a:r>
                  </a:p>
                </xdr:txBody>
              </xdr:sp>
              <xdr:sp macro="" textlink="">
                <xdr:nvSpPr>
                  <xdr:cNvPr id="3126" name="Text Box 1078"/>
                  <xdr:cNvSpPr txBox="1">
                    <a:spLocks noChangeArrowheads="1"/>
                  </xdr:cNvSpPr>
                </xdr:nvSpPr>
                <xdr:spPr bwMode="auto">
                  <a:xfrm>
                    <a:off x="427" y="2474"/>
                    <a:ext cx="2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grpSp>
                <xdr:nvGrpSpPr>
                  <xdr:cNvPr id="3127" name="Group 1079"/>
                  <xdr:cNvGrpSpPr>
                    <a:grpSpLocks/>
                  </xdr:cNvGrpSpPr>
                </xdr:nvGrpSpPr>
                <xdr:grpSpPr bwMode="auto">
                  <a:xfrm rot="-5400000">
                    <a:off x="458" y="2498"/>
                    <a:ext cx="14" cy="4"/>
                    <a:chOff x="697" y="1451"/>
                    <a:chExt cx="14" cy="4"/>
                  </a:xfrm>
                </xdr:grpSpPr>
                <xdr:sp macro="" textlink="">
                  <xdr:nvSpPr>
                    <xdr:cNvPr id="3128" name="Line 1080"/>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3129" name="Line 1081"/>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3130" name="Line 1082"/>
                  <xdr:cNvSpPr>
                    <a:spLocks noChangeShapeType="1"/>
                  </xdr:cNvSpPr>
                </xdr:nvSpPr>
                <xdr:spPr bwMode="auto">
                  <a:xfrm>
                    <a:off x="443" y="2485"/>
                    <a:ext cx="14" cy="0"/>
                  </a:xfrm>
                  <a:prstGeom prst="line">
                    <a:avLst/>
                  </a:prstGeom>
                  <a:noFill/>
                  <a:ln w="9525">
                    <a:solidFill>
                      <a:srgbClr val="FFFF99"/>
                    </a:solidFill>
                    <a:round/>
                    <a:headEnd/>
                    <a:tailEnd/>
                  </a:ln>
                </xdr:spPr>
              </xdr:sp>
              <xdr:sp macro="" textlink="">
                <xdr:nvSpPr>
                  <xdr:cNvPr id="3131" name="Line 1083"/>
                  <xdr:cNvSpPr>
                    <a:spLocks noChangeShapeType="1"/>
                  </xdr:cNvSpPr>
                </xdr:nvSpPr>
                <xdr:spPr bwMode="auto">
                  <a:xfrm>
                    <a:off x="472" y="2485"/>
                    <a:ext cx="14" cy="0"/>
                  </a:xfrm>
                  <a:prstGeom prst="line">
                    <a:avLst/>
                  </a:prstGeom>
                  <a:noFill/>
                  <a:ln w="9525">
                    <a:solidFill>
                      <a:srgbClr val="FFFF99"/>
                    </a:solidFill>
                    <a:round/>
                    <a:headEnd/>
                    <a:tailEnd/>
                  </a:ln>
                </xdr:spPr>
              </xdr:sp>
            </xdr:grpSp>
          </xdr:grpSp>
          <xdr:grpSp>
            <xdr:nvGrpSpPr>
              <xdr:cNvPr id="3151" name="Group 1103"/>
              <xdr:cNvGrpSpPr>
                <a:grpSpLocks/>
              </xdr:cNvGrpSpPr>
            </xdr:nvGrpSpPr>
            <xdr:grpSpPr bwMode="auto">
              <a:xfrm>
                <a:off x="168" y="2545"/>
                <a:ext cx="75" cy="42"/>
                <a:chOff x="217" y="2547"/>
                <a:chExt cx="75" cy="42"/>
              </a:xfrm>
            </xdr:grpSpPr>
            <xdr:sp macro="" textlink="">
              <xdr:nvSpPr>
                <xdr:cNvPr id="1203" name="Text Box 179"/>
                <xdr:cNvSpPr txBox="1">
                  <a:spLocks noChangeArrowheads="1"/>
                </xdr:cNvSpPr>
              </xdr:nvSpPr>
              <xdr:spPr bwMode="auto">
                <a:xfrm>
                  <a:off x="217" y="2560"/>
                  <a:ext cx="75"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r>
                    <a:rPr lang="el-GR" sz="1200" b="0" i="0" strike="noStrike">
                      <a:solidFill>
                        <a:srgbClr val="FFFF99"/>
                      </a:solidFill>
                      <a:latin typeface="Arial"/>
                      <a:cs typeface="Arial"/>
                    </a:rPr>
                    <a:t>΄΄ </a:t>
                  </a:r>
                  <a:r>
                    <a:rPr lang="en-US" sz="1200" b="0" i="0" strike="noStrike">
                      <a:solidFill>
                        <a:srgbClr val="FFFF99"/>
                      </a:solidFill>
                      <a:latin typeface="Arial"/>
                      <a:cs typeface="Arial"/>
                    </a:rPr>
                    <a:t>MgBr</a:t>
                  </a:r>
                </a:p>
              </xdr:txBody>
            </xdr:sp>
            <xdr:sp macro="" textlink="">
              <xdr:nvSpPr>
                <xdr:cNvPr id="3134" name="Line 1086"/>
                <xdr:cNvSpPr>
                  <a:spLocks noChangeShapeType="1"/>
                </xdr:cNvSpPr>
              </xdr:nvSpPr>
              <xdr:spPr bwMode="auto">
                <a:xfrm>
                  <a:off x="245" y="2555"/>
                  <a:ext cx="0" cy="34"/>
                </a:xfrm>
                <a:prstGeom prst="line">
                  <a:avLst/>
                </a:prstGeom>
                <a:noFill/>
                <a:ln w="9525">
                  <a:solidFill>
                    <a:srgbClr val="99CC00"/>
                  </a:solidFill>
                  <a:prstDash val="dash"/>
                  <a:round/>
                  <a:headEnd/>
                  <a:tailEnd/>
                </a:ln>
              </xdr:spPr>
            </xdr:sp>
            <xdr:sp macro="" textlink="">
              <xdr:nvSpPr>
                <xdr:cNvPr id="3135" name="Text Box 1087"/>
                <xdr:cNvSpPr txBox="1">
                  <a:spLocks noChangeArrowheads="1"/>
                </xdr:cNvSpPr>
              </xdr:nvSpPr>
              <xdr:spPr bwMode="auto">
                <a:xfrm>
                  <a:off x="247" y="2547"/>
                  <a:ext cx="20" cy="14"/>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800" b="1" i="0" strike="noStrike">
                      <a:solidFill>
                        <a:srgbClr val="3366FF"/>
                      </a:solidFill>
                      <a:latin typeface="Arial"/>
                      <a:cs typeface="Arial"/>
                    </a:rPr>
                    <a:t>δ+</a:t>
                  </a:r>
                </a:p>
              </xdr:txBody>
            </xdr:sp>
            <xdr:sp macro="" textlink="">
              <xdr:nvSpPr>
                <xdr:cNvPr id="3136" name="Text Box 1088"/>
                <xdr:cNvSpPr txBox="1">
                  <a:spLocks noChangeArrowheads="1"/>
                </xdr:cNvSpPr>
              </xdr:nvSpPr>
              <xdr:spPr bwMode="auto">
                <a:xfrm>
                  <a:off x="222" y="2547"/>
                  <a:ext cx="20" cy="14"/>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800" b="1" i="0" strike="noStrike">
                      <a:solidFill>
                        <a:srgbClr val="800000"/>
                      </a:solidFill>
                      <a:latin typeface="Arial"/>
                      <a:cs typeface="Arial"/>
                    </a:rPr>
                    <a:t>δ-</a:t>
                  </a:r>
                </a:p>
              </xdr:txBody>
            </xdr:sp>
          </xdr:grpSp>
          <xdr:sp macro="" textlink="">
            <xdr:nvSpPr>
              <xdr:cNvPr id="3137" name="Line 1089"/>
              <xdr:cNvSpPr>
                <a:spLocks noChangeShapeType="1"/>
              </xdr:cNvSpPr>
            </xdr:nvSpPr>
            <xdr:spPr bwMode="auto">
              <a:xfrm>
                <a:off x="244" y="2570"/>
                <a:ext cx="51" cy="0"/>
              </a:xfrm>
              <a:prstGeom prst="line">
                <a:avLst/>
              </a:prstGeom>
              <a:noFill/>
              <a:ln w="9525">
                <a:solidFill>
                  <a:srgbClr val="FF0000"/>
                </a:solidFill>
                <a:round/>
                <a:headEnd/>
                <a:tailEnd type="triangle" w="med" len="med"/>
              </a:ln>
            </xdr:spPr>
          </xdr:sp>
          <xdr:grpSp>
            <xdr:nvGrpSpPr>
              <xdr:cNvPr id="3152" name="Group 1104"/>
              <xdr:cNvGrpSpPr>
                <a:grpSpLocks/>
              </xdr:cNvGrpSpPr>
            </xdr:nvGrpSpPr>
            <xdr:grpSpPr bwMode="auto">
              <a:xfrm>
                <a:off x="298" y="2527"/>
                <a:ext cx="87" cy="86"/>
                <a:chOff x="359" y="2529"/>
                <a:chExt cx="87" cy="86"/>
              </a:xfrm>
            </xdr:grpSpPr>
            <xdr:sp macro="" textlink="">
              <xdr:nvSpPr>
                <xdr:cNvPr id="3150" name="Text Box 1102"/>
                <xdr:cNvSpPr txBox="1">
                  <a:spLocks noChangeArrowheads="1"/>
                </xdr:cNvSpPr>
              </xdr:nvSpPr>
              <xdr:spPr bwMode="auto">
                <a:xfrm>
                  <a:off x="388" y="2529"/>
                  <a:ext cx="2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r>
                    <a:rPr lang="el-GR" sz="1200" b="0" i="0" strike="noStrike">
                      <a:solidFill>
                        <a:srgbClr val="FFFF99"/>
                      </a:solidFill>
                      <a:latin typeface="Arial"/>
                      <a:cs typeface="Arial"/>
                    </a:rPr>
                    <a:t>΄</a:t>
                  </a:r>
                </a:p>
              </xdr:txBody>
            </xdr:sp>
            <xdr:sp macro="" textlink="">
              <xdr:nvSpPr>
                <xdr:cNvPr id="3139" name="Text Box 1091"/>
                <xdr:cNvSpPr txBox="1">
                  <a:spLocks noChangeArrowheads="1"/>
                </xdr:cNvSpPr>
              </xdr:nvSpPr>
              <xdr:spPr bwMode="auto">
                <a:xfrm>
                  <a:off x="387" y="2560"/>
                  <a:ext cx="2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p>
              </xdr:txBody>
            </xdr:sp>
            <xdr:sp macro="" textlink="">
              <xdr:nvSpPr>
                <xdr:cNvPr id="3140" name="Text Box 1092"/>
                <xdr:cNvSpPr txBox="1">
                  <a:spLocks noChangeArrowheads="1"/>
                </xdr:cNvSpPr>
              </xdr:nvSpPr>
              <xdr:spPr bwMode="auto">
                <a:xfrm>
                  <a:off x="387" y="2591"/>
                  <a:ext cx="59"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OMgBr</a:t>
                  </a:r>
                </a:p>
              </xdr:txBody>
            </xdr:sp>
            <xdr:sp macro="" textlink="">
              <xdr:nvSpPr>
                <xdr:cNvPr id="3141" name="Text Box 1093"/>
                <xdr:cNvSpPr txBox="1">
                  <a:spLocks noChangeArrowheads="1"/>
                </xdr:cNvSpPr>
              </xdr:nvSpPr>
              <xdr:spPr bwMode="auto">
                <a:xfrm>
                  <a:off x="415" y="2560"/>
                  <a:ext cx="2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r>
                    <a:rPr lang="el-GR" sz="1200" b="0" i="0" strike="noStrike">
                      <a:solidFill>
                        <a:srgbClr val="FFFF99"/>
                      </a:solidFill>
                      <a:latin typeface="Arial"/>
                      <a:cs typeface="Arial"/>
                    </a:rPr>
                    <a:t>΄΄</a:t>
                  </a:r>
                </a:p>
              </xdr:txBody>
            </xdr:sp>
            <xdr:sp macro="" textlink="">
              <xdr:nvSpPr>
                <xdr:cNvPr id="3142" name="Text Box 1094"/>
                <xdr:cNvSpPr txBox="1">
                  <a:spLocks noChangeArrowheads="1"/>
                </xdr:cNvSpPr>
              </xdr:nvSpPr>
              <xdr:spPr bwMode="auto">
                <a:xfrm>
                  <a:off x="359" y="2560"/>
                  <a:ext cx="2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3146" name="Line 1098"/>
                <xdr:cNvSpPr>
                  <a:spLocks noChangeShapeType="1"/>
                </xdr:cNvSpPr>
              </xdr:nvSpPr>
              <xdr:spPr bwMode="auto">
                <a:xfrm>
                  <a:off x="376" y="2571"/>
                  <a:ext cx="14" cy="0"/>
                </a:xfrm>
                <a:prstGeom prst="line">
                  <a:avLst/>
                </a:prstGeom>
                <a:noFill/>
                <a:ln w="9525">
                  <a:solidFill>
                    <a:srgbClr val="FFFF99"/>
                  </a:solidFill>
                  <a:round/>
                  <a:headEnd/>
                  <a:tailEnd/>
                </a:ln>
              </xdr:spPr>
            </xdr:sp>
            <xdr:sp macro="" textlink="">
              <xdr:nvSpPr>
                <xdr:cNvPr id="3147" name="Line 1099"/>
                <xdr:cNvSpPr>
                  <a:spLocks noChangeShapeType="1"/>
                </xdr:cNvSpPr>
              </xdr:nvSpPr>
              <xdr:spPr bwMode="auto">
                <a:xfrm>
                  <a:off x="404" y="2571"/>
                  <a:ext cx="14" cy="0"/>
                </a:xfrm>
                <a:prstGeom prst="line">
                  <a:avLst/>
                </a:prstGeom>
                <a:noFill/>
                <a:ln w="9525">
                  <a:solidFill>
                    <a:srgbClr val="FFFF99"/>
                  </a:solidFill>
                  <a:round/>
                  <a:headEnd/>
                  <a:tailEnd/>
                </a:ln>
              </xdr:spPr>
            </xdr:sp>
            <xdr:sp macro="" textlink="">
              <xdr:nvSpPr>
                <xdr:cNvPr id="3148" name="Line 1100"/>
                <xdr:cNvSpPr>
                  <a:spLocks noChangeShapeType="1"/>
                </xdr:cNvSpPr>
              </xdr:nvSpPr>
              <xdr:spPr bwMode="auto">
                <a:xfrm rot="5400000">
                  <a:off x="390" y="2586"/>
                  <a:ext cx="14" cy="0"/>
                </a:xfrm>
                <a:prstGeom prst="line">
                  <a:avLst/>
                </a:prstGeom>
                <a:noFill/>
                <a:ln w="9525">
                  <a:solidFill>
                    <a:srgbClr val="FFFF99"/>
                  </a:solidFill>
                  <a:round/>
                  <a:headEnd/>
                  <a:tailEnd/>
                </a:ln>
              </xdr:spPr>
            </xdr:sp>
            <xdr:sp macro="" textlink="">
              <xdr:nvSpPr>
                <xdr:cNvPr id="3149" name="Line 1101"/>
                <xdr:cNvSpPr>
                  <a:spLocks noChangeShapeType="1"/>
                </xdr:cNvSpPr>
              </xdr:nvSpPr>
              <xdr:spPr bwMode="auto">
                <a:xfrm rot="5400000">
                  <a:off x="390" y="2555"/>
                  <a:ext cx="14" cy="0"/>
                </a:xfrm>
                <a:prstGeom prst="line">
                  <a:avLst/>
                </a:prstGeom>
                <a:noFill/>
                <a:ln w="9525">
                  <a:solidFill>
                    <a:srgbClr val="FFFF99"/>
                  </a:solidFill>
                  <a:round/>
                  <a:headEnd/>
                  <a:tailEnd/>
                </a:ln>
              </xdr:spPr>
            </xdr:sp>
          </xdr:grpSp>
          <xdr:grpSp>
            <xdr:nvGrpSpPr>
              <xdr:cNvPr id="3169" name="Group 1121"/>
              <xdr:cNvGrpSpPr>
                <a:grpSpLocks/>
              </xdr:cNvGrpSpPr>
            </xdr:nvGrpSpPr>
            <xdr:grpSpPr bwMode="auto">
              <a:xfrm>
                <a:off x="386" y="2552"/>
                <a:ext cx="69" cy="18"/>
                <a:chOff x="417" y="2554"/>
                <a:chExt cx="69" cy="18"/>
              </a:xfrm>
            </xdr:grpSpPr>
            <xdr:sp macro="" textlink="">
              <xdr:nvSpPr>
                <xdr:cNvPr id="3168" name="Text Box 1120"/>
                <xdr:cNvSpPr txBox="1">
                  <a:spLocks noChangeArrowheads="1"/>
                </xdr:cNvSpPr>
              </xdr:nvSpPr>
              <xdr:spPr bwMode="auto">
                <a:xfrm>
                  <a:off x="424" y="2554"/>
                  <a:ext cx="52"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0000"/>
                      </a:solidFill>
                      <a:latin typeface="Arial"/>
                      <a:cs typeface="Arial"/>
                    </a:rPr>
                    <a:t>+</a:t>
                  </a:r>
                  <a:r>
                    <a:rPr lang="en-US" sz="1000" b="1" i="0" strike="noStrike">
                      <a:solidFill>
                        <a:srgbClr val="3366FF"/>
                      </a:solidFill>
                      <a:latin typeface="Arial"/>
                      <a:cs typeface="Arial"/>
                    </a:rPr>
                    <a:t>H</a:t>
                  </a:r>
                  <a:r>
                    <a:rPr lang="en-US" sz="1000" b="1" i="0" strike="noStrike">
                      <a:solidFill>
                        <a:srgbClr val="FFFF99"/>
                      </a:solidFill>
                      <a:latin typeface="Arial"/>
                      <a:cs typeface="Arial"/>
                    </a:rPr>
                    <a:t>–</a:t>
                  </a:r>
                  <a:r>
                    <a:rPr lang="en-US" sz="1000" b="1" i="0" strike="noStrike">
                      <a:solidFill>
                        <a:srgbClr val="800000"/>
                      </a:solidFill>
                      <a:latin typeface="Arial"/>
                      <a:cs typeface="Arial"/>
                    </a:rPr>
                    <a:t>OH</a:t>
                  </a:r>
                </a:p>
              </xdr:txBody>
            </xdr:sp>
            <xdr:sp macro="" textlink="">
              <xdr:nvSpPr>
                <xdr:cNvPr id="3155" name="Line 1107"/>
                <xdr:cNvSpPr>
                  <a:spLocks noChangeShapeType="1"/>
                </xdr:cNvSpPr>
              </xdr:nvSpPr>
              <xdr:spPr bwMode="auto">
                <a:xfrm>
                  <a:off x="417" y="2572"/>
                  <a:ext cx="69" cy="0"/>
                </a:xfrm>
                <a:prstGeom prst="line">
                  <a:avLst/>
                </a:prstGeom>
                <a:noFill/>
                <a:ln w="9525">
                  <a:solidFill>
                    <a:srgbClr val="FF0000"/>
                  </a:solidFill>
                  <a:round/>
                  <a:headEnd/>
                  <a:tailEnd type="triangle" w="med" len="med"/>
                </a:ln>
              </xdr:spPr>
            </xdr:sp>
          </xdr:grpSp>
          <xdr:grpSp>
            <xdr:nvGrpSpPr>
              <xdr:cNvPr id="3156" name="Group 1108"/>
              <xdr:cNvGrpSpPr>
                <a:grpSpLocks/>
              </xdr:cNvGrpSpPr>
            </xdr:nvGrpSpPr>
            <xdr:grpSpPr bwMode="auto">
              <a:xfrm>
                <a:off x="456" y="2527"/>
                <a:ext cx="87" cy="86"/>
                <a:chOff x="359" y="2529"/>
                <a:chExt cx="87" cy="86"/>
              </a:xfrm>
            </xdr:grpSpPr>
            <xdr:sp macro="" textlink="">
              <xdr:nvSpPr>
                <xdr:cNvPr id="3157" name="Text Box 1109"/>
                <xdr:cNvSpPr txBox="1">
                  <a:spLocks noChangeArrowheads="1"/>
                </xdr:cNvSpPr>
              </xdr:nvSpPr>
              <xdr:spPr bwMode="auto">
                <a:xfrm>
                  <a:off x="388" y="2529"/>
                  <a:ext cx="2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r>
                    <a:rPr lang="el-GR" sz="1200" b="0" i="0" strike="noStrike">
                      <a:solidFill>
                        <a:srgbClr val="FFFF99"/>
                      </a:solidFill>
                      <a:latin typeface="Arial"/>
                      <a:cs typeface="Arial"/>
                    </a:rPr>
                    <a:t>΄</a:t>
                  </a:r>
                </a:p>
              </xdr:txBody>
            </xdr:sp>
            <xdr:sp macro="" textlink="">
              <xdr:nvSpPr>
                <xdr:cNvPr id="3158" name="Text Box 1110"/>
                <xdr:cNvSpPr txBox="1">
                  <a:spLocks noChangeArrowheads="1"/>
                </xdr:cNvSpPr>
              </xdr:nvSpPr>
              <xdr:spPr bwMode="auto">
                <a:xfrm>
                  <a:off x="387" y="2560"/>
                  <a:ext cx="2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p>
              </xdr:txBody>
            </xdr:sp>
            <xdr:sp macro="" textlink="">
              <xdr:nvSpPr>
                <xdr:cNvPr id="3159" name="Text Box 1111"/>
                <xdr:cNvSpPr txBox="1">
                  <a:spLocks noChangeArrowheads="1"/>
                </xdr:cNvSpPr>
              </xdr:nvSpPr>
              <xdr:spPr bwMode="auto">
                <a:xfrm>
                  <a:off x="387" y="2591"/>
                  <a:ext cx="59"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r>
                    <a:rPr lang="en-US" sz="1200" b="0" i="0" strike="noStrike">
                      <a:solidFill>
                        <a:srgbClr val="3366FF"/>
                      </a:solidFill>
                      <a:latin typeface="Arial"/>
                      <a:cs typeface="Arial"/>
                    </a:rPr>
                    <a:t>H</a:t>
                  </a:r>
                </a:p>
              </xdr:txBody>
            </xdr:sp>
            <xdr:sp macro="" textlink="">
              <xdr:nvSpPr>
                <xdr:cNvPr id="3160" name="Text Box 1112"/>
                <xdr:cNvSpPr txBox="1">
                  <a:spLocks noChangeArrowheads="1"/>
                </xdr:cNvSpPr>
              </xdr:nvSpPr>
              <xdr:spPr bwMode="auto">
                <a:xfrm>
                  <a:off x="415" y="2560"/>
                  <a:ext cx="2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r>
                    <a:rPr lang="el-GR" sz="1200" b="0" i="0" strike="noStrike">
                      <a:solidFill>
                        <a:srgbClr val="FFFF99"/>
                      </a:solidFill>
                      <a:latin typeface="Arial"/>
                      <a:cs typeface="Arial"/>
                    </a:rPr>
                    <a:t>΄΄</a:t>
                  </a:r>
                </a:p>
              </xdr:txBody>
            </xdr:sp>
            <xdr:sp macro="" textlink="">
              <xdr:nvSpPr>
                <xdr:cNvPr id="3161" name="Text Box 1113"/>
                <xdr:cNvSpPr txBox="1">
                  <a:spLocks noChangeArrowheads="1"/>
                </xdr:cNvSpPr>
              </xdr:nvSpPr>
              <xdr:spPr bwMode="auto">
                <a:xfrm>
                  <a:off x="359" y="2560"/>
                  <a:ext cx="2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3162" name="Line 1114"/>
                <xdr:cNvSpPr>
                  <a:spLocks noChangeShapeType="1"/>
                </xdr:cNvSpPr>
              </xdr:nvSpPr>
              <xdr:spPr bwMode="auto">
                <a:xfrm>
                  <a:off x="376" y="2571"/>
                  <a:ext cx="14" cy="0"/>
                </a:xfrm>
                <a:prstGeom prst="line">
                  <a:avLst/>
                </a:prstGeom>
                <a:noFill/>
                <a:ln w="9525">
                  <a:solidFill>
                    <a:srgbClr val="FFFF99"/>
                  </a:solidFill>
                  <a:round/>
                  <a:headEnd/>
                  <a:tailEnd/>
                </a:ln>
              </xdr:spPr>
            </xdr:sp>
            <xdr:sp macro="" textlink="">
              <xdr:nvSpPr>
                <xdr:cNvPr id="3163" name="Line 1115"/>
                <xdr:cNvSpPr>
                  <a:spLocks noChangeShapeType="1"/>
                </xdr:cNvSpPr>
              </xdr:nvSpPr>
              <xdr:spPr bwMode="auto">
                <a:xfrm>
                  <a:off x="404" y="2571"/>
                  <a:ext cx="14" cy="0"/>
                </a:xfrm>
                <a:prstGeom prst="line">
                  <a:avLst/>
                </a:prstGeom>
                <a:noFill/>
                <a:ln w="9525">
                  <a:solidFill>
                    <a:srgbClr val="FFFF99"/>
                  </a:solidFill>
                  <a:round/>
                  <a:headEnd/>
                  <a:tailEnd/>
                </a:ln>
              </xdr:spPr>
            </xdr:sp>
            <xdr:sp macro="" textlink="">
              <xdr:nvSpPr>
                <xdr:cNvPr id="3164" name="Line 1116"/>
                <xdr:cNvSpPr>
                  <a:spLocks noChangeShapeType="1"/>
                </xdr:cNvSpPr>
              </xdr:nvSpPr>
              <xdr:spPr bwMode="auto">
                <a:xfrm rot="5400000">
                  <a:off x="390" y="2586"/>
                  <a:ext cx="14" cy="0"/>
                </a:xfrm>
                <a:prstGeom prst="line">
                  <a:avLst/>
                </a:prstGeom>
                <a:noFill/>
                <a:ln w="9525">
                  <a:solidFill>
                    <a:srgbClr val="FFFF99"/>
                  </a:solidFill>
                  <a:round/>
                  <a:headEnd/>
                  <a:tailEnd/>
                </a:ln>
              </xdr:spPr>
            </xdr:sp>
            <xdr:sp macro="" textlink="">
              <xdr:nvSpPr>
                <xdr:cNvPr id="3165" name="Line 1117"/>
                <xdr:cNvSpPr>
                  <a:spLocks noChangeShapeType="1"/>
                </xdr:cNvSpPr>
              </xdr:nvSpPr>
              <xdr:spPr bwMode="auto">
                <a:xfrm rot="5400000">
                  <a:off x="390" y="2555"/>
                  <a:ext cx="14" cy="0"/>
                </a:xfrm>
                <a:prstGeom prst="line">
                  <a:avLst/>
                </a:prstGeom>
                <a:noFill/>
                <a:ln w="9525">
                  <a:solidFill>
                    <a:srgbClr val="FFFF99"/>
                  </a:solidFill>
                  <a:round/>
                  <a:headEnd/>
                  <a:tailEnd/>
                </a:ln>
              </xdr:spPr>
            </xdr:sp>
          </xdr:grpSp>
          <xdr:grpSp>
            <xdr:nvGrpSpPr>
              <xdr:cNvPr id="3170" name="Group 1122"/>
              <xdr:cNvGrpSpPr>
                <a:grpSpLocks/>
              </xdr:cNvGrpSpPr>
            </xdr:nvGrpSpPr>
            <xdr:grpSpPr bwMode="auto">
              <a:xfrm>
                <a:off x="544" y="2563"/>
                <a:ext cx="12" cy="12"/>
                <a:chOff x="495" y="1422"/>
                <a:chExt cx="14" cy="14"/>
              </a:xfrm>
            </xdr:grpSpPr>
            <xdr:sp macro="" textlink="">
              <xdr:nvSpPr>
                <xdr:cNvPr id="3171" name="Line 1123"/>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3172" name="Line 1124"/>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grpSp>
          <xdr:nvGrpSpPr>
            <xdr:cNvPr id="3181" name="Group 1133"/>
            <xdr:cNvGrpSpPr>
              <a:grpSpLocks/>
            </xdr:cNvGrpSpPr>
          </xdr:nvGrpSpPr>
          <xdr:grpSpPr bwMode="auto">
            <a:xfrm>
              <a:off x="353" y="2557"/>
              <a:ext cx="29" cy="25"/>
              <a:chOff x="353" y="2557"/>
              <a:chExt cx="29" cy="25"/>
            </a:xfrm>
          </xdr:grpSpPr>
          <xdr:sp macro="" textlink="">
            <xdr:nvSpPr>
              <xdr:cNvPr id="3177" name="Line 1129"/>
              <xdr:cNvSpPr>
                <a:spLocks noChangeShapeType="1"/>
              </xdr:cNvSpPr>
            </xdr:nvSpPr>
            <xdr:spPr bwMode="auto">
              <a:xfrm>
                <a:off x="353" y="2557"/>
                <a:ext cx="0" cy="25"/>
              </a:xfrm>
              <a:prstGeom prst="line">
                <a:avLst/>
              </a:prstGeom>
              <a:noFill/>
              <a:ln w="9525">
                <a:solidFill>
                  <a:srgbClr val="FF6600"/>
                </a:solidFill>
                <a:round/>
                <a:headEnd/>
                <a:tailEnd/>
              </a:ln>
            </xdr:spPr>
          </xdr:sp>
          <xdr:sp macro="" textlink="">
            <xdr:nvSpPr>
              <xdr:cNvPr id="3178" name="Line 1130"/>
              <xdr:cNvSpPr>
                <a:spLocks noChangeShapeType="1"/>
              </xdr:cNvSpPr>
            </xdr:nvSpPr>
            <xdr:spPr bwMode="auto">
              <a:xfrm>
                <a:off x="382" y="2557"/>
                <a:ext cx="0" cy="25"/>
              </a:xfrm>
              <a:prstGeom prst="line">
                <a:avLst/>
              </a:prstGeom>
              <a:noFill/>
              <a:ln w="9525">
                <a:solidFill>
                  <a:srgbClr val="FF6600"/>
                </a:solidFill>
                <a:round/>
                <a:headEnd/>
                <a:tailEnd/>
              </a:ln>
            </xdr:spPr>
          </xdr:sp>
          <xdr:sp macro="" textlink="">
            <xdr:nvSpPr>
              <xdr:cNvPr id="3179" name="Line 1131"/>
              <xdr:cNvSpPr>
                <a:spLocks noChangeShapeType="1"/>
              </xdr:cNvSpPr>
            </xdr:nvSpPr>
            <xdr:spPr bwMode="auto">
              <a:xfrm flipH="1">
                <a:off x="353" y="2557"/>
                <a:ext cx="29" cy="0"/>
              </a:xfrm>
              <a:prstGeom prst="line">
                <a:avLst/>
              </a:prstGeom>
              <a:noFill/>
              <a:ln w="9525">
                <a:solidFill>
                  <a:srgbClr val="FF6600"/>
                </a:solidFill>
                <a:round/>
                <a:headEnd/>
                <a:tailEnd/>
              </a:ln>
            </xdr:spPr>
          </xdr:sp>
          <xdr:sp macro="" textlink="">
            <xdr:nvSpPr>
              <xdr:cNvPr id="3180" name="Line 1132"/>
              <xdr:cNvSpPr>
                <a:spLocks noChangeShapeType="1"/>
              </xdr:cNvSpPr>
            </xdr:nvSpPr>
            <xdr:spPr bwMode="auto">
              <a:xfrm flipH="1">
                <a:off x="353" y="2582"/>
                <a:ext cx="29" cy="0"/>
              </a:xfrm>
              <a:prstGeom prst="line">
                <a:avLst/>
              </a:prstGeom>
              <a:noFill/>
              <a:ln w="9525">
                <a:solidFill>
                  <a:srgbClr val="FF6600"/>
                </a:solidFill>
                <a:round/>
                <a:headEnd/>
                <a:tailEnd/>
              </a:ln>
            </xdr:spPr>
          </xdr:sp>
        </xdr:grpSp>
        <xdr:grpSp>
          <xdr:nvGrpSpPr>
            <xdr:cNvPr id="3182" name="Group 1134"/>
            <xdr:cNvGrpSpPr>
              <a:grpSpLocks/>
            </xdr:cNvGrpSpPr>
          </xdr:nvGrpSpPr>
          <xdr:grpSpPr bwMode="auto">
            <a:xfrm>
              <a:off x="511" y="2557"/>
              <a:ext cx="29" cy="25"/>
              <a:chOff x="353" y="2557"/>
              <a:chExt cx="29" cy="25"/>
            </a:xfrm>
          </xdr:grpSpPr>
          <xdr:sp macro="" textlink="">
            <xdr:nvSpPr>
              <xdr:cNvPr id="3183" name="Line 1135"/>
              <xdr:cNvSpPr>
                <a:spLocks noChangeShapeType="1"/>
              </xdr:cNvSpPr>
            </xdr:nvSpPr>
            <xdr:spPr bwMode="auto">
              <a:xfrm>
                <a:off x="353" y="2557"/>
                <a:ext cx="0" cy="25"/>
              </a:xfrm>
              <a:prstGeom prst="line">
                <a:avLst/>
              </a:prstGeom>
              <a:noFill/>
              <a:ln w="9525">
                <a:solidFill>
                  <a:srgbClr val="FF6600"/>
                </a:solidFill>
                <a:round/>
                <a:headEnd/>
                <a:tailEnd/>
              </a:ln>
            </xdr:spPr>
          </xdr:sp>
          <xdr:sp macro="" textlink="">
            <xdr:nvSpPr>
              <xdr:cNvPr id="3184" name="Line 1136"/>
              <xdr:cNvSpPr>
                <a:spLocks noChangeShapeType="1"/>
              </xdr:cNvSpPr>
            </xdr:nvSpPr>
            <xdr:spPr bwMode="auto">
              <a:xfrm>
                <a:off x="382" y="2557"/>
                <a:ext cx="0" cy="25"/>
              </a:xfrm>
              <a:prstGeom prst="line">
                <a:avLst/>
              </a:prstGeom>
              <a:noFill/>
              <a:ln w="9525">
                <a:solidFill>
                  <a:srgbClr val="FF6600"/>
                </a:solidFill>
                <a:round/>
                <a:headEnd/>
                <a:tailEnd/>
              </a:ln>
            </xdr:spPr>
          </xdr:sp>
          <xdr:sp macro="" textlink="">
            <xdr:nvSpPr>
              <xdr:cNvPr id="3185" name="Line 1137"/>
              <xdr:cNvSpPr>
                <a:spLocks noChangeShapeType="1"/>
              </xdr:cNvSpPr>
            </xdr:nvSpPr>
            <xdr:spPr bwMode="auto">
              <a:xfrm flipH="1">
                <a:off x="353" y="2557"/>
                <a:ext cx="29" cy="0"/>
              </a:xfrm>
              <a:prstGeom prst="line">
                <a:avLst/>
              </a:prstGeom>
              <a:noFill/>
              <a:ln w="9525">
                <a:solidFill>
                  <a:srgbClr val="FF6600"/>
                </a:solidFill>
                <a:round/>
                <a:headEnd/>
                <a:tailEnd/>
              </a:ln>
            </xdr:spPr>
          </xdr:sp>
          <xdr:sp macro="" textlink="">
            <xdr:nvSpPr>
              <xdr:cNvPr id="3186" name="Line 1138"/>
              <xdr:cNvSpPr>
                <a:spLocks noChangeShapeType="1"/>
              </xdr:cNvSpPr>
            </xdr:nvSpPr>
            <xdr:spPr bwMode="auto">
              <a:xfrm flipH="1">
                <a:off x="353" y="2582"/>
                <a:ext cx="29" cy="0"/>
              </a:xfrm>
              <a:prstGeom prst="line">
                <a:avLst/>
              </a:prstGeom>
              <a:noFill/>
              <a:ln w="9525">
                <a:solidFill>
                  <a:srgbClr val="FF6600"/>
                </a:solidFill>
                <a:round/>
                <a:headEnd/>
                <a:tailEnd/>
              </a:ln>
            </xdr:spPr>
          </xdr:sp>
        </xdr:grpSp>
      </xdr:grpSp>
    </xdr:grpSp>
    <xdr:clientData/>
  </xdr:twoCellAnchor>
  <xdr:twoCellAnchor>
    <xdr:from>
      <xdr:col>1</xdr:col>
      <xdr:colOff>238125</xdr:colOff>
      <xdr:row>158</xdr:row>
      <xdr:rowOff>9525</xdr:rowOff>
    </xdr:from>
    <xdr:to>
      <xdr:col>1</xdr:col>
      <xdr:colOff>457200</xdr:colOff>
      <xdr:row>158</xdr:row>
      <xdr:rowOff>9525</xdr:rowOff>
    </xdr:to>
    <xdr:sp macro="" textlink="">
      <xdr:nvSpPr>
        <xdr:cNvPr id="3191" name="Line 1143"/>
        <xdr:cNvSpPr>
          <a:spLocks noChangeShapeType="1"/>
        </xdr:cNvSpPr>
      </xdr:nvSpPr>
      <xdr:spPr bwMode="auto">
        <a:xfrm>
          <a:off x="847725" y="28908375"/>
          <a:ext cx="219075" cy="0"/>
        </a:xfrm>
        <a:prstGeom prst="line">
          <a:avLst/>
        </a:prstGeom>
        <a:noFill/>
        <a:ln w="28575">
          <a:solidFill>
            <a:srgbClr val="FF6600"/>
          </a:solidFill>
          <a:round/>
          <a:headEnd/>
          <a:tailEnd type="triangle" w="med" len="med"/>
        </a:ln>
      </xdr:spPr>
    </xdr:sp>
    <xdr:clientData/>
  </xdr:twoCellAnchor>
  <xdr:twoCellAnchor>
    <xdr:from>
      <xdr:col>1</xdr:col>
      <xdr:colOff>238125</xdr:colOff>
      <xdr:row>160</xdr:row>
      <xdr:rowOff>104775</xdr:rowOff>
    </xdr:from>
    <xdr:to>
      <xdr:col>1</xdr:col>
      <xdr:colOff>457200</xdr:colOff>
      <xdr:row>160</xdr:row>
      <xdr:rowOff>104775</xdr:rowOff>
    </xdr:to>
    <xdr:sp macro="" textlink="">
      <xdr:nvSpPr>
        <xdr:cNvPr id="3192" name="Line 1144"/>
        <xdr:cNvSpPr>
          <a:spLocks noChangeShapeType="1"/>
        </xdr:cNvSpPr>
      </xdr:nvSpPr>
      <xdr:spPr bwMode="auto">
        <a:xfrm>
          <a:off x="847725" y="29384625"/>
          <a:ext cx="219075" cy="0"/>
        </a:xfrm>
        <a:prstGeom prst="line">
          <a:avLst/>
        </a:prstGeom>
        <a:noFill/>
        <a:ln w="28575">
          <a:solidFill>
            <a:srgbClr val="FF6600"/>
          </a:solidFill>
          <a:round/>
          <a:headEnd/>
          <a:tailEnd type="triangle" w="med" len="med"/>
        </a:ln>
      </xdr:spPr>
    </xdr:sp>
    <xdr:clientData/>
  </xdr:twoCellAnchor>
  <xdr:twoCellAnchor>
    <xdr:from>
      <xdr:col>1</xdr:col>
      <xdr:colOff>238125</xdr:colOff>
      <xdr:row>163</xdr:row>
      <xdr:rowOff>0</xdr:rowOff>
    </xdr:from>
    <xdr:to>
      <xdr:col>1</xdr:col>
      <xdr:colOff>457200</xdr:colOff>
      <xdr:row>163</xdr:row>
      <xdr:rowOff>0</xdr:rowOff>
    </xdr:to>
    <xdr:sp macro="" textlink="">
      <xdr:nvSpPr>
        <xdr:cNvPr id="3193" name="Line 1145"/>
        <xdr:cNvSpPr>
          <a:spLocks noChangeShapeType="1"/>
        </xdr:cNvSpPr>
      </xdr:nvSpPr>
      <xdr:spPr bwMode="auto">
        <a:xfrm>
          <a:off x="847725" y="29851350"/>
          <a:ext cx="219075" cy="0"/>
        </a:xfrm>
        <a:prstGeom prst="line">
          <a:avLst/>
        </a:prstGeom>
        <a:noFill/>
        <a:ln w="28575">
          <a:solidFill>
            <a:srgbClr val="FF6600"/>
          </a:solidFill>
          <a:round/>
          <a:headEnd/>
          <a:tailEnd type="triangle" w="med" len="med"/>
        </a:ln>
      </xdr:spPr>
    </xdr:sp>
    <xdr:clientData/>
  </xdr:twoCellAnchor>
  <xdr:twoCellAnchor>
    <xdr:from>
      <xdr:col>1</xdr:col>
      <xdr:colOff>38100</xdr:colOff>
      <xdr:row>168</xdr:row>
      <xdr:rowOff>182818</xdr:rowOff>
    </xdr:from>
    <xdr:to>
      <xdr:col>9</xdr:col>
      <xdr:colOff>209550</xdr:colOff>
      <xdr:row>173</xdr:row>
      <xdr:rowOff>125167</xdr:rowOff>
    </xdr:to>
    <xdr:grpSp>
      <xdr:nvGrpSpPr>
        <xdr:cNvPr id="3294" name="Group 1246"/>
        <xdr:cNvGrpSpPr>
          <a:grpSpLocks/>
        </xdr:cNvGrpSpPr>
      </xdr:nvGrpSpPr>
      <xdr:grpSpPr bwMode="auto">
        <a:xfrm>
          <a:off x="652616" y="34595721"/>
          <a:ext cx="5087579" cy="966543"/>
          <a:chOff x="68" y="3254"/>
          <a:chExt cx="530" cy="94"/>
        </a:xfrm>
      </xdr:grpSpPr>
      <xdr:sp macro="" textlink="">
        <xdr:nvSpPr>
          <xdr:cNvPr id="1416" name="Text Box 392"/>
          <xdr:cNvSpPr txBox="1">
            <a:spLocks noChangeArrowheads="1"/>
          </xdr:cNvSpPr>
        </xdr:nvSpPr>
        <xdr:spPr bwMode="auto">
          <a:xfrm>
            <a:off x="430" y="3312"/>
            <a:ext cx="67" cy="36"/>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αιθανόλη </a:t>
            </a:r>
            <a:r>
              <a:rPr lang="en-US" sz="1000" b="1" i="0" strike="noStrike">
                <a:solidFill>
                  <a:srgbClr val="800000"/>
                </a:solidFill>
                <a:latin typeface="Arial"/>
                <a:cs typeface="Arial"/>
              </a:rPr>
              <a:t>(</a:t>
            </a:r>
            <a:r>
              <a:rPr lang="el-GR" sz="1000" b="1" i="0" strike="noStrike">
                <a:solidFill>
                  <a:srgbClr val="800000"/>
                </a:solidFill>
                <a:latin typeface="Arial"/>
                <a:cs typeface="Arial"/>
              </a:rPr>
              <a:t>Ι-ταγής</a:t>
            </a:r>
            <a:r>
              <a:rPr lang="en-US" sz="1000" b="1" i="0" strike="noStrike">
                <a:solidFill>
                  <a:srgbClr val="800000"/>
                </a:solidFill>
                <a:latin typeface="Arial"/>
                <a:cs typeface="Arial"/>
              </a:rPr>
              <a:t>)</a:t>
            </a:r>
            <a:endParaRPr lang="el-GR" sz="1000" b="1" i="0" strike="noStrike">
              <a:solidFill>
                <a:srgbClr val="800000"/>
              </a:solidFill>
              <a:latin typeface="Arial"/>
              <a:cs typeface="Arial"/>
            </a:endParaRPr>
          </a:p>
        </xdr:txBody>
      </xdr:sp>
      <xdr:sp macro="" textlink="">
        <xdr:nvSpPr>
          <xdr:cNvPr id="1469" name="Text Box 445"/>
          <xdr:cNvSpPr txBox="1">
            <a:spLocks noChangeArrowheads="1"/>
          </xdr:cNvSpPr>
        </xdr:nvSpPr>
        <xdr:spPr bwMode="auto">
          <a:xfrm>
            <a:off x="68" y="3262"/>
            <a:ext cx="74"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1" i="0" strike="noStrike">
                <a:solidFill>
                  <a:srgbClr val="FF66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r>
              <a:rPr lang="en-US" sz="1200" b="0" i="0" strike="noStrike">
                <a:solidFill>
                  <a:srgbClr val="FFFF99"/>
                </a:solidFill>
                <a:latin typeface="Arial"/>
                <a:cs typeface="Arial"/>
              </a:rPr>
              <a:t>MgCl</a:t>
            </a:r>
          </a:p>
        </xdr:txBody>
      </xdr:sp>
      <xdr:grpSp>
        <xdr:nvGrpSpPr>
          <xdr:cNvPr id="3209" name="Group 1161"/>
          <xdr:cNvGrpSpPr>
            <a:grpSpLocks/>
          </xdr:cNvGrpSpPr>
        </xdr:nvGrpSpPr>
        <xdr:grpSpPr bwMode="auto">
          <a:xfrm>
            <a:off x="266" y="3262"/>
            <a:ext cx="104" cy="53"/>
            <a:chOff x="326" y="3262"/>
            <a:chExt cx="104" cy="53"/>
          </a:xfrm>
        </xdr:grpSpPr>
        <xdr:sp macro="" textlink="">
          <xdr:nvSpPr>
            <xdr:cNvPr id="1455" name="Text Box 431"/>
            <xdr:cNvSpPr txBox="1">
              <a:spLocks noChangeArrowheads="1"/>
            </xdr:cNvSpPr>
          </xdr:nvSpPr>
          <xdr:spPr bwMode="auto">
            <a:xfrm>
              <a:off x="372" y="326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sp macro="" textlink="">
          <xdr:nvSpPr>
            <xdr:cNvPr id="1457" name="Text Box 433"/>
            <xdr:cNvSpPr txBox="1">
              <a:spLocks noChangeArrowheads="1"/>
            </xdr:cNvSpPr>
          </xdr:nvSpPr>
          <xdr:spPr bwMode="auto">
            <a:xfrm>
              <a:off x="326" y="326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1" i="0" strike="noStrike">
                  <a:solidFill>
                    <a:srgbClr val="FF66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p>
          </xdr:txBody>
        </xdr:sp>
        <xdr:sp macro="" textlink="">
          <xdr:nvSpPr>
            <xdr:cNvPr id="1458" name="Text Box 434"/>
            <xdr:cNvSpPr txBox="1">
              <a:spLocks noChangeArrowheads="1"/>
            </xdr:cNvSpPr>
          </xdr:nvSpPr>
          <xdr:spPr bwMode="auto">
            <a:xfrm>
              <a:off x="372" y="3293"/>
              <a:ext cx="58"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OMgCl</a:t>
              </a:r>
            </a:p>
          </xdr:txBody>
        </xdr:sp>
        <xdr:sp macro="" textlink="">
          <xdr:nvSpPr>
            <xdr:cNvPr id="1460" name="Line 436"/>
            <xdr:cNvSpPr>
              <a:spLocks noChangeShapeType="1"/>
            </xdr:cNvSpPr>
          </xdr:nvSpPr>
          <xdr:spPr bwMode="auto">
            <a:xfrm rot="5400000">
              <a:off x="375" y="3288"/>
              <a:ext cx="14" cy="0"/>
            </a:xfrm>
            <a:prstGeom prst="line">
              <a:avLst/>
            </a:prstGeom>
            <a:noFill/>
            <a:ln w="9525">
              <a:solidFill>
                <a:srgbClr val="FFFF99"/>
              </a:solidFill>
              <a:round/>
              <a:headEnd/>
              <a:tailEnd/>
            </a:ln>
          </xdr:spPr>
        </xdr:sp>
        <xdr:sp macro="" textlink="">
          <xdr:nvSpPr>
            <xdr:cNvPr id="1461" name="Line 437"/>
            <xdr:cNvSpPr>
              <a:spLocks noChangeShapeType="1"/>
            </xdr:cNvSpPr>
          </xdr:nvSpPr>
          <xdr:spPr bwMode="auto">
            <a:xfrm>
              <a:off x="361" y="3272"/>
              <a:ext cx="14" cy="0"/>
            </a:xfrm>
            <a:prstGeom prst="line">
              <a:avLst/>
            </a:prstGeom>
            <a:noFill/>
            <a:ln w="9525">
              <a:solidFill>
                <a:srgbClr val="FFFF99"/>
              </a:solidFill>
              <a:round/>
              <a:headEnd/>
              <a:tailEnd/>
            </a:ln>
          </xdr:spPr>
        </xdr:sp>
      </xdr:grpSp>
      <xdr:sp macro="" textlink="">
        <xdr:nvSpPr>
          <xdr:cNvPr id="1464" name="Text Box 440"/>
          <xdr:cNvSpPr txBox="1">
            <a:spLocks noChangeArrowheads="1"/>
          </xdr:cNvSpPr>
        </xdr:nvSpPr>
        <xdr:spPr bwMode="auto">
          <a:xfrm>
            <a:off x="519" y="3262"/>
            <a:ext cx="7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Mg(OH)Cl</a:t>
            </a:r>
          </a:p>
        </xdr:txBody>
      </xdr:sp>
      <xdr:grpSp>
        <xdr:nvGrpSpPr>
          <xdr:cNvPr id="1494" name="Group 470"/>
          <xdr:cNvGrpSpPr>
            <a:grpSpLocks/>
          </xdr:cNvGrpSpPr>
        </xdr:nvGrpSpPr>
        <xdr:grpSpPr bwMode="auto">
          <a:xfrm>
            <a:off x="169" y="3262"/>
            <a:ext cx="37" cy="50"/>
            <a:chOff x="364" y="3940"/>
            <a:chExt cx="37" cy="50"/>
          </a:xfrm>
        </xdr:grpSpPr>
        <xdr:grpSp>
          <xdr:nvGrpSpPr>
            <xdr:cNvPr id="1495" name="Group 471"/>
            <xdr:cNvGrpSpPr>
              <a:grpSpLocks/>
            </xdr:cNvGrpSpPr>
          </xdr:nvGrpSpPr>
          <xdr:grpSpPr bwMode="auto">
            <a:xfrm>
              <a:off x="364" y="3940"/>
              <a:ext cx="37" cy="50"/>
              <a:chOff x="364" y="3940"/>
              <a:chExt cx="37" cy="50"/>
            </a:xfrm>
          </xdr:grpSpPr>
          <xdr:sp macro="" textlink="">
            <xdr:nvSpPr>
              <xdr:cNvPr id="1496" name="Text Box 472"/>
              <xdr:cNvSpPr txBox="1">
                <a:spLocks noChangeArrowheads="1"/>
              </xdr:cNvSpPr>
            </xdr:nvSpPr>
            <xdr:spPr bwMode="auto">
              <a:xfrm>
                <a:off x="365" y="3971"/>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1497" name="Text Box 473"/>
              <xdr:cNvSpPr txBox="1">
                <a:spLocks noChangeArrowheads="1"/>
              </xdr:cNvSpPr>
            </xdr:nvSpPr>
            <xdr:spPr bwMode="auto">
              <a:xfrm>
                <a:off x="364" y="3940"/>
                <a:ext cx="37"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grpSp>
        <xdr:grpSp>
          <xdr:nvGrpSpPr>
            <xdr:cNvPr id="1498" name="Group 474"/>
            <xdr:cNvGrpSpPr>
              <a:grpSpLocks/>
            </xdr:cNvGrpSpPr>
          </xdr:nvGrpSpPr>
          <xdr:grpSpPr bwMode="auto">
            <a:xfrm rot="16200000" flipH="1">
              <a:off x="368" y="3965"/>
              <a:ext cx="14" cy="4"/>
              <a:chOff x="697" y="1451"/>
              <a:chExt cx="14" cy="4"/>
            </a:xfrm>
          </xdr:grpSpPr>
          <xdr:sp macro="" textlink="">
            <xdr:nvSpPr>
              <xdr:cNvPr id="1499" name="Line 475"/>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1500" name="Line 476"/>
              <xdr:cNvSpPr>
                <a:spLocks noChangeShapeType="1"/>
              </xdr:cNvSpPr>
            </xdr:nvSpPr>
            <xdr:spPr bwMode="auto">
              <a:xfrm>
                <a:off x="697" y="1451"/>
                <a:ext cx="14" cy="0"/>
              </a:xfrm>
              <a:prstGeom prst="line">
                <a:avLst/>
              </a:prstGeom>
              <a:noFill/>
              <a:ln w="9525">
                <a:solidFill>
                  <a:srgbClr val="FFFF99"/>
                </a:solidFill>
                <a:round/>
                <a:headEnd/>
                <a:tailEnd/>
              </a:ln>
            </xdr:spPr>
          </xdr:sp>
        </xdr:grpSp>
      </xdr:grpSp>
      <xdr:grpSp>
        <xdr:nvGrpSpPr>
          <xdr:cNvPr id="1910" name="Group 886"/>
          <xdr:cNvGrpSpPr>
            <a:grpSpLocks/>
          </xdr:cNvGrpSpPr>
        </xdr:nvGrpSpPr>
        <xdr:grpSpPr bwMode="auto">
          <a:xfrm>
            <a:off x="150" y="3267"/>
            <a:ext cx="12" cy="12"/>
            <a:chOff x="495" y="1422"/>
            <a:chExt cx="14" cy="14"/>
          </a:xfrm>
        </xdr:grpSpPr>
        <xdr:sp macro="" textlink="">
          <xdr:nvSpPr>
            <xdr:cNvPr id="1911" name="Line 887"/>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1912" name="Line 888"/>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3210" name="Group 1162"/>
          <xdr:cNvGrpSpPr>
            <a:grpSpLocks/>
          </xdr:cNvGrpSpPr>
        </xdr:nvGrpSpPr>
        <xdr:grpSpPr bwMode="auto">
          <a:xfrm>
            <a:off x="408" y="3262"/>
            <a:ext cx="82" cy="53"/>
            <a:chOff x="505" y="3262"/>
            <a:chExt cx="82" cy="53"/>
          </a:xfrm>
        </xdr:grpSpPr>
        <xdr:sp macro="" textlink="">
          <xdr:nvSpPr>
            <xdr:cNvPr id="3198" name="Text Box 1150"/>
            <xdr:cNvSpPr txBox="1">
              <a:spLocks noChangeArrowheads="1"/>
            </xdr:cNvSpPr>
          </xdr:nvSpPr>
          <xdr:spPr bwMode="auto">
            <a:xfrm>
              <a:off x="551" y="326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sp macro="" textlink="">
          <xdr:nvSpPr>
            <xdr:cNvPr id="3200" name="Text Box 1152"/>
            <xdr:cNvSpPr txBox="1">
              <a:spLocks noChangeArrowheads="1"/>
            </xdr:cNvSpPr>
          </xdr:nvSpPr>
          <xdr:spPr bwMode="auto">
            <a:xfrm>
              <a:off x="505" y="326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1" i="0" strike="noStrike">
                  <a:solidFill>
                    <a:srgbClr val="FF66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p>
          </xdr:txBody>
        </xdr:sp>
        <xdr:sp macro="" textlink="">
          <xdr:nvSpPr>
            <xdr:cNvPr id="3201" name="Text Box 1153"/>
            <xdr:cNvSpPr txBox="1">
              <a:spLocks noChangeArrowheads="1"/>
            </xdr:cNvSpPr>
          </xdr:nvSpPr>
          <xdr:spPr bwMode="auto">
            <a:xfrm>
              <a:off x="551" y="3293"/>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3203" name="Line 1155"/>
            <xdr:cNvSpPr>
              <a:spLocks noChangeShapeType="1"/>
            </xdr:cNvSpPr>
          </xdr:nvSpPr>
          <xdr:spPr bwMode="auto">
            <a:xfrm rot="5400000">
              <a:off x="554" y="3288"/>
              <a:ext cx="14" cy="0"/>
            </a:xfrm>
            <a:prstGeom prst="line">
              <a:avLst/>
            </a:prstGeom>
            <a:noFill/>
            <a:ln w="9525">
              <a:solidFill>
                <a:srgbClr val="FFFF99"/>
              </a:solidFill>
              <a:round/>
              <a:headEnd/>
              <a:tailEnd/>
            </a:ln>
          </xdr:spPr>
        </xdr:sp>
        <xdr:sp macro="" textlink="">
          <xdr:nvSpPr>
            <xdr:cNvPr id="3204" name="Line 1156"/>
            <xdr:cNvSpPr>
              <a:spLocks noChangeShapeType="1"/>
            </xdr:cNvSpPr>
          </xdr:nvSpPr>
          <xdr:spPr bwMode="auto">
            <a:xfrm>
              <a:off x="540" y="3272"/>
              <a:ext cx="14" cy="0"/>
            </a:xfrm>
            <a:prstGeom prst="line">
              <a:avLst/>
            </a:prstGeom>
            <a:noFill/>
            <a:ln w="9525">
              <a:solidFill>
                <a:srgbClr val="FFFF99"/>
              </a:solidFill>
              <a:round/>
              <a:headEnd/>
              <a:tailEnd/>
            </a:ln>
          </xdr:spPr>
        </xdr:sp>
      </xdr:grpSp>
      <xdr:sp macro="" textlink="">
        <xdr:nvSpPr>
          <xdr:cNvPr id="3207" name="Line 1159"/>
          <xdr:cNvSpPr>
            <a:spLocks noChangeShapeType="1"/>
          </xdr:cNvSpPr>
        </xdr:nvSpPr>
        <xdr:spPr bwMode="auto">
          <a:xfrm>
            <a:off x="216" y="3274"/>
            <a:ext cx="43" cy="0"/>
          </a:xfrm>
          <a:prstGeom prst="line">
            <a:avLst/>
          </a:prstGeom>
          <a:noFill/>
          <a:ln w="12700">
            <a:solidFill>
              <a:srgbClr val="FF0000"/>
            </a:solidFill>
            <a:round/>
            <a:headEnd/>
            <a:tailEnd type="triangle" w="med" len="med"/>
          </a:ln>
        </xdr:spPr>
      </xdr:sp>
      <xdr:grpSp>
        <xdr:nvGrpSpPr>
          <xdr:cNvPr id="3208" name="Group 1160"/>
          <xdr:cNvGrpSpPr>
            <a:grpSpLocks/>
          </xdr:cNvGrpSpPr>
        </xdr:nvGrpSpPr>
        <xdr:grpSpPr bwMode="auto">
          <a:xfrm>
            <a:off x="356" y="3254"/>
            <a:ext cx="45" cy="20"/>
            <a:chOff x="419" y="3254"/>
            <a:chExt cx="45" cy="20"/>
          </a:xfrm>
        </xdr:grpSpPr>
        <xdr:sp macro="" textlink="">
          <xdr:nvSpPr>
            <xdr:cNvPr id="1943" name="Text Box 919"/>
            <xdr:cNvSpPr txBox="1">
              <a:spLocks noChangeArrowheads="1"/>
            </xdr:cNvSpPr>
          </xdr:nvSpPr>
          <xdr:spPr bwMode="auto">
            <a:xfrm>
              <a:off x="419" y="3254"/>
              <a:ext cx="39"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0000"/>
                  </a:solidFill>
                  <a:latin typeface="Arial"/>
                  <a:cs typeface="Arial"/>
                </a:rPr>
                <a:t>+</a:t>
              </a:r>
              <a:r>
                <a:rPr lang="en-US" sz="1000" b="1" i="0" strike="noStrike">
                  <a:solidFill>
                    <a:srgbClr val="99CCFF"/>
                  </a:solidFill>
                  <a:latin typeface="Arial"/>
                  <a:cs typeface="Arial"/>
                </a:rPr>
                <a:t>H</a:t>
              </a:r>
              <a:r>
                <a:rPr lang="en-US" sz="1000" b="1" i="0" strike="noStrike" baseline="-25000">
                  <a:solidFill>
                    <a:srgbClr val="99CCFF"/>
                  </a:solidFill>
                  <a:latin typeface="Arial"/>
                  <a:cs typeface="Arial"/>
                </a:rPr>
                <a:t>2</a:t>
              </a:r>
              <a:r>
                <a:rPr lang="en-US" sz="1000" b="1" i="0" strike="noStrike">
                  <a:solidFill>
                    <a:srgbClr val="99CCFF"/>
                  </a:solidFill>
                  <a:latin typeface="Arial"/>
                  <a:cs typeface="Arial"/>
                </a:rPr>
                <a:t>O</a:t>
              </a:r>
            </a:p>
          </xdr:txBody>
        </xdr:sp>
        <xdr:sp macro="" textlink="">
          <xdr:nvSpPr>
            <xdr:cNvPr id="3194" name="Line 1146"/>
            <xdr:cNvSpPr>
              <a:spLocks noChangeShapeType="1"/>
            </xdr:cNvSpPr>
          </xdr:nvSpPr>
          <xdr:spPr bwMode="auto">
            <a:xfrm>
              <a:off x="421" y="3274"/>
              <a:ext cx="43" cy="0"/>
            </a:xfrm>
            <a:prstGeom prst="line">
              <a:avLst/>
            </a:prstGeom>
            <a:noFill/>
            <a:ln w="12700">
              <a:solidFill>
                <a:srgbClr val="FF0000"/>
              </a:solidFill>
              <a:round/>
              <a:headEnd/>
              <a:tailEnd type="triangle" w="med" len="med"/>
            </a:ln>
          </xdr:spPr>
        </xdr:sp>
      </xdr:grpSp>
      <xdr:grpSp>
        <xdr:nvGrpSpPr>
          <xdr:cNvPr id="1593" name="Group 569"/>
          <xdr:cNvGrpSpPr>
            <a:grpSpLocks/>
          </xdr:cNvGrpSpPr>
        </xdr:nvGrpSpPr>
        <xdr:grpSpPr bwMode="auto">
          <a:xfrm>
            <a:off x="499" y="3267"/>
            <a:ext cx="12" cy="12"/>
            <a:chOff x="495" y="1422"/>
            <a:chExt cx="14" cy="14"/>
          </a:xfrm>
        </xdr:grpSpPr>
        <xdr:sp macro="" textlink="">
          <xdr:nvSpPr>
            <xdr:cNvPr id="1594" name="Line 570"/>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1595" name="Line 571"/>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clientData/>
  </xdr:twoCellAnchor>
  <xdr:twoCellAnchor>
    <xdr:from>
      <xdr:col>1</xdr:col>
      <xdr:colOff>28575</xdr:colOff>
      <xdr:row>174</xdr:row>
      <xdr:rowOff>86197</xdr:rowOff>
    </xdr:from>
    <xdr:to>
      <xdr:col>13</xdr:col>
      <xdr:colOff>47625</xdr:colOff>
      <xdr:row>177</xdr:row>
      <xdr:rowOff>114326</xdr:rowOff>
    </xdr:to>
    <xdr:grpSp>
      <xdr:nvGrpSpPr>
        <xdr:cNvPr id="3295" name="Group 1247"/>
        <xdr:cNvGrpSpPr>
          <a:grpSpLocks/>
        </xdr:cNvGrpSpPr>
      </xdr:nvGrpSpPr>
      <xdr:grpSpPr bwMode="auto">
        <a:xfrm>
          <a:off x="643091" y="35728132"/>
          <a:ext cx="7393244" cy="642646"/>
          <a:chOff x="67" y="3349"/>
          <a:chExt cx="770" cy="63"/>
        </a:xfrm>
      </xdr:grpSpPr>
      <xdr:grpSp>
        <xdr:nvGrpSpPr>
          <xdr:cNvPr id="3231" name="Group 1183"/>
          <xdr:cNvGrpSpPr>
            <a:grpSpLocks/>
          </xdr:cNvGrpSpPr>
        </xdr:nvGrpSpPr>
        <xdr:grpSpPr bwMode="auto">
          <a:xfrm>
            <a:off x="164" y="3357"/>
            <a:ext cx="122" cy="51"/>
            <a:chOff x="210" y="3353"/>
            <a:chExt cx="122" cy="51"/>
          </a:xfrm>
        </xdr:grpSpPr>
        <xdr:sp macro="" textlink="">
          <xdr:nvSpPr>
            <xdr:cNvPr id="1477" name="Text Box 453"/>
            <xdr:cNvSpPr txBox="1">
              <a:spLocks noChangeArrowheads="1"/>
            </xdr:cNvSpPr>
          </xdr:nvSpPr>
          <xdr:spPr bwMode="auto">
            <a:xfrm>
              <a:off x="302" y="3385"/>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1478" name="Text Box 454"/>
            <xdr:cNvSpPr txBox="1">
              <a:spLocks noChangeArrowheads="1"/>
            </xdr:cNvSpPr>
          </xdr:nvSpPr>
          <xdr:spPr bwMode="auto">
            <a:xfrm>
              <a:off x="301" y="3353"/>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p>
          </xdr:txBody>
        </xdr:sp>
        <xdr:sp macro="" textlink="">
          <xdr:nvSpPr>
            <xdr:cNvPr id="1479" name="Text Box 455"/>
            <xdr:cNvSpPr txBox="1">
              <a:spLocks noChangeArrowheads="1"/>
            </xdr:cNvSpPr>
          </xdr:nvSpPr>
          <xdr:spPr bwMode="auto">
            <a:xfrm>
              <a:off x="255" y="3353"/>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grpSp>
          <xdr:nvGrpSpPr>
            <xdr:cNvPr id="1480" name="Group 456"/>
            <xdr:cNvGrpSpPr>
              <a:grpSpLocks/>
            </xdr:cNvGrpSpPr>
          </xdr:nvGrpSpPr>
          <xdr:grpSpPr bwMode="auto">
            <a:xfrm rot="16200000" flipH="1">
              <a:off x="305" y="3377"/>
              <a:ext cx="14" cy="4"/>
              <a:chOff x="697" y="1451"/>
              <a:chExt cx="14" cy="4"/>
            </a:xfrm>
          </xdr:grpSpPr>
          <xdr:sp macro="" textlink="">
            <xdr:nvSpPr>
              <xdr:cNvPr id="1481" name="Line 457"/>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1482" name="Line 458"/>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1483" name="Text Box 459"/>
            <xdr:cNvSpPr txBox="1">
              <a:spLocks noChangeArrowheads="1"/>
            </xdr:cNvSpPr>
          </xdr:nvSpPr>
          <xdr:spPr bwMode="auto">
            <a:xfrm>
              <a:off x="210" y="3353"/>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1484" name="Line 460"/>
            <xdr:cNvSpPr>
              <a:spLocks noChangeShapeType="1"/>
            </xdr:cNvSpPr>
          </xdr:nvSpPr>
          <xdr:spPr bwMode="auto">
            <a:xfrm>
              <a:off x="243" y="3362"/>
              <a:ext cx="14" cy="0"/>
            </a:xfrm>
            <a:prstGeom prst="line">
              <a:avLst/>
            </a:prstGeom>
            <a:noFill/>
            <a:ln w="9525">
              <a:solidFill>
                <a:srgbClr val="FFFF99"/>
              </a:solidFill>
              <a:round/>
              <a:headEnd/>
              <a:tailEnd/>
            </a:ln>
          </xdr:spPr>
        </xdr:sp>
        <xdr:sp macro="" textlink="">
          <xdr:nvSpPr>
            <xdr:cNvPr id="1485" name="Line 461"/>
            <xdr:cNvSpPr>
              <a:spLocks noChangeShapeType="1"/>
            </xdr:cNvSpPr>
          </xdr:nvSpPr>
          <xdr:spPr bwMode="auto">
            <a:xfrm>
              <a:off x="290" y="3362"/>
              <a:ext cx="14" cy="0"/>
            </a:xfrm>
            <a:prstGeom prst="line">
              <a:avLst/>
            </a:prstGeom>
            <a:noFill/>
            <a:ln w="9525">
              <a:solidFill>
                <a:srgbClr val="FFFF99"/>
              </a:solidFill>
              <a:round/>
              <a:headEnd/>
              <a:tailEnd/>
            </a:ln>
          </xdr:spPr>
        </xdr:sp>
      </xdr:grpSp>
      <xdr:sp macro="" textlink="">
        <xdr:nvSpPr>
          <xdr:cNvPr id="3211" name="Text Box 1163"/>
          <xdr:cNvSpPr txBox="1">
            <a:spLocks noChangeArrowheads="1"/>
          </xdr:cNvSpPr>
        </xdr:nvSpPr>
        <xdr:spPr bwMode="auto">
          <a:xfrm>
            <a:off x="67" y="3357"/>
            <a:ext cx="74"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1" i="0" strike="noStrike">
                <a:solidFill>
                  <a:srgbClr val="FF66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r>
              <a:rPr lang="en-US" sz="1200" b="0" i="0" strike="noStrike">
                <a:solidFill>
                  <a:srgbClr val="FFFF99"/>
                </a:solidFill>
                <a:latin typeface="Arial"/>
                <a:cs typeface="Arial"/>
              </a:rPr>
              <a:t>MgCl</a:t>
            </a:r>
          </a:p>
        </xdr:txBody>
      </xdr:sp>
      <xdr:grpSp>
        <xdr:nvGrpSpPr>
          <xdr:cNvPr id="3212" name="Group 1164"/>
          <xdr:cNvGrpSpPr>
            <a:grpSpLocks/>
          </xdr:cNvGrpSpPr>
        </xdr:nvGrpSpPr>
        <xdr:grpSpPr bwMode="auto">
          <a:xfrm>
            <a:off x="147" y="3361"/>
            <a:ext cx="12" cy="12"/>
            <a:chOff x="495" y="1422"/>
            <a:chExt cx="14" cy="14"/>
          </a:xfrm>
        </xdr:grpSpPr>
        <xdr:sp macro="" textlink="">
          <xdr:nvSpPr>
            <xdr:cNvPr id="3213" name="Line 1165"/>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3214" name="Line 1166"/>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3285" name="Group 1237"/>
          <xdr:cNvGrpSpPr>
            <a:grpSpLocks/>
          </xdr:cNvGrpSpPr>
        </xdr:nvGrpSpPr>
        <xdr:grpSpPr bwMode="auto">
          <a:xfrm>
            <a:off x="340" y="3357"/>
            <a:ext cx="169" cy="55"/>
            <a:chOff x="340" y="3357"/>
            <a:chExt cx="169" cy="55"/>
          </a:xfrm>
        </xdr:grpSpPr>
        <xdr:sp macro="" textlink="">
          <xdr:nvSpPr>
            <xdr:cNvPr id="3219" name="Text Box 1171"/>
            <xdr:cNvSpPr txBox="1">
              <a:spLocks noChangeArrowheads="1"/>
            </xdr:cNvSpPr>
          </xdr:nvSpPr>
          <xdr:spPr bwMode="auto">
            <a:xfrm>
              <a:off x="431" y="3390"/>
              <a:ext cx="57"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OMgCl</a:t>
              </a:r>
            </a:p>
          </xdr:txBody>
        </xdr:sp>
        <xdr:sp macro="" textlink="">
          <xdr:nvSpPr>
            <xdr:cNvPr id="1292" name="Line 268"/>
            <xdr:cNvSpPr>
              <a:spLocks noChangeShapeType="1"/>
            </xdr:cNvSpPr>
          </xdr:nvSpPr>
          <xdr:spPr bwMode="auto">
            <a:xfrm rot="5400000">
              <a:off x="434" y="3384"/>
              <a:ext cx="14" cy="0"/>
            </a:xfrm>
            <a:prstGeom prst="line">
              <a:avLst/>
            </a:prstGeom>
            <a:noFill/>
            <a:ln w="9525">
              <a:solidFill>
                <a:srgbClr val="FFFF99"/>
              </a:solidFill>
              <a:round/>
              <a:headEnd/>
              <a:tailEnd/>
            </a:ln>
          </xdr:spPr>
        </xdr:sp>
        <xdr:sp macro="" textlink="">
          <xdr:nvSpPr>
            <xdr:cNvPr id="2025" name="Text Box 1001"/>
            <xdr:cNvSpPr txBox="1">
              <a:spLocks noChangeArrowheads="1"/>
            </xdr:cNvSpPr>
          </xdr:nvSpPr>
          <xdr:spPr bwMode="auto">
            <a:xfrm>
              <a:off x="473" y="3357"/>
              <a:ext cx="36"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1" i="0" strike="noStrike">
                  <a:solidFill>
                    <a:srgbClr val="FF66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p>
          </xdr:txBody>
        </xdr:sp>
        <xdr:sp macro="" textlink="">
          <xdr:nvSpPr>
            <xdr:cNvPr id="3220" name="Text Box 1172"/>
            <xdr:cNvSpPr txBox="1">
              <a:spLocks noChangeArrowheads="1"/>
            </xdr:cNvSpPr>
          </xdr:nvSpPr>
          <xdr:spPr bwMode="auto">
            <a:xfrm>
              <a:off x="431" y="3357"/>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p>
          </xdr:txBody>
        </xdr:sp>
        <xdr:sp macro="" textlink="">
          <xdr:nvSpPr>
            <xdr:cNvPr id="3221" name="Text Box 1173"/>
            <xdr:cNvSpPr txBox="1">
              <a:spLocks noChangeArrowheads="1"/>
            </xdr:cNvSpPr>
          </xdr:nvSpPr>
          <xdr:spPr bwMode="auto">
            <a:xfrm>
              <a:off x="386" y="3357"/>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3225" name="Text Box 1177"/>
            <xdr:cNvSpPr txBox="1">
              <a:spLocks noChangeArrowheads="1"/>
            </xdr:cNvSpPr>
          </xdr:nvSpPr>
          <xdr:spPr bwMode="auto">
            <a:xfrm>
              <a:off x="340" y="3357"/>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3226" name="Line 1178"/>
            <xdr:cNvSpPr>
              <a:spLocks noChangeShapeType="1"/>
            </xdr:cNvSpPr>
          </xdr:nvSpPr>
          <xdr:spPr bwMode="auto">
            <a:xfrm>
              <a:off x="374" y="3367"/>
              <a:ext cx="14" cy="0"/>
            </a:xfrm>
            <a:prstGeom prst="line">
              <a:avLst/>
            </a:prstGeom>
            <a:noFill/>
            <a:ln w="9525">
              <a:solidFill>
                <a:srgbClr val="FFFF99"/>
              </a:solidFill>
              <a:round/>
              <a:headEnd/>
              <a:tailEnd/>
            </a:ln>
          </xdr:spPr>
        </xdr:sp>
        <xdr:sp macro="" textlink="">
          <xdr:nvSpPr>
            <xdr:cNvPr id="3227" name="Line 1179"/>
            <xdr:cNvSpPr>
              <a:spLocks noChangeShapeType="1"/>
            </xdr:cNvSpPr>
          </xdr:nvSpPr>
          <xdr:spPr bwMode="auto">
            <a:xfrm>
              <a:off x="420" y="3367"/>
              <a:ext cx="14" cy="0"/>
            </a:xfrm>
            <a:prstGeom prst="line">
              <a:avLst/>
            </a:prstGeom>
            <a:noFill/>
            <a:ln w="9525">
              <a:solidFill>
                <a:srgbClr val="FFFF99"/>
              </a:solidFill>
              <a:round/>
              <a:headEnd/>
              <a:tailEnd/>
            </a:ln>
          </xdr:spPr>
        </xdr:sp>
        <xdr:sp macro="" textlink="">
          <xdr:nvSpPr>
            <xdr:cNvPr id="3228" name="Line 1180"/>
            <xdr:cNvSpPr>
              <a:spLocks noChangeShapeType="1"/>
            </xdr:cNvSpPr>
          </xdr:nvSpPr>
          <xdr:spPr bwMode="auto">
            <a:xfrm>
              <a:off x="461" y="3367"/>
              <a:ext cx="14" cy="0"/>
            </a:xfrm>
            <a:prstGeom prst="line">
              <a:avLst/>
            </a:prstGeom>
            <a:noFill/>
            <a:ln w="9525">
              <a:solidFill>
                <a:srgbClr val="FFFF99"/>
              </a:solidFill>
              <a:round/>
              <a:headEnd/>
              <a:tailEnd/>
            </a:ln>
          </xdr:spPr>
        </xdr:sp>
      </xdr:grpSp>
      <xdr:grpSp>
        <xdr:nvGrpSpPr>
          <xdr:cNvPr id="3238" name="Group 1190"/>
          <xdr:cNvGrpSpPr>
            <a:grpSpLocks/>
          </xdr:cNvGrpSpPr>
        </xdr:nvGrpSpPr>
        <xdr:grpSpPr bwMode="auto">
          <a:xfrm>
            <a:off x="566" y="3357"/>
            <a:ext cx="167" cy="54"/>
            <a:chOff x="583" y="3354"/>
            <a:chExt cx="167" cy="54"/>
          </a:xfrm>
        </xdr:grpSpPr>
        <xdr:sp macro="" textlink="">
          <xdr:nvSpPr>
            <xdr:cNvPr id="1121" name="Text Box 97"/>
            <xdr:cNvSpPr txBox="1">
              <a:spLocks noChangeArrowheads="1"/>
            </xdr:cNvSpPr>
          </xdr:nvSpPr>
          <xdr:spPr bwMode="auto">
            <a:xfrm>
              <a:off x="714" y="335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1" i="0" strike="noStrike">
                  <a:solidFill>
                    <a:srgbClr val="FF66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p>
          </xdr:txBody>
        </xdr:sp>
        <xdr:sp macro="" textlink="">
          <xdr:nvSpPr>
            <xdr:cNvPr id="1122" name="Text Box 98"/>
            <xdr:cNvSpPr txBox="1">
              <a:spLocks noChangeArrowheads="1"/>
            </xdr:cNvSpPr>
          </xdr:nvSpPr>
          <xdr:spPr bwMode="auto">
            <a:xfrm>
              <a:off x="629" y="335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1123" name="Text Box 99"/>
            <xdr:cNvSpPr txBox="1">
              <a:spLocks noChangeArrowheads="1"/>
            </xdr:cNvSpPr>
          </xdr:nvSpPr>
          <xdr:spPr bwMode="auto">
            <a:xfrm>
              <a:off x="674" y="3354"/>
              <a:ext cx="30"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p>
          </xdr:txBody>
        </xdr:sp>
        <xdr:sp macro="" textlink="">
          <xdr:nvSpPr>
            <xdr:cNvPr id="1124" name="Text Box 100"/>
            <xdr:cNvSpPr txBox="1">
              <a:spLocks noChangeArrowheads="1"/>
            </xdr:cNvSpPr>
          </xdr:nvSpPr>
          <xdr:spPr bwMode="auto">
            <a:xfrm>
              <a:off x="674" y="3386"/>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1125" name="Line 101"/>
            <xdr:cNvSpPr>
              <a:spLocks noChangeShapeType="1"/>
            </xdr:cNvSpPr>
          </xdr:nvSpPr>
          <xdr:spPr bwMode="auto">
            <a:xfrm>
              <a:off x="662" y="3364"/>
              <a:ext cx="14" cy="0"/>
            </a:xfrm>
            <a:prstGeom prst="line">
              <a:avLst/>
            </a:prstGeom>
            <a:noFill/>
            <a:ln w="9525">
              <a:solidFill>
                <a:srgbClr val="FFFF99"/>
              </a:solidFill>
              <a:round/>
              <a:headEnd/>
              <a:tailEnd/>
            </a:ln>
          </xdr:spPr>
        </xdr:sp>
        <xdr:sp macro="" textlink="">
          <xdr:nvSpPr>
            <xdr:cNvPr id="1126" name="Line 102"/>
            <xdr:cNvSpPr>
              <a:spLocks noChangeShapeType="1"/>
            </xdr:cNvSpPr>
          </xdr:nvSpPr>
          <xdr:spPr bwMode="auto">
            <a:xfrm rot="5400000">
              <a:off x="676" y="3381"/>
              <a:ext cx="15" cy="0"/>
            </a:xfrm>
            <a:prstGeom prst="line">
              <a:avLst/>
            </a:prstGeom>
            <a:noFill/>
            <a:ln w="9525">
              <a:solidFill>
                <a:srgbClr val="FFFF99"/>
              </a:solidFill>
              <a:round/>
              <a:headEnd/>
              <a:tailEnd/>
            </a:ln>
          </xdr:spPr>
        </xdr:sp>
        <xdr:sp macro="" textlink="">
          <xdr:nvSpPr>
            <xdr:cNvPr id="1127" name="Line 103"/>
            <xdr:cNvSpPr>
              <a:spLocks noChangeShapeType="1"/>
            </xdr:cNvSpPr>
          </xdr:nvSpPr>
          <xdr:spPr bwMode="auto">
            <a:xfrm>
              <a:off x="703" y="3364"/>
              <a:ext cx="14" cy="0"/>
            </a:xfrm>
            <a:prstGeom prst="line">
              <a:avLst/>
            </a:prstGeom>
            <a:noFill/>
            <a:ln w="9525">
              <a:solidFill>
                <a:srgbClr val="FFFF99"/>
              </a:solidFill>
              <a:round/>
              <a:headEnd/>
              <a:tailEnd/>
            </a:ln>
          </xdr:spPr>
        </xdr:sp>
        <xdr:sp macro="" textlink="">
          <xdr:nvSpPr>
            <xdr:cNvPr id="3229" name="Text Box 1181"/>
            <xdr:cNvSpPr txBox="1">
              <a:spLocks noChangeArrowheads="1"/>
            </xdr:cNvSpPr>
          </xdr:nvSpPr>
          <xdr:spPr bwMode="auto">
            <a:xfrm>
              <a:off x="583" y="335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3230" name="Line 1182"/>
            <xdr:cNvSpPr>
              <a:spLocks noChangeShapeType="1"/>
            </xdr:cNvSpPr>
          </xdr:nvSpPr>
          <xdr:spPr bwMode="auto">
            <a:xfrm>
              <a:off x="617" y="3364"/>
              <a:ext cx="14" cy="0"/>
            </a:xfrm>
            <a:prstGeom prst="line">
              <a:avLst/>
            </a:prstGeom>
            <a:noFill/>
            <a:ln w="9525">
              <a:solidFill>
                <a:srgbClr val="FFFF99"/>
              </a:solidFill>
              <a:round/>
              <a:headEnd/>
              <a:tailEnd/>
            </a:ln>
          </xdr:spPr>
        </xdr:sp>
      </xdr:grpSp>
      <xdr:sp macro="" textlink="">
        <xdr:nvSpPr>
          <xdr:cNvPr id="3215" name="Line 1167"/>
          <xdr:cNvSpPr>
            <a:spLocks noChangeShapeType="1"/>
          </xdr:cNvSpPr>
        </xdr:nvSpPr>
        <xdr:spPr bwMode="auto">
          <a:xfrm>
            <a:off x="292" y="3369"/>
            <a:ext cx="43" cy="0"/>
          </a:xfrm>
          <a:prstGeom prst="line">
            <a:avLst/>
          </a:prstGeom>
          <a:noFill/>
          <a:ln w="12700">
            <a:solidFill>
              <a:srgbClr val="FF0000"/>
            </a:solidFill>
            <a:round/>
            <a:headEnd/>
            <a:tailEnd type="triangle" w="med" len="med"/>
          </a:ln>
        </xdr:spPr>
      </xdr:sp>
      <xdr:grpSp>
        <xdr:nvGrpSpPr>
          <xdr:cNvPr id="3216" name="Group 1168"/>
          <xdr:cNvGrpSpPr>
            <a:grpSpLocks/>
          </xdr:cNvGrpSpPr>
        </xdr:nvGrpSpPr>
        <xdr:grpSpPr bwMode="auto">
          <a:xfrm>
            <a:off x="513" y="3349"/>
            <a:ext cx="46" cy="20"/>
            <a:chOff x="418" y="3254"/>
            <a:chExt cx="46" cy="20"/>
          </a:xfrm>
        </xdr:grpSpPr>
        <xdr:sp macro="" textlink="">
          <xdr:nvSpPr>
            <xdr:cNvPr id="3217" name="Text Box 1169"/>
            <xdr:cNvSpPr txBox="1">
              <a:spLocks noChangeArrowheads="1"/>
            </xdr:cNvSpPr>
          </xdr:nvSpPr>
          <xdr:spPr bwMode="auto">
            <a:xfrm>
              <a:off x="418" y="3254"/>
              <a:ext cx="39"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0000"/>
                  </a:solidFill>
                  <a:latin typeface="Arial"/>
                  <a:cs typeface="Arial"/>
                </a:rPr>
                <a:t>+</a:t>
              </a:r>
              <a:r>
                <a:rPr lang="en-US" sz="1000" b="1" i="0" strike="noStrike">
                  <a:solidFill>
                    <a:srgbClr val="99CCFF"/>
                  </a:solidFill>
                  <a:latin typeface="Arial"/>
                  <a:cs typeface="Arial"/>
                </a:rPr>
                <a:t>H</a:t>
              </a:r>
              <a:r>
                <a:rPr lang="en-US" sz="1000" b="1" i="0" strike="noStrike" baseline="-25000">
                  <a:solidFill>
                    <a:srgbClr val="99CCFF"/>
                  </a:solidFill>
                  <a:latin typeface="Arial"/>
                  <a:cs typeface="Arial"/>
                </a:rPr>
                <a:t>2</a:t>
              </a:r>
              <a:r>
                <a:rPr lang="en-US" sz="1000" b="1" i="0" strike="noStrike">
                  <a:solidFill>
                    <a:srgbClr val="99CCFF"/>
                  </a:solidFill>
                  <a:latin typeface="Arial"/>
                  <a:cs typeface="Arial"/>
                </a:rPr>
                <a:t>O</a:t>
              </a:r>
            </a:p>
          </xdr:txBody>
        </xdr:sp>
        <xdr:sp macro="" textlink="">
          <xdr:nvSpPr>
            <xdr:cNvPr id="3218" name="Line 1170"/>
            <xdr:cNvSpPr>
              <a:spLocks noChangeShapeType="1"/>
            </xdr:cNvSpPr>
          </xdr:nvSpPr>
          <xdr:spPr bwMode="auto">
            <a:xfrm>
              <a:off x="421" y="3274"/>
              <a:ext cx="43" cy="0"/>
            </a:xfrm>
            <a:prstGeom prst="line">
              <a:avLst/>
            </a:prstGeom>
            <a:noFill/>
            <a:ln w="12700">
              <a:solidFill>
                <a:srgbClr val="FF0000"/>
              </a:solidFill>
              <a:round/>
              <a:headEnd/>
              <a:tailEnd type="triangle" w="med" len="med"/>
            </a:ln>
          </xdr:spPr>
        </xdr:sp>
      </xdr:grpSp>
      <xdr:sp macro="" textlink="">
        <xdr:nvSpPr>
          <xdr:cNvPr id="3237" name="Text Box 1189"/>
          <xdr:cNvSpPr txBox="1">
            <a:spLocks noChangeArrowheads="1"/>
          </xdr:cNvSpPr>
        </xdr:nvSpPr>
        <xdr:spPr bwMode="auto">
          <a:xfrm>
            <a:off x="758" y="3357"/>
            <a:ext cx="7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Mg(OH)Cl</a:t>
            </a:r>
          </a:p>
        </xdr:txBody>
      </xdr:sp>
      <xdr:grpSp>
        <xdr:nvGrpSpPr>
          <xdr:cNvPr id="3234" name="Group 1186"/>
          <xdr:cNvGrpSpPr>
            <a:grpSpLocks/>
          </xdr:cNvGrpSpPr>
        </xdr:nvGrpSpPr>
        <xdr:grpSpPr bwMode="auto">
          <a:xfrm>
            <a:off x="740" y="3361"/>
            <a:ext cx="12" cy="12"/>
            <a:chOff x="495" y="1422"/>
            <a:chExt cx="14" cy="14"/>
          </a:xfrm>
        </xdr:grpSpPr>
        <xdr:sp macro="" textlink="">
          <xdr:nvSpPr>
            <xdr:cNvPr id="3235" name="Line 1187"/>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3236" name="Line 1188"/>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clientData/>
  </xdr:twoCellAnchor>
  <xdr:twoCellAnchor>
    <xdr:from>
      <xdr:col>1</xdr:col>
      <xdr:colOff>28575</xdr:colOff>
      <xdr:row>180</xdr:row>
      <xdr:rowOff>21194</xdr:rowOff>
    </xdr:from>
    <xdr:to>
      <xdr:col>13</xdr:col>
      <xdr:colOff>190500</xdr:colOff>
      <xdr:row>184</xdr:row>
      <xdr:rowOff>85753</xdr:rowOff>
    </xdr:to>
    <xdr:grpSp>
      <xdr:nvGrpSpPr>
        <xdr:cNvPr id="3296" name="Group 1248"/>
        <xdr:cNvGrpSpPr>
          <a:grpSpLocks/>
        </xdr:cNvGrpSpPr>
      </xdr:nvGrpSpPr>
      <xdr:grpSpPr bwMode="auto">
        <a:xfrm>
          <a:off x="643091" y="36892162"/>
          <a:ext cx="7536119" cy="883914"/>
          <a:chOff x="67" y="3422"/>
          <a:chExt cx="785" cy="86"/>
        </a:xfrm>
      </xdr:grpSpPr>
      <xdr:sp macro="" textlink="">
        <xdr:nvSpPr>
          <xdr:cNvPr id="3251" name="Text Box 1203"/>
          <xdr:cNvSpPr txBox="1">
            <a:spLocks noChangeArrowheads="1"/>
          </xdr:cNvSpPr>
        </xdr:nvSpPr>
        <xdr:spPr bwMode="auto">
          <a:xfrm>
            <a:off x="67" y="3453"/>
            <a:ext cx="74"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1" i="0" strike="noStrike">
                <a:solidFill>
                  <a:srgbClr val="FF66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r>
              <a:rPr lang="en-US" sz="1200" b="0" i="0" strike="noStrike">
                <a:solidFill>
                  <a:srgbClr val="FFFF99"/>
                </a:solidFill>
                <a:latin typeface="Arial"/>
                <a:cs typeface="Arial"/>
              </a:rPr>
              <a:t>MgCl</a:t>
            </a:r>
          </a:p>
        </xdr:txBody>
      </xdr:sp>
      <xdr:grpSp>
        <xdr:nvGrpSpPr>
          <xdr:cNvPr id="3252" name="Group 1204"/>
          <xdr:cNvGrpSpPr>
            <a:grpSpLocks/>
          </xdr:cNvGrpSpPr>
        </xdr:nvGrpSpPr>
        <xdr:grpSpPr bwMode="auto">
          <a:xfrm>
            <a:off x="147" y="3458"/>
            <a:ext cx="12" cy="12"/>
            <a:chOff x="495" y="1422"/>
            <a:chExt cx="14" cy="14"/>
          </a:xfrm>
        </xdr:grpSpPr>
        <xdr:sp macro="" textlink="">
          <xdr:nvSpPr>
            <xdr:cNvPr id="3253" name="Line 1205"/>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3254" name="Line 1206"/>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3288" name="Group 1240"/>
          <xdr:cNvGrpSpPr>
            <a:grpSpLocks/>
          </xdr:cNvGrpSpPr>
        </xdr:nvGrpSpPr>
        <xdr:grpSpPr bwMode="auto">
          <a:xfrm>
            <a:off x="164" y="3453"/>
            <a:ext cx="157" cy="52"/>
            <a:chOff x="164" y="3437"/>
            <a:chExt cx="157" cy="52"/>
          </a:xfrm>
        </xdr:grpSpPr>
        <xdr:sp macro="" textlink="">
          <xdr:nvSpPr>
            <xdr:cNvPr id="3284" name="Text Box 1236"/>
            <xdr:cNvSpPr txBox="1">
              <a:spLocks noChangeArrowheads="1"/>
            </xdr:cNvSpPr>
          </xdr:nvSpPr>
          <xdr:spPr bwMode="auto">
            <a:xfrm>
              <a:off x="285" y="3437"/>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3242" name="Text Box 1194"/>
            <xdr:cNvSpPr txBox="1">
              <a:spLocks noChangeArrowheads="1"/>
            </xdr:cNvSpPr>
          </xdr:nvSpPr>
          <xdr:spPr bwMode="auto">
            <a:xfrm>
              <a:off x="256" y="3470"/>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3243" name="Text Box 1195"/>
            <xdr:cNvSpPr txBox="1">
              <a:spLocks noChangeArrowheads="1"/>
            </xdr:cNvSpPr>
          </xdr:nvSpPr>
          <xdr:spPr bwMode="auto">
            <a:xfrm>
              <a:off x="256" y="3437"/>
              <a:ext cx="18"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p>
          </xdr:txBody>
        </xdr:sp>
        <xdr:sp macro="" textlink="">
          <xdr:nvSpPr>
            <xdr:cNvPr id="3244" name="Text Box 1196"/>
            <xdr:cNvSpPr txBox="1">
              <a:spLocks noChangeArrowheads="1"/>
            </xdr:cNvSpPr>
          </xdr:nvSpPr>
          <xdr:spPr bwMode="auto">
            <a:xfrm>
              <a:off x="210" y="3437"/>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grpSp>
          <xdr:nvGrpSpPr>
            <xdr:cNvPr id="3245" name="Group 1197"/>
            <xdr:cNvGrpSpPr>
              <a:grpSpLocks/>
            </xdr:cNvGrpSpPr>
          </xdr:nvGrpSpPr>
          <xdr:grpSpPr bwMode="auto">
            <a:xfrm rot="16200000" flipH="1">
              <a:off x="259" y="3462"/>
              <a:ext cx="14" cy="4"/>
              <a:chOff x="697" y="1451"/>
              <a:chExt cx="14" cy="4"/>
            </a:xfrm>
          </xdr:grpSpPr>
          <xdr:sp macro="" textlink="">
            <xdr:nvSpPr>
              <xdr:cNvPr id="3246" name="Line 1198"/>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3247" name="Line 1199"/>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3248" name="Text Box 1200"/>
            <xdr:cNvSpPr txBox="1">
              <a:spLocks noChangeArrowheads="1"/>
            </xdr:cNvSpPr>
          </xdr:nvSpPr>
          <xdr:spPr bwMode="auto">
            <a:xfrm>
              <a:off x="164" y="3437"/>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3249" name="Line 1201"/>
            <xdr:cNvSpPr>
              <a:spLocks noChangeShapeType="1"/>
            </xdr:cNvSpPr>
          </xdr:nvSpPr>
          <xdr:spPr bwMode="auto">
            <a:xfrm>
              <a:off x="199" y="3447"/>
              <a:ext cx="14" cy="0"/>
            </a:xfrm>
            <a:prstGeom prst="line">
              <a:avLst/>
            </a:prstGeom>
            <a:noFill/>
            <a:ln w="9525">
              <a:solidFill>
                <a:srgbClr val="FFFF99"/>
              </a:solidFill>
              <a:round/>
              <a:headEnd/>
              <a:tailEnd/>
            </a:ln>
          </xdr:spPr>
        </xdr:sp>
        <xdr:sp macro="" textlink="">
          <xdr:nvSpPr>
            <xdr:cNvPr id="3250" name="Line 1202"/>
            <xdr:cNvSpPr>
              <a:spLocks noChangeShapeType="1"/>
            </xdr:cNvSpPr>
          </xdr:nvSpPr>
          <xdr:spPr bwMode="auto">
            <a:xfrm>
              <a:off x="245" y="3447"/>
              <a:ext cx="14" cy="0"/>
            </a:xfrm>
            <a:prstGeom prst="line">
              <a:avLst/>
            </a:prstGeom>
            <a:noFill/>
            <a:ln w="9525">
              <a:solidFill>
                <a:srgbClr val="FFFF99"/>
              </a:solidFill>
              <a:round/>
              <a:headEnd/>
              <a:tailEnd/>
            </a:ln>
          </xdr:spPr>
        </xdr:sp>
        <xdr:sp macro="" textlink="">
          <xdr:nvSpPr>
            <xdr:cNvPr id="3283" name="Line 1235"/>
            <xdr:cNvSpPr>
              <a:spLocks noChangeShapeType="1"/>
            </xdr:cNvSpPr>
          </xdr:nvSpPr>
          <xdr:spPr bwMode="auto">
            <a:xfrm>
              <a:off x="273" y="3447"/>
              <a:ext cx="14" cy="0"/>
            </a:xfrm>
            <a:prstGeom prst="line">
              <a:avLst/>
            </a:prstGeom>
            <a:noFill/>
            <a:ln w="9525">
              <a:solidFill>
                <a:srgbClr val="FFFF99"/>
              </a:solidFill>
              <a:round/>
              <a:headEnd/>
              <a:tailEnd/>
            </a:ln>
          </xdr:spPr>
        </xdr:sp>
      </xdr:grpSp>
      <xdr:grpSp>
        <xdr:nvGrpSpPr>
          <xdr:cNvPr id="3292" name="Group 1244"/>
          <xdr:cNvGrpSpPr>
            <a:grpSpLocks/>
          </xdr:cNvGrpSpPr>
        </xdr:nvGrpSpPr>
        <xdr:grpSpPr bwMode="auto">
          <a:xfrm>
            <a:off x="378" y="3422"/>
            <a:ext cx="157" cy="86"/>
            <a:chOff x="378" y="3422"/>
            <a:chExt cx="157" cy="86"/>
          </a:xfrm>
        </xdr:grpSpPr>
        <xdr:sp macro="" textlink="">
          <xdr:nvSpPr>
            <xdr:cNvPr id="3287" name="Text Box 1239"/>
            <xdr:cNvSpPr txBox="1">
              <a:spLocks noChangeArrowheads="1"/>
            </xdr:cNvSpPr>
          </xdr:nvSpPr>
          <xdr:spPr bwMode="auto">
            <a:xfrm>
              <a:off x="470" y="3422"/>
              <a:ext cx="36"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1" i="0" strike="noStrike">
                  <a:solidFill>
                    <a:srgbClr val="FF66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p>
          </xdr:txBody>
        </xdr:sp>
        <xdr:sp macro="" textlink="">
          <xdr:nvSpPr>
            <xdr:cNvPr id="3258" name="Text Box 1210"/>
            <xdr:cNvSpPr txBox="1">
              <a:spLocks noChangeArrowheads="1"/>
            </xdr:cNvSpPr>
          </xdr:nvSpPr>
          <xdr:spPr bwMode="auto">
            <a:xfrm>
              <a:off x="469" y="3486"/>
              <a:ext cx="57"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OMgCl</a:t>
              </a:r>
            </a:p>
          </xdr:txBody>
        </xdr:sp>
        <xdr:sp macro="" textlink="">
          <xdr:nvSpPr>
            <xdr:cNvPr id="3256" name="Line 1208"/>
            <xdr:cNvSpPr>
              <a:spLocks noChangeShapeType="1"/>
            </xdr:cNvSpPr>
          </xdr:nvSpPr>
          <xdr:spPr bwMode="auto">
            <a:xfrm rot="5400000">
              <a:off x="473" y="3480"/>
              <a:ext cx="14" cy="0"/>
            </a:xfrm>
            <a:prstGeom prst="line">
              <a:avLst/>
            </a:prstGeom>
            <a:noFill/>
            <a:ln w="9525">
              <a:solidFill>
                <a:srgbClr val="FFFF99"/>
              </a:solidFill>
              <a:round/>
              <a:headEnd/>
              <a:tailEnd/>
            </a:ln>
          </xdr:spPr>
        </xdr:sp>
        <xdr:sp macro="" textlink="">
          <xdr:nvSpPr>
            <xdr:cNvPr id="3257" name="Text Box 1209"/>
            <xdr:cNvSpPr txBox="1">
              <a:spLocks noChangeArrowheads="1"/>
            </xdr:cNvSpPr>
          </xdr:nvSpPr>
          <xdr:spPr bwMode="auto">
            <a:xfrm>
              <a:off x="499" y="3453"/>
              <a:ext cx="36"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3259" name="Text Box 1211"/>
            <xdr:cNvSpPr txBox="1">
              <a:spLocks noChangeArrowheads="1"/>
            </xdr:cNvSpPr>
          </xdr:nvSpPr>
          <xdr:spPr bwMode="auto">
            <a:xfrm>
              <a:off x="470" y="3453"/>
              <a:ext cx="18"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p>
          </xdr:txBody>
        </xdr:sp>
        <xdr:sp macro="" textlink="">
          <xdr:nvSpPr>
            <xdr:cNvPr id="3260" name="Text Box 1212"/>
            <xdr:cNvSpPr txBox="1">
              <a:spLocks noChangeArrowheads="1"/>
            </xdr:cNvSpPr>
          </xdr:nvSpPr>
          <xdr:spPr bwMode="auto">
            <a:xfrm>
              <a:off x="424" y="3453"/>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3261" name="Text Box 1213"/>
            <xdr:cNvSpPr txBox="1">
              <a:spLocks noChangeArrowheads="1"/>
            </xdr:cNvSpPr>
          </xdr:nvSpPr>
          <xdr:spPr bwMode="auto">
            <a:xfrm>
              <a:off x="378" y="3453"/>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3262" name="Line 1214"/>
            <xdr:cNvSpPr>
              <a:spLocks noChangeShapeType="1"/>
            </xdr:cNvSpPr>
          </xdr:nvSpPr>
          <xdr:spPr bwMode="auto">
            <a:xfrm>
              <a:off x="413" y="3462"/>
              <a:ext cx="14" cy="0"/>
            </a:xfrm>
            <a:prstGeom prst="line">
              <a:avLst/>
            </a:prstGeom>
            <a:noFill/>
            <a:ln w="9525">
              <a:solidFill>
                <a:srgbClr val="FFFF99"/>
              </a:solidFill>
              <a:round/>
              <a:headEnd/>
              <a:tailEnd/>
            </a:ln>
          </xdr:spPr>
        </xdr:sp>
        <xdr:sp macro="" textlink="">
          <xdr:nvSpPr>
            <xdr:cNvPr id="3263" name="Line 1215"/>
            <xdr:cNvSpPr>
              <a:spLocks noChangeShapeType="1"/>
            </xdr:cNvSpPr>
          </xdr:nvSpPr>
          <xdr:spPr bwMode="auto">
            <a:xfrm>
              <a:off x="459" y="3462"/>
              <a:ext cx="14" cy="0"/>
            </a:xfrm>
            <a:prstGeom prst="line">
              <a:avLst/>
            </a:prstGeom>
            <a:noFill/>
            <a:ln w="9525">
              <a:solidFill>
                <a:srgbClr val="FFFF99"/>
              </a:solidFill>
              <a:round/>
              <a:headEnd/>
              <a:tailEnd/>
            </a:ln>
          </xdr:spPr>
        </xdr:sp>
        <xdr:sp macro="" textlink="">
          <xdr:nvSpPr>
            <xdr:cNvPr id="3264" name="Line 1216"/>
            <xdr:cNvSpPr>
              <a:spLocks noChangeShapeType="1"/>
            </xdr:cNvSpPr>
          </xdr:nvSpPr>
          <xdr:spPr bwMode="auto">
            <a:xfrm>
              <a:off x="487" y="3462"/>
              <a:ext cx="14" cy="0"/>
            </a:xfrm>
            <a:prstGeom prst="line">
              <a:avLst/>
            </a:prstGeom>
            <a:noFill/>
            <a:ln w="9525">
              <a:solidFill>
                <a:srgbClr val="FFFF99"/>
              </a:solidFill>
              <a:round/>
              <a:headEnd/>
              <a:tailEnd/>
            </a:ln>
          </xdr:spPr>
        </xdr:sp>
        <xdr:sp macro="" textlink="">
          <xdr:nvSpPr>
            <xdr:cNvPr id="3286" name="Line 1238"/>
            <xdr:cNvSpPr>
              <a:spLocks noChangeShapeType="1"/>
            </xdr:cNvSpPr>
          </xdr:nvSpPr>
          <xdr:spPr bwMode="auto">
            <a:xfrm rot="5400000">
              <a:off x="473" y="3448"/>
              <a:ext cx="14" cy="0"/>
            </a:xfrm>
            <a:prstGeom prst="line">
              <a:avLst/>
            </a:prstGeom>
            <a:noFill/>
            <a:ln w="9525">
              <a:solidFill>
                <a:srgbClr val="FFFF99"/>
              </a:solidFill>
              <a:round/>
              <a:headEnd/>
              <a:tailEnd/>
            </a:ln>
          </xdr:spPr>
        </xdr:sp>
      </xdr:grpSp>
      <xdr:sp macro="" textlink="">
        <xdr:nvSpPr>
          <xdr:cNvPr id="3275" name="Line 1227"/>
          <xdr:cNvSpPr>
            <a:spLocks noChangeShapeType="1"/>
          </xdr:cNvSpPr>
        </xdr:nvSpPr>
        <xdr:spPr bwMode="auto">
          <a:xfrm>
            <a:off x="329" y="3465"/>
            <a:ext cx="43" cy="0"/>
          </a:xfrm>
          <a:prstGeom prst="line">
            <a:avLst/>
          </a:prstGeom>
          <a:noFill/>
          <a:ln w="12700">
            <a:solidFill>
              <a:srgbClr val="FF0000"/>
            </a:solidFill>
            <a:round/>
            <a:headEnd/>
            <a:tailEnd type="triangle" w="med" len="med"/>
          </a:ln>
        </xdr:spPr>
      </xdr:sp>
      <xdr:grpSp>
        <xdr:nvGrpSpPr>
          <xdr:cNvPr id="3276" name="Group 1228"/>
          <xdr:cNvGrpSpPr>
            <a:grpSpLocks/>
          </xdr:cNvGrpSpPr>
        </xdr:nvGrpSpPr>
        <xdr:grpSpPr bwMode="auto">
          <a:xfrm>
            <a:off x="539" y="3445"/>
            <a:ext cx="46" cy="20"/>
            <a:chOff x="418" y="3253"/>
            <a:chExt cx="46" cy="20"/>
          </a:xfrm>
        </xdr:grpSpPr>
        <xdr:sp macro="" textlink="">
          <xdr:nvSpPr>
            <xdr:cNvPr id="3277" name="Text Box 1229"/>
            <xdr:cNvSpPr txBox="1">
              <a:spLocks noChangeArrowheads="1"/>
            </xdr:cNvSpPr>
          </xdr:nvSpPr>
          <xdr:spPr bwMode="auto">
            <a:xfrm>
              <a:off x="418" y="3253"/>
              <a:ext cx="39"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0000"/>
                  </a:solidFill>
                  <a:latin typeface="Arial"/>
                  <a:cs typeface="Arial"/>
                </a:rPr>
                <a:t>+</a:t>
              </a:r>
              <a:r>
                <a:rPr lang="en-US" sz="1000" b="1" i="0" strike="noStrike">
                  <a:solidFill>
                    <a:srgbClr val="99CCFF"/>
                  </a:solidFill>
                  <a:latin typeface="Arial"/>
                  <a:cs typeface="Arial"/>
                </a:rPr>
                <a:t>H</a:t>
              </a:r>
              <a:r>
                <a:rPr lang="en-US" sz="1000" b="1" i="0" strike="noStrike" baseline="-25000">
                  <a:solidFill>
                    <a:srgbClr val="99CCFF"/>
                  </a:solidFill>
                  <a:latin typeface="Arial"/>
                  <a:cs typeface="Arial"/>
                </a:rPr>
                <a:t>2</a:t>
              </a:r>
              <a:r>
                <a:rPr lang="en-US" sz="1000" b="1" i="0" strike="noStrike">
                  <a:solidFill>
                    <a:srgbClr val="99CCFF"/>
                  </a:solidFill>
                  <a:latin typeface="Arial"/>
                  <a:cs typeface="Arial"/>
                </a:rPr>
                <a:t>O</a:t>
              </a:r>
            </a:p>
          </xdr:txBody>
        </xdr:sp>
        <xdr:sp macro="" textlink="">
          <xdr:nvSpPr>
            <xdr:cNvPr id="3278" name="Line 1230"/>
            <xdr:cNvSpPr>
              <a:spLocks noChangeShapeType="1"/>
            </xdr:cNvSpPr>
          </xdr:nvSpPr>
          <xdr:spPr bwMode="auto">
            <a:xfrm>
              <a:off x="421" y="3273"/>
              <a:ext cx="43" cy="0"/>
            </a:xfrm>
            <a:prstGeom prst="line">
              <a:avLst/>
            </a:prstGeom>
            <a:noFill/>
            <a:ln w="12700">
              <a:solidFill>
                <a:srgbClr val="FF0000"/>
              </a:solidFill>
              <a:round/>
              <a:headEnd/>
              <a:tailEnd type="triangle" w="med" len="med"/>
            </a:ln>
          </xdr:spPr>
        </xdr:sp>
      </xdr:grpSp>
      <xdr:grpSp>
        <xdr:nvGrpSpPr>
          <xdr:cNvPr id="3293" name="Group 1245"/>
          <xdr:cNvGrpSpPr>
            <a:grpSpLocks/>
          </xdr:cNvGrpSpPr>
        </xdr:nvGrpSpPr>
        <xdr:grpSpPr bwMode="auto">
          <a:xfrm>
            <a:off x="591" y="3422"/>
            <a:ext cx="156" cy="86"/>
            <a:chOff x="591" y="3422"/>
            <a:chExt cx="156" cy="86"/>
          </a:xfrm>
        </xdr:grpSpPr>
        <xdr:sp macro="" textlink="">
          <xdr:nvSpPr>
            <xdr:cNvPr id="3291" name="Text Box 1243"/>
            <xdr:cNvSpPr txBox="1">
              <a:spLocks noChangeArrowheads="1"/>
            </xdr:cNvSpPr>
          </xdr:nvSpPr>
          <xdr:spPr bwMode="auto">
            <a:xfrm>
              <a:off x="682" y="342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1" i="0" strike="noStrike">
                  <a:solidFill>
                    <a:srgbClr val="FF66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p>
          </xdr:txBody>
        </xdr:sp>
        <xdr:sp macro="" textlink="">
          <xdr:nvSpPr>
            <xdr:cNvPr id="3266" name="Text Box 1218"/>
            <xdr:cNvSpPr txBox="1">
              <a:spLocks noChangeArrowheads="1"/>
            </xdr:cNvSpPr>
          </xdr:nvSpPr>
          <xdr:spPr bwMode="auto">
            <a:xfrm>
              <a:off x="711" y="3453"/>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3267" name="Text Box 1219"/>
            <xdr:cNvSpPr txBox="1">
              <a:spLocks noChangeArrowheads="1"/>
            </xdr:cNvSpPr>
          </xdr:nvSpPr>
          <xdr:spPr bwMode="auto">
            <a:xfrm>
              <a:off x="637" y="3453"/>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3268" name="Text Box 1220"/>
            <xdr:cNvSpPr txBox="1">
              <a:spLocks noChangeArrowheads="1"/>
            </xdr:cNvSpPr>
          </xdr:nvSpPr>
          <xdr:spPr bwMode="auto">
            <a:xfrm>
              <a:off x="682" y="3453"/>
              <a:ext cx="18"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p>
          </xdr:txBody>
        </xdr:sp>
        <xdr:sp macro="" textlink="">
          <xdr:nvSpPr>
            <xdr:cNvPr id="3269" name="Text Box 1221"/>
            <xdr:cNvSpPr txBox="1">
              <a:spLocks noChangeArrowheads="1"/>
            </xdr:cNvSpPr>
          </xdr:nvSpPr>
          <xdr:spPr bwMode="auto">
            <a:xfrm>
              <a:off x="681" y="3486"/>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3270" name="Line 1222"/>
            <xdr:cNvSpPr>
              <a:spLocks noChangeShapeType="1"/>
            </xdr:cNvSpPr>
          </xdr:nvSpPr>
          <xdr:spPr bwMode="auto">
            <a:xfrm>
              <a:off x="671" y="3462"/>
              <a:ext cx="14" cy="0"/>
            </a:xfrm>
            <a:prstGeom prst="line">
              <a:avLst/>
            </a:prstGeom>
            <a:noFill/>
            <a:ln w="9525">
              <a:solidFill>
                <a:srgbClr val="FFFF99"/>
              </a:solidFill>
              <a:round/>
              <a:headEnd/>
              <a:tailEnd/>
            </a:ln>
          </xdr:spPr>
        </xdr:sp>
        <xdr:sp macro="" textlink="">
          <xdr:nvSpPr>
            <xdr:cNvPr id="3271" name="Line 1223"/>
            <xdr:cNvSpPr>
              <a:spLocks noChangeShapeType="1"/>
            </xdr:cNvSpPr>
          </xdr:nvSpPr>
          <xdr:spPr bwMode="auto">
            <a:xfrm rot="5400000">
              <a:off x="685" y="3480"/>
              <a:ext cx="15" cy="0"/>
            </a:xfrm>
            <a:prstGeom prst="line">
              <a:avLst/>
            </a:prstGeom>
            <a:noFill/>
            <a:ln w="9525">
              <a:solidFill>
                <a:srgbClr val="FFFF99"/>
              </a:solidFill>
              <a:round/>
              <a:headEnd/>
              <a:tailEnd/>
            </a:ln>
          </xdr:spPr>
        </xdr:sp>
        <xdr:sp macro="" textlink="">
          <xdr:nvSpPr>
            <xdr:cNvPr id="3272" name="Line 1224"/>
            <xdr:cNvSpPr>
              <a:spLocks noChangeShapeType="1"/>
            </xdr:cNvSpPr>
          </xdr:nvSpPr>
          <xdr:spPr bwMode="auto">
            <a:xfrm>
              <a:off x="699" y="3462"/>
              <a:ext cx="14" cy="0"/>
            </a:xfrm>
            <a:prstGeom prst="line">
              <a:avLst/>
            </a:prstGeom>
            <a:noFill/>
            <a:ln w="9525">
              <a:solidFill>
                <a:srgbClr val="FFFF99"/>
              </a:solidFill>
              <a:round/>
              <a:headEnd/>
              <a:tailEnd/>
            </a:ln>
          </xdr:spPr>
        </xdr:sp>
        <xdr:sp macro="" textlink="">
          <xdr:nvSpPr>
            <xdr:cNvPr id="3273" name="Text Box 1225"/>
            <xdr:cNvSpPr txBox="1">
              <a:spLocks noChangeArrowheads="1"/>
            </xdr:cNvSpPr>
          </xdr:nvSpPr>
          <xdr:spPr bwMode="auto">
            <a:xfrm>
              <a:off x="591" y="3453"/>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3274" name="Line 1226"/>
            <xdr:cNvSpPr>
              <a:spLocks noChangeShapeType="1"/>
            </xdr:cNvSpPr>
          </xdr:nvSpPr>
          <xdr:spPr bwMode="auto">
            <a:xfrm>
              <a:off x="626" y="3462"/>
              <a:ext cx="14" cy="0"/>
            </a:xfrm>
            <a:prstGeom prst="line">
              <a:avLst/>
            </a:prstGeom>
            <a:noFill/>
            <a:ln w="9525">
              <a:solidFill>
                <a:srgbClr val="FFFF99"/>
              </a:solidFill>
              <a:round/>
              <a:headEnd/>
              <a:tailEnd/>
            </a:ln>
          </xdr:spPr>
        </xdr:sp>
        <xdr:sp macro="" textlink="">
          <xdr:nvSpPr>
            <xdr:cNvPr id="3290" name="Line 1242"/>
            <xdr:cNvSpPr>
              <a:spLocks noChangeShapeType="1"/>
            </xdr:cNvSpPr>
          </xdr:nvSpPr>
          <xdr:spPr bwMode="auto">
            <a:xfrm rot="5400000">
              <a:off x="685" y="3448"/>
              <a:ext cx="15" cy="0"/>
            </a:xfrm>
            <a:prstGeom prst="line">
              <a:avLst/>
            </a:prstGeom>
            <a:noFill/>
            <a:ln w="9525">
              <a:solidFill>
                <a:srgbClr val="FFFF99"/>
              </a:solidFill>
              <a:round/>
              <a:headEnd/>
              <a:tailEnd/>
            </a:ln>
          </xdr:spPr>
        </xdr:sp>
      </xdr:grpSp>
      <xdr:sp macro="" textlink="">
        <xdr:nvSpPr>
          <xdr:cNvPr id="3279" name="Text Box 1231"/>
          <xdr:cNvSpPr txBox="1">
            <a:spLocks noChangeArrowheads="1"/>
          </xdr:cNvSpPr>
        </xdr:nvSpPr>
        <xdr:spPr bwMode="auto">
          <a:xfrm>
            <a:off x="773" y="3453"/>
            <a:ext cx="7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Mg(OH)Cl</a:t>
            </a:r>
          </a:p>
        </xdr:txBody>
      </xdr:sp>
      <xdr:grpSp>
        <xdr:nvGrpSpPr>
          <xdr:cNvPr id="3280" name="Group 1232"/>
          <xdr:cNvGrpSpPr>
            <a:grpSpLocks/>
          </xdr:cNvGrpSpPr>
        </xdr:nvGrpSpPr>
        <xdr:grpSpPr bwMode="auto">
          <a:xfrm>
            <a:off x="755" y="3458"/>
            <a:ext cx="12" cy="12"/>
            <a:chOff x="495" y="1422"/>
            <a:chExt cx="14" cy="14"/>
          </a:xfrm>
        </xdr:grpSpPr>
        <xdr:sp macro="" textlink="">
          <xdr:nvSpPr>
            <xdr:cNvPr id="3281" name="Line 1233"/>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3282" name="Line 1234"/>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clientData/>
  </xdr:twoCellAnchor>
  <xdr:twoCellAnchor>
    <xdr:from>
      <xdr:col>2</xdr:col>
      <xdr:colOff>209550</xdr:colOff>
      <xdr:row>172</xdr:row>
      <xdr:rowOff>38100</xdr:rowOff>
    </xdr:from>
    <xdr:to>
      <xdr:col>3</xdr:col>
      <xdr:colOff>228600</xdr:colOff>
      <xdr:row>173</xdr:row>
      <xdr:rowOff>47625</xdr:rowOff>
    </xdr:to>
    <xdr:sp macro="" textlink="">
      <xdr:nvSpPr>
        <xdr:cNvPr id="3299" name="Text Box 1251"/>
        <xdr:cNvSpPr txBox="1">
          <a:spLocks noChangeArrowheads="1"/>
        </xdr:cNvSpPr>
      </xdr:nvSpPr>
      <xdr:spPr bwMode="auto">
        <a:xfrm>
          <a:off x="1428750" y="31603950"/>
          <a:ext cx="628650" cy="20002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μεθανάλη</a:t>
          </a:r>
        </a:p>
      </xdr:txBody>
    </xdr:sp>
    <xdr:clientData/>
  </xdr:twoCellAnchor>
  <xdr:twoCellAnchor>
    <xdr:from>
      <xdr:col>3</xdr:col>
      <xdr:colOff>76200</xdr:colOff>
      <xdr:row>184</xdr:row>
      <xdr:rowOff>76200</xdr:rowOff>
    </xdr:from>
    <xdr:to>
      <xdr:col>4</xdr:col>
      <xdr:colOff>180975</xdr:colOff>
      <xdr:row>185</xdr:row>
      <xdr:rowOff>104775</xdr:rowOff>
    </xdr:to>
    <xdr:sp macro="" textlink="">
      <xdr:nvSpPr>
        <xdr:cNvPr id="3301" name="Text Box 1253"/>
        <xdr:cNvSpPr txBox="1">
          <a:spLocks noChangeArrowheads="1"/>
        </xdr:cNvSpPr>
      </xdr:nvSpPr>
      <xdr:spPr bwMode="auto">
        <a:xfrm>
          <a:off x="1905000" y="33928050"/>
          <a:ext cx="714375" cy="21907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βουτανόνη</a:t>
          </a:r>
        </a:p>
      </xdr:txBody>
    </xdr:sp>
    <xdr:clientData/>
  </xdr:twoCellAnchor>
  <xdr:twoCellAnchor>
    <xdr:from>
      <xdr:col>9</xdr:col>
      <xdr:colOff>180975</xdr:colOff>
      <xdr:row>184</xdr:row>
      <xdr:rowOff>66675</xdr:rowOff>
    </xdr:from>
    <xdr:to>
      <xdr:col>11</xdr:col>
      <xdr:colOff>523875</xdr:colOff>
      <xdr:row>186</xdr:row>
      <xdr:rowOff>47625</xdr:rowOff>
    </xdr:to>
    <xdr:sp macro="" textlink="">
      <xdr:nvSpPr>
        <xdr:cNvPr id="3302" name="Text Box 1254"/>
        <xdr:cNvSpPr txBox="1">
          <a:spLocks noChangeArrowheads="1"/>
        </xdr:cNvSpPr>
      </xdr:nvSpPr>
      <xdr:spPr bwMode="auto">
        <a:xfrm>
          <a:off x="5667375" y="35671125"/>
          <a:ext cx="1562100" cy="381000"/>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2-μέθυλο-2-βουτανόλη </a:t>
          </a:r>
          <a:r>
            <a:rPr lang="en-US" sz="1000" b="1" i="0" strike="noStrike">
              <a:solidFill>
                <a:srgbClr val="800000"/>
              </a:solidFill>
              <a:latin typeface="Arial"/>
              <a:cs typeface="Arial"/>
            </a:rPr>
            <a:t>(</a:t>
          </a:r>
          <a:r>
            <a:rPr lang="el-GR" sz="1000" b="1" i="0" strike="noStrike">
              <a:solidFill>
                <a:srgbClr val="800000"/>
              </a:solidFill>
              <a:latin typeface="Arial"/>
              <a:cs typeface="Arial"/>
            </a:rPr>
            <a:t>ΙΙΙ-ταγής</a:t>
          </a:r>
          <a:r>
            <a:rPr lang="en-US" sz="1000" b="1" i="0" strike="noStrike">
              <a:solidFill>
                <a:srgbClr val="800000"/>
              </a:solidFill>
              <a:latin typeface="Arial"/>
              <a:cs typeface="Arial"/>
            </a:rPr>
            <a:t>)</a:t>
          </a:r>
          <a:endParaRPr lang="el-GR" sz="1000" b="1" i="0" strike="noStrike">
            <a:solidFill>
              <a:srgbClr val="800000"/>
            </a:solidFill>
            <a:latin typeface="Arial"/>
            <a:cs typeface="Arial"/>
          </a:endParaRPr>
        </a:p>
      </xdr:txBody>
    </xdr:sp>
    <xdr:clientData/>
  </xdr:twoCellAnchor>
  <xdr:twoCellAnchor>
    <xdr:from>
      <xdr:col>3</xdr:col>
      <xdr:colOff>85725</xdr:colOff>
      <xdr:row>25</xdr:row>
      <xdr:rowOff>172989</xdr:rowOff>
    </xdr:from>
    <xdr:to>
      <xdr:col>4</xdr:col>
      <xdr:colOff>533400</xdr:colOff>
      <xdr:row>30</xdr:row>
      <xdr:rowOff>76203</xdr:rowOff>
    </xdr:to>
    <xdr:grpSp>
      <xdr:nvGrpSpPr>
        <xdr:cNvPr id="5" name="Ομάδα 4"/>
        <xdr:cNvGrpSpPr/>
      </xdr:nvGrpSpPr>
      <xdr:grpSpPr>
        <a:xfrm>
          <a:off x="1929273" y="5293957"/>
          <a:ext cx="1062192" cy="927407"/>
          <a:chOff x="1929273" y="5293957"/>
          <a:chExt cx="1062192" cy="927407"/>
        </a:xfrm>
      </xdr:grpSpPr>
      <xdr:grpSp>
        <xdr:nvGrpSpPr>
          <xdr:cNvPr id="1801" name="Group 777"/>
          <xdr:cNvGrpSpPr>
            <a:grpSpLocks/>
          </xdr:cNvGrpSpPr>
        </xdr:nvGrpSpPr>
        <xdr:grpSpPr bwMode="auto">
          <a:xfrm>
            <a:off x="1929273" y="5293957"/>
            <a:ext cx="1062192" cy="927407"/>
            <a:chOff x="224" y="531"/>
            <a:chExt cx="111" cy="90"/>
          </a:xfrm>
        </xdr:grpSpPr>
        <xdr:grpSp>
          <xdr:nvGrpSpPr>
            <xdr:cNvPr id="1797" name="Group 773"/>
            <xdr:cNvGrpSpPr>
              <a:grpSpLocks/>
            </xdr:cNvGrpSpPr>
          </xdr:nvGrpSpPr>
          <xdr:grpSpPr bwMode="auto">
            <a:xfrm>
              <a:off x="224" y="531"/>
              <a:ext cx="111" cy="51"/>
              <a:chOff x="134" y="529"/>
              <a:chExt cx="111" cy="51"/>
            </a:xfrm>
          </xdr:grpSpPr>
          <xdr:sp macro="" textlink="">
            <xdr:nvSpPr>
              <xdr:cNvPr id="1784" name="Text Box 760"/>
              <xdr:cNvSpPr txBox="1">
                <a:spLocks noChangeArrowheads="1"/>
              </xdr:cNvSpPr>
            </xdr:nvSpPr>
            <xdr:spPr bwMode="auto">
              <a:xfrm>
                <a:off x="179" y="559"/>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1109" name="Text Box 85"/>
              <xdr:cNvSpPr txBox="1">
                <a:spLocks noChangeArrowheads="1"/>
              </xdr:cNvSpPr>
            </xdr:nvSpPr>
            <xdr:spPr bwMode="auto">
              <a:xfrm>
                <a:off x="180" y="529"/>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p>
            </xdr:txBody>
          </xdr:sp>
          <xdr:sp macro="" textlink="">
            <xdr:nvSpPr>
              <xdr:cNvPr id="1110" name="Text Box 86"/>
              <xdr:cNvSpPr txBox="1">
                <a:spLocks noChangeArrowheads="1"/>
              </xdr:cNvSpPr>
            </xdr:nvSpPr>
            <xdr:spPr bwMode="auto">
              <a:xfrm>
                <a:off x="209" y="529"/>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1114" name="Text Box 90"/>
              <xdr:cNvSpPr txBox="1">
                <a:spLocks noChangeArrowheads="1"/>
              </xdr:cNvSpPr>
            </xdr:nvSpPr>
            <xdr:spPr bwMode="auto">
              <a:xfrm>
                <a:off x="134" y="529"/>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1115" name="Line 91"/>
              <xdr:cNvSpPr>
                <a:spLocks noChangeShapeType="1"/>
              </xdr:cNvSpPr>
            </xdr:nvSpPr>
            <xdr:spPr bwMode="auto">
              <a:xfrm>
                <a:off x="169" y="539"/>
                <a:ext cx="14" cy="0"/>
              </a:xfrm>
              <a:prstGeom prst="line">
                <a:avLst/>
              </a:prstGeom>
              <a:noFill/>
              <a:ln w="9525">
                <a:solidFill>
                  <a:srgbClr val="FFFF99"/>
                </a:solidFill>
                <a:round/>
                <a:headEnd/>
                <a:tailEnd/>
              </a:ln>
            </xdr:spPr>
          </xdr:sp>
          <xdr:sp macro="" textlink="">
            <xdr:nvSpPr>
              <xdr:cNvPr id="1783" name="Line 759"/>
              <xdr:cNvSpPr>
                <a:spLocks noChangeShapeType="1"/>
              </xdr:cNvSpPr>
            </xdr:nvSpPr>
            <xdr:spPr bwMode="auto">
              <a:xfrm>
                <a:off x="197" y="539"/>
                <a:ext cx="14" cy="0"/>
              </a:xfrm>
              <a:prstGeom prst="line">
                <a:avLst/>
              </a:prstGeom>
              <a:noFill/>
              <a:ln w="9525">
                <a:solidFill>
                  <a:srgbClr val="FFFF99"/>
                </a:solidFill>
                <a:round/>
                <a:headEnd/>
                <a:tailEnd/>
              </a:ln>
            </xdr:spPr>
          </xdr:sp>
        </xdr:grpSp>
        <xdr:sp macro="" textlink="">
          <xdr:nvSpPr>
            <xdr:cNvPr id="1798" name="Text Box 774"/>
            <xdr:cNvSpPr txBox="1">
              <a:spLocks noChangeArrowheads="1"/>
            </xdr:cNvSpPr>
          </xdr:nvSpPr>
          <xdr:spPr bwMode="auto">
            <a:xfrm>
              <a:off x="231" y="584"/>
              <a:ext cx="95" cy="37"/>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προπανόνη ή ακετόνη</a:t>
              </a:r>
            </a:p>
          </xdr:txBody>
        </xdr:sp>
      </xdr:grpSp>
      <xdr:grpSp>
        <xdr:nvGrpSpPr>
          <xdr:cNvPr id="4" name="Ομάδα 3"/>
          <xdr:cNvGrpSpPr/>
        </xdr:nvGrpSpPr>
        <xdr:grpSpPr>
          <a:xfrm>
            <a:off x="2437581" y="5478206"/>
            <a:ext cx="39738" cy="144617"/>
            <a:chOff x="501855" y="5406512"/>
            <a:chExt cx="39738" cy="144617"/>
          </a:xfrm>
        </xdr:grpSpPr>
        <xdr:cxnSp macro="">
          <xdr:nvCxnSpPr>
            <xdr:cNvPr id="3" name="Ευθεία γραμμή σύνδεσης 2"/>
            <xdr:cNvCxnSpPr/>
          </xdr:nvCxnSpPr>
          <xdr:spPr>
            <a:xfrm>
              <a:off x="501855" y="5407742"/>
              <a:ext cx="0" cy="143387"/>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539" name="Ευθεία γραμμή σύνδεσης 538"/>
            <xdr:cNvCxnSpPr/>
          </xdr:nvCxnSpPr>
          <xdr:spPr>
            <a:xfrm>
              <a:off x="541593" y="5406512"/>
              <a:ext cx="0" cy="143387"/>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6</xdr:col>
      <xdr:colOff>180975</xdr:colOff>
      <xdr:row>25</xdr:row>
      <xdr:rowOff>171450</xdr:rowOff>
    </xdr:from>
    <xdr:to>
      <xdr:col>7</xdr:col>
      <xdr:colOff>514350</xdr:colOff>
      <xdr:row>30</xdr:row>
      <xdr:rowOff>76200</xdr:rowOff>
    </xdr:to>
    <xdr:grpSp>
      <xdr:nvGrpSpPr>
        <xdr:cNvPr id="6" name="Ομάδα 5"/>
        <xdr:cNvGrpSpPr/>
      </xdr:nvGrpSpPr>
      <xdr:grpSpPr>
        <a:xfrm>
          <a:off x="3868072" y="5292418"/>
          <a:ext cx="947891" cy="928943"/>
          <a:chOff x="3868072" y="5292418"/>
          <a:chExt cx="947891" cy="928943"/>
        </a:xfrm>
      </xdr:grpSpPr>
      <xdr:grpSp>
        <xdr:nvGrpSpPr>
          <xdr:cNvPr id="1800" name="Group 776"/>
          <xdr:cNvGrpSpPr>
            <a:grpSpLocks/>
          </xdr:cNvGrpSpPr>
        </xdr:nvGrpSpPr>
        <xdr:grpSpPr bwMode="auto">
          <a:xfrm>
            <a:off x="3868072" y="5292418"/>
            <a:ext cx="947891" cy="928943"/>
            <a:chOff x="403" y="531"/>
            <a:chExt cx="99" cy="90"/>
          </a:xfrm>
        </xdr:grpSpPr>
        <xdr:grpSp>
          <xdr:nvGrpSpPr>
            <xdr:cNvPr id="1796" name="Group 772"/>
            <xdr:cNvGrpSpPr>
              <a:grpSpLocks/>
            </xdr:cNvGrpSpPr>
          </xdr:nvGrpSpPr>
          <xdr:grpSpPr bwMode="auto">
            <a:xfrm>
              <a:off x="414" y="531"/>
              <a:ext cx="78" cy="51"/>
              <a:chOff x="414" y="533"/>
              <a:chExt cx="78" cy="51"/>
            </a:xfrm>
          </xdr:grpSpPr>
          <xdr:sp macro="" textlink="">
            <xdr:nvSpPr>
              <xdr:cNvPr id="1794" name="Text Box 770"/>
              <xdr:cNvSpPr txBox="1">
                <a:spLocks noChangeArrowheads="1"/>
              </xdr:cNvSpPr>
            </xdr:nvSpPr>
            <xdr:spPr bwMode="auto">
              <a:xfrm>
                <a:off x="414" y="533"/>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1795" name="Text Box 771"/>
              <xdr:cNvSpPr txBox="1">
                <a:spLocks noChangeArrowheads="1"/>
              </xdr:cNvSpPr>
            </xdr:nvSpPr>
            <xdr:spPr bwMode="auto">
              <a:xfrm>
                <a:off x="473" y="533"/>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1785" name="Text Box 761"/>
              <xdr:cNvSpPr txBox="1">
                <a:spLocks noChangeArrowheads="1"/>
              </xdr:cNvSpPr>
            </xdr:nvSpPr>
            <xdr:spPr bwMode="auto">
              <a:xfrm>
                <a:off x="442" y="563"/>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1786" name="Text Box 762"/>
              <xdr:cNvSpPr txBox="1">
                <a:spLocks noChangeArrowheads="1"/>
              </xdr:cNvSpPr>
            </xdr:nvSpPr>
            <xdr:spPr bwMode="auto">
              <a:xfrm>
                <a:off x="443" y="533"/>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p>
            </xdr:txBody>
          </xdr:sp>
          <xdr:sp macro="" textlink="">
            <xdr:nvSpPr>
              <xdr:cNvPr id="1792" name="Line 768"/>
              <xdr:cNvSpPr>
                <a:spLocks noChangeShapeType="1"/>
              </xdr:cNvSpPr>
            </xdr:nvSpPr>
            <xdr:spPr bwMode="auto">
              <a:xfrm>
                <a:off x="431" y="543"/>
                <a:ext cx="14" cy="0"/>
              </a:xfrm>
              <a:prstGeom prst="line">
                <a:avLst/>
              </a:prstGeom>
              <a:noFill/>
              <a:ln w="9525">
                <a:solidFill>
                  <a:srgbClr val="FFFF99"/>
                </a:solidFill>
                <a:round/>
                <a:headEnd/>
                <a:tailEnd/>
              </a:ln>
            </xdr:spPr>
          </xdr:sp>
          <xdr:sp macro="" textlink="">
            <xdr:nvSpPr>
              <xdr:cNvPr id="1793" name="Line 769"/>
              <xdr:cNvSpPr>
                <a:spLocks noChangeShapeType="1"/>
              </xdr:cNvSpPr>
            </xdr:nvSpPr>
            <xdr:spPr bwMode="auto">
              <a:xfrm>
                <a:off x="460" y="543"/>
                <a:ext cx="14" cy="0"/>
              </a:xfrm>
              <a:prstGeom prst="line">
                <a:avLst/>
              </a:prstGeom>
              <a:noFill/>
              <a:ln w="9525">
                <a:solidFill>
                  <a:srgbClr val="FFFF99"/>
                </a:solidFill>
                <a:round/>
                <a:headEnd/>
                <a:tailEnd/>
              </a:ln>
            </xdr:spPr>
          </xdr:sp>
        </xdr:grpSp>
        <xdr:sp macro="" textlink="">
          <xdr:nvSpPr>
            <xdr:cNvPr id="1799" name="Text Box 775"/>
            <xdr:cNvSpPr txBox="1">
              <a:spLocks noChangeArrowheads="1"/>
            </xdr:cNvSpPr>
          </xdr:nvSpPr>
          <xdr:spPr bwMode="auto">
            <a:xfrm>
              <a:off x="403" y="584"/>
              <a:ext cx="99" cy="37"/>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μεθανάλη ή φορμαλδεΰδη</a:t>
              </a:r>
            </a:p>
          </xdr:txBody>
        </xdr:sp>
      </xdr:grpSp>
      <xdr:grpSp>
        <xdr:nvGrpSpPr>
          <xdr:cNvPr id="541" name="Ομάδα 540"/>
          <xdr:cNvGrpSpPr/>
        </xdr:nvGrpSpPr>
        <xdr:grpSpPr>
          <a:xfrm>
            <a:off x="4310628" y="5476976"/>
            <a:ext cx="39738" cy="144617"/>
            <a:chOff x="501855" y="5406512"/>
            <a:chExt cx="39738" cy="144617"/>
          </a:xfrm>
        </xdr:grpSpPr>
        <xdr:cxnSp macro="">
          <xdr:nvCxnSpPr>
            <xdr:cNvPr id="542" name="Ευθεία γραμμή σύνδεσης 541"/>
            <xdr:cNvCxnSpPr/>
          </xdr:nvCxnSpPr>
          <xdr:spPr>
            <a:xfrm>
              <a:off x="501855" y="5407742"/>
              <a:ext cx="0" cy="143387"/>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543" name="Ευθεία γραμμή σύνδεσης 542"/>
            <xdr:cNvCxnSpPr/>
          </xdr:nvCxnSpPr>
          <xdr:spPr>
            <a:xfrm>
              <a:off x="541593" y="5406512"/>
              <a:ext cx="0" cy="143387"/>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276225</xdr:colOff>
      <xdr:row>69</xdr:row>
      <xdr:rowOff>9525</xdr:rowOff>
    </xdr:from>
    <xdr:to>
      <xdr:col>7</xdr:col>
      <xdr:colOff>571500</xdr:colOff>
      <xdr:row>72</xdr:row>
      <xdr:rowOff>180975</xdr:rowOff>
    </xdr:to>
    <xdr:grpSp>
      <xdr:nvGrpSpPr>
        <xdr:cNvPr id="8" name="Ομάδα 7"/>
        <xdr:cNvGrpSpPr/>
      </xdr:nvGrpSpPr>
      <xdr:grpSpPr>
        <a:xfrm>
          <a:off x="2119773" y="14143396"/>
          <a:ext cx="2753340" cy="785966"/>
          <a:chOff x="2119773" y="14143396"/>
          <a:chExt cx="2753340" cy="785966"/>
        </a:xfrm>
      </xdr:grpSpPr>
      <xdr:grpSp>
        <xdr:nvGrpSpPr>
          <xdr:cNvPr id="1969" name="Group 945"/>
          <xdr:cNvGrpSpPr>
            <a:grpSpLocks/>
          </xdr:cNvGrpSpPr>
        </xdr:nvGrpSpPr>
        <xdr:grpSpPr bwMode="auto">
          <a:xfrm>
            <a:off x="2119773" y="14143396"/>
            <a:ext cx="2753340" cy="785966"/>
            <a:chOff x="221" y="1372"/>
            <a:chExt cx="287" cy="78"/>
          </a:xfrm>
        </xdr:grpSpPr>
        <xdr:grpSp>
          <xdr:nvGrpSpPr>
            <xdr:cNvPr id="1847" name="Group 823"/>
            <xdr:cNvGrpSpPr>
              <a:grpSpLocks/>
            </xdr:cNvGrpSpPr>
          </xdr:nvGrpSpPr>
          <xdr:grpSpPr bwMode="auto">
            <a:xfrm>
              <a:off x="221" y="1372"/>
              <a:ext cx="258" cy="60"/>
              <a:chOff x="238" y="1050"/>
              <a:chExt cx="258" cy="60"/>
            </a:xfrm>
          </xdr:grpSpPr>
          <xdr:grpSp>
            <xdr:nvGrpSpPr>
              <xdr:cNvPr id="1817" name="Group 793"/>
              <xdr:cNvGrpSpPr>
                <a:grpSpLocks/>
              </xdr:cNvGrpSpPr>
            </xdr:nvGrpSpPr>
            <xdr:grpSpPr bwMode="auto">
              <a:xfrm>
                <a:off x="360" y="1050"/>
                <a:ext cx="62" cy="19"/>
                <a:chOff x="336" y="918"/>
                <a:chExt cx="62" cy="19"/>
              </a:xfrm>
            </xdr:grpSpPr>
            <xdr:sp macro="" textlink="">
              <xdr:nvSpPr>
                <xdr:cNvPr id="1818" name="Text Box 794"/>
                <xdr:cNvSpPr txBox="1">
                  <a:spLocks noChangeArrowheads="1"/>
                </xdr:cNvSpPr>
              </xdr:nvSpPr>
              <xdr:spPr bwMode="auto">
                <a:xfrm>
                  <a:off x="357" y="918"/>
                  <a:ext cx="22" cy="17"/>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969696"/>
                      </a:solidFill>
                      <a:latin typeface="Arial"/>
                      <a:cs typeface="Arial"/>
                    </a:rPr>
                    <a:t>Ni</a:t>
                  </a:r>
                </a:p>
              </xdr:txBody>
            </xdr:sp>
            <xdr:sp macro="" textlink="">
              <xdr:nvSpPr>
                <xdr:cNvPr id="1819" name="Line 795"/>
                <xdr:cNvSpPr>
                  <a:spLocks noChangeShapeType="1"/>
                </xdr:cNvSpPr>
              </xdr:nvSpPr>
              <xdr:spPr bwMode="auto">
                <a:xfrm>
                  <a:off x="336" y="937"/>
                  <a:ext cx="62" cy="0"/>
                </a:xfrm>
                <a:prstGeom prst="line">
                  <a:avLst/>
                </a:prstGeom>
                <a:noFill/>
                <a:ln w="12700">
                  <a:solidFill>
                    <a:srgbClr val="FF0000"/>
                  </a:solidFill>
                  <a:round/>
                  <a:headEnd/>
                  <a:tailEnd type="triangle" w="med" len="med"/>
                </a:ln>
              </xdr:spPr>
            </xdr:sp>
          </xdr:grpSp>
          <xdr:grpSp>
            <xdr:nvGrpSpPr>
              <xdr:cNvPr id="1820" name="Group 796"/>
              <xdr:cNvGrpSpPr>
                <a:grpSpLocks/>
              </xdr:cNvGrpSpPr>
            </xdr:nvGrpSpPr>
            <xdr:grpSpPr bwMode="auto">
              <a:xfrm>
                <a:off x="306" y="1061"/>
                <a:ext cx="12" cy="12"/>
                <a:chOff x="495" y="1422"/>
                <a:chExt cx="14" cy="14"/>
              </a:xfrm>
            </xdr:grpSpPr>
            <xdr:sp macro="" textlink="">
              <xdr:nvSpPr>
                <xdr:cNvPr id="1821" name="Line 797"/>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1822" name="Line 798"/>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1823" name="Text Box 799"/>
              <xdr:cNvSpPr txBox="1">
                <a:spLocks noChangeArrowheads="1"/>
              </xdr:cNvSpPr>
            </xdr:nvSpPr>
            <xdr:spPr bwMode="auto">
              <a:xfrm>
                <a:off x="326" y="1056"/>
                <a:ext cx="25"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grpSp>
            <xdr:nvGrpSpPr>
              <xdr:cNvPr id="1846" name="Group 822"/>
              <xdr:cNvGrpSpPr>
                <a:grpSpLocks/>
              </xdr:cNvGrpSpPr>
            </xdr:nvGrpSpPr>
            <xdr:grpSpPr bwMode="auto">
              <a:xfrm>
                <a:off x="432" y="1056"/>
                <a:ext cx="64" cy="53"/>
                <a:chOff x="491" y="1056"/>
                <a:chExt cx="64" cy="53"/>
              </a:xfrm>
            </xdr:grpSpPr>
            <xdr:sp macro="" textlink="">
              <xdr:nvSpPr>
                <xdr:cNvPr id="1825" name="Text Box 801"/>
                <xdr:cNvSpPr txBox="1">
                  <a:spLocks noChangeArrowheads="1"/>
                </xdr:cNvSpPr>
              </xdr:nvSpPr>
              <xdr:spPr bwMode="auto">
                <a:xfrm>
                  <a:off x="519" y="1056"/>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sp macro="" textlink="">
              <xdr:nvSpPr>
                <xdr:cNvPr id="1827" name="Text Box 803"/>
                <xdr:cNvSpPr txBox="1">
                  <a:spLocks noChangeArrowheads="1"/>
                </xdr:cNvSpPr>
              </xdr:nvSpPr>
              <xdr:spPr bwMode="auto">
                <a:xfrm>
                  <a:off x="491" y="1056"/>
                  <a:ext cx="18"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1828" name="Text Box 804"/>
                <xdr:cNvSpPr txBox="1">
                  <a:spLocks noChangeArrowheads="1"/>
                </xdr:cNvSpPr>
              </xdr:nvSpPr>
              <xdr:spPr bwMode="auto">
                <a:xfrm>
                  <a:off x="518" y="1087"/>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1830" name="Line 806"/>
                <xdr:cNvSpPr>
                  <a:spLocks noChangeShapeType="1"/>
                </xdr:cNvSpPr>
              </xdr:nvSpPr>
              <xdr:spPr bwMode="auto">
                <a:xfrm rot="5400000">
                  <a:off x="522" y="1082"/>
                  <a:ext cx="14" cy="0"/>
                </a:xfrm>
                <a:prstGeom prst="line">
                  <a:avLst/>
                </a:prstGeom>
                <a:noFill/>
                <a:ln w="9525">
                  <a:solidFill>
                    <a:srgbClr val="FFFF99"/>
                  </a:solidFill>
                  <a:round/>
                  <a:headEnd/>
                  <a:tailEnd/>
                </a:ln>
              </xdr:spPr>
            </xdr:sp>
            <xdr:sp macro="" textlink="">
              <xdr:nvSpPr>
                <xdr:cNvPr id="1831" name="Line 807"/>
                <xdr:cNvSpPr>
                  <a:spLocks noChangeShapeType="1"/>
                </xdr:cNvSpPr>
              </xdr:nvSpPr>
              <xdr:spPr bwMode="auto">
                <a:xfrm>
                  <a:off x="508" y="1066"/>
                  <a:ext cx="14" cy="0"/>
                </a:xfrm>
                <a:prstGeom prst="line">
                  <a:avLst/>
                </a:prstGeom>
                <a:noFill/>
                <a:ln w="9525">
                  <a:solidFill>
                    <a:srgbClr val="FFFF99"/>
                  </a:solidFill>
                  <a:round/>
                  <a:headEnd/>
                  <a:tailEnd/>
                </a:ln>
              </xdr:spPr>
            </xdr:sp>
          </xdr:grpSp>
          <xdr:grpSp>
            <xdr:nvGrpSpPr>
              <xdr:cNvPr id="1845" name="Group 821"/>
              <xdr:cNvGrpSpPr>
                <a:grpSpLocks/>
              </xdr:cNvGrpSpPr>
            </xdr:nvGrpSpPr>
            <xdr:grpSpPr bwMode="auto">
              <a:xfrm>
                <a:off x="238" y="1056"/>
                <a:ext cx="59" cy="54"/>
                <a:chOff x="212" y="1056"/>
                <a:chExt cx="59" cy="54"/>
              </a:xfrm>
            </xdr:grpSpPr>
            <xdr:sp macro="" textlink="">
              <xdr:nvSpPr>
                <xdr:cNvPr id="1844" name="Text Box 820"/>
                <xdr:cNvSpPr txBox="1">
                  <a:spLocks noChangeArrowheads="1"/>
                </xdr:cNvSpPr>
              </xdr:nvSpPr>
              <xdr:spPr bwMode="auto">
                <a:xfrm>
                  <a:off x="239" y="1087"/>
                  <a:ext cx="1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1835" name="Text Box 811"/>
                <xdr:cNvSpPr txBox="1">
                  <a:spLocks noChangeArrowheads="1"/>
                </xdr:cNvSpPr>
              </xdr:nvSpPr>
              <xdr:spPr bwMode="auto">
                <a:xfrm>
                  <a:off x="212" y="1056"/>
                  <a:ext cx="1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1834" name="Text Box 810"/>
                <xdr:cNvSpPr txBox="1">
                  <a:spLocks noChangeArrowheads="1"/>
                </xdr:cNvSpPr>
              </xdr:nvSpPr>
              <xdr:spPr bwMode="auto">
                <a:xfrm>
                  <a:off x="240" y="1056"/>
                  <a:ext cx="3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p>
              </xdr:txBody>
            </xdr:sp>
            <xdr:sp macro="" textlink="">
              <xdr:nvSpPr>
                <xdr:cNvPr id="1841" name="Line 817"/>
                <xdr:cNvSpPr>
                  <a:spLocks noChangeShapeType="1"/>
                </xdr:cNvSpPr>
              </xdr:nvSpPr>
              <xdr:spPr bwMode="auto">
                <a:xfrm>
                  <a:off x="229" y="1066"/>
                  <a:ext cx="14" cy="0"/>
                </a:xfrm>
                <a:prstGeom prst="line">
                  <a:avLst/>
                </a:prstGeom>
                <a:noFill/>
                <a:ln w="9525">
                  <a:solidFill>
                    <a:srgbClr val="FFFF99"/>
                  </a:solidFill>
                  <a:round/>
                  <a:headEnd/>
                  <a:tailEnd/>
                </a:ln>
              </xdr:spPr>
            </xdr:sp>
          </xdr:grpSp>
        </xdr:grpSp>
        <xdr:sp macro="" textlink="">
          <xdr:nvSpPr>
            <xdr:cNvPr id="1843" name="Text Box 819"/>
            <xdr:cNvSpPr txBox="1">
              <a:spLocks noChangeArrowheads="1"/>
            </xdr:cNvSpPr>
          </xdr:nvSpPr>
          <xdr:spPr bwMode="auto">
            <a:xfrm>
              <a:off x="221" y="1430"/>
              <a:ext cx="61"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αλδεΰδη</a:t>
              </a:r>
            </a:p>
          </xdr:txBody>
        </xdr:sp>
        <xdr:sp macro="" textlink="">
          <xdr:nvSpPr>
            <xdr:cNvPr id="1906" name="Text Box 882"/>
            <xdr:cNvSpPr txBox="1">
              <a:spLocks noChangeArrowheads="1"/>
            </xdr:cNvSpPr>
          </xdr:nvSpPr>
          <xdr:spPr bwMode="auto">
            <a:xfrm>
              <a:off x="397" y="1430"/>
              <a:ext cx="111"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Ι-ταγής αλκοόλη</a:t>
              </a:r>
            </a:p>
          </xdr:txBody>
        </xdr:sp>
      </xdr:grpSp>
      <xdr:grpSp>
        <xdr:nvGrpSpPr>
          <xdr:cNvPr id="544" name="Ομάδα 543"/>
          <xdr:cNvGrpSpPr/>
        </xdr:nvGrpSpPr>
        <xdr:grpSpPr>
          <a:xfrm>
            <a:off x="2447823" y="14400161"/>
            <a:ext cx="39738" cy="144617"/>
            <a:chOff x="501855" y="5406512"/>
            <a:chExt cx="39738" cy="144617"/>
          </a:xfrm>
        </xdr:grpSpPr>
        <xdr:cxnSp macro="">
          <xdr:nvCxnSpPr>
            <xdr:cNvPr id="545" name="Ευθεία γραμμή σύνδεσης 544"/>
            <xdr:cNvCxnSpPr/>
          </xdr:nvCxnSpPr>
          <xdr:spPr>
            <a:xfrm>
              <a:off x="501855" y="5407742"/>
              <a:ext cx="0" cy="143387"/>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546" name="Ευθεία γραμμή σύνδεσης 545"/>
            <xdr:cNvCxnSpPr/>
          </xdr:nvCxnSpPr>
          <xdr:spPr>
            <a:xfrm>
              <a:off x="541593" y="5406512"/>
              <a:ext cx="0" cy="143387"/>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38100</xdr:colOff>
      <xdr:row>55</xdr:row>
      <xdr:rowOff>152400</xdr:rowOff>
    </xdr:from>
    <xdr:to>
      <xdr:col>8</xdr:col>
      <xdr:colOff>9525</xdr:colOff>
      <xdr:row>60</xdr:row>
      <xdr:rowOff>161925</xdr:rowOff>
    </xdr:to>
    <xdr:grpSp>
      <xdr:nvGrpSpPr>
        <xdr:cNvPr id="7" name="Ομάδα 6"/>
        <xdr:cNvGrpSpPr/>
      </xdr:nvGrpSpPr>
      <xdr:grpSpPr>
        <a:xfrm>
          <a:off x="1881648" y="11418529"/>
          <a:ext cx="3044006" cy="1033719"/>
          <a:chOff x="1881648" y="11418529"/>
          <a:chExt cx="3044006" cy="1033719"/>
        </a:xfrm>
      </xdr:grpSpPr>
      <xdr:grpSp>
        <xdr:nvGrpSpPr>
          <xdr:cNvPr id="1903" name="Group 879"/>
          <xdr:cNvGrpSpPr>
            <a:grpSpLocks/>
          </xdr:cNvGrpSpPr>
        </xdr:nvGrpSpPr>
        <xdr:grpSpPr bwMode="auto">
          <a:xfrm>
            <a:off x="1881648" y="11418529"/>
            <a:ext cx="3044006" cy="1033719"/>
            <a:chOff x="199" y="1104"/>
            <a:chExt cx="317" cy="101"/>
          </a:xfrm>
        </xdr:grpSpPr>
        <xdr:sp macro="" textlink="">
          <xdr:nvSpPr>
            <xdr:cNvPr id="1874" name="Text Box 850"/>
            <xdr:cNvSpPr txBox="1">
              <a:spLocks noChangeArrowheads="1"/>
            </xdr:cNvSpPr>
          </xdr:nvSpPr>
          <xdr:spPr bwMode="auto">
            <a:xfrm>
              <a:off x="214" y="1186"/>
              <a:ext cx="48"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κετόνη</a:t>
              </a:r>
            </a:p>
          </xdr:txBody>
        </xdr:sp>
        <xdr:sp macro="" textlink="">
          <xdr:nvSpPr>
            <xdr:cNvPr id="1876" name="Line 852"/>
            <xdr:cNvSpPr>
              <a:spLocks noChangeShapeType="1"/>
            </xdr:cNvSpPr>
          </xdr:nvSpPr>
          <xdr:spPr bwMode="auto">
            <a:xfrm>
              <a:off x="367" y="1146"/>
              <a:ext cx="62" cy="0"/>
            </a:xfrm>
            <a:prstGeom prst="line">
              <a:avLst/>
            </a:prstGeom>
            <a:noFill/>
            <a:ln w="12700">
              <a:solidFill>
                <a:srgbClr val="FF0000"/>
              </a:solidFill>
              <a:round/>
              <a:headEnd/>
              <a:tailEnd type="triangle" w="med" len="med"/>
            </a:ln>
          </xdr:spPr>
        </xdr:sp>
        <xdr:grpSp>
          <xdr:nvGrpSpPr>
            <xdr:cNvPr id="1877" name="Group 853"/>
            <xdr:cNvGrpSpPr>
              <a:grpSpLocks/>
            </xdr:cNvGrpSpPr>
          </xdr:nvGrpSpPr>
          <xdr:grpSpPr bwMode="auto">
            <a:xfrm>
              <a:off x="292" y="1140"/>
              <a:ext cx="12" cy="12"/>
              <a:chOff x="495" y="1422"/>
              <a:chExt cx="14" cy="14"/>
            </a:xfrm>
          </xdr:grpSpPr>
          <xdr:sp macro="" textlink="">
            <xdr:nvSpPr>
              <xdr:cNvPr id="1878" name="Line 85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1879" name="Line 85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1880" name="Text Box 856"/>
            <xdr:cNvSpPr txBox="1">
              <a:spLocks noChangeArrowheads="1"/>
            </xdr:cNvSpPr>
          </xdr:nvSpPr>
          <xdr:spPr bwMode="auto">
            <a:xfrm>
              <a:off x="315" y="1135"/>
              <a:ext cx="47"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A</a:t>
              </a:r>
              <a:r>
                <a:rPr lang="en-US" sz="1200" b="0" i="0" strike="noStrike" baseline="30000">
                  <a:solidFill>
                    <a:srgbClr val="FFFF99"/>
                  </a:solidFill>
                  <a:latin typeface="Arial"/>
                  <a:cs typeface="Arial"/>
                </a:rPr>
                <a:t>+</a:t>
              </a:r>
              <a:r>
                <a:rPr lang="en-US" sz="1200" b="0" i="0" strike="noStrike">
                  <a:solidFill>
                    <a:srgbClr val="FFFF99"/>
                  </a:solidFill>
                  <a:latin typeface="Arial"/>
                  <a:cs typeface="Arial"/>
                </a:rPr>
                <a:t>B</a:t>
              </a:r>
              <a:r>
                <a:rPr lang="en-US" sz="1200" b="0" i="0" strike="noStrike" baseline="30000">
                  <a:solidFill>
                    <a:srgbClr val="FFFF99"/>
                  </a:solidFill>
                  <a:latin typeface="Arial"/>
                  <a:cs typeface="Arial"/>
                </a:rPr>
                <a:t>–</a:t>
              </a:r>
            </a:p>
          </xdr:txBody>
        </xdr:sp>
        <xdr:grpSp>
          <xdr:nvGrpSpPr>
            <xdr:cNvPr id="1901" name="Group 877"/>
            <xdr:cNvGrpSpPr>
              <a:grpSpLocks/>
            </xdr:cNvGrpSpPr>
          </xdr:nvGrpSpPr>
          <xdr:grpSpPr bwMode="auto">
            <a:xfrm>
              <a:off x="199" y="1135"/>
              <a:ext cx="82" cy="53"/>
              <a:chOff x="202" y="1135"/>
              <a:chExt cx="82" cy="53"/>
            </a:xfrm>
          </xdr:grpSpPr>
          <xdr:sp macro="" textlink="">
            <xdr:nvSpPr>
              <xdr:cNvPr id="1898" name="Text Box 874"/>
              <xdr:cNvSpPr txBox="1">
                <a:spLocks noChangeArrowheads="1"/>
              </xdr:cNvSpPr>
            </xdr:nvSpPr>
            <xdr:spPr bwMode="auto">
              <a:xfrm>
                <a:off x="258" y="1135"/>
                <a:ext cx="26"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r>
                  <a:rPr lang="el-GR" sz="1200" b="0" i="0" strike="noStrike">
                    <a:solidFill>
                      <a:srgbClr val="FFFF99"/>
                    </a:solidFill>
                    <a:latin typeface="Arial"/>
                    <a:cs typeface="Arial"/>
                  </a:rPr>
                  <a:t>΄</a:t>
                </a:r>
              </a:p>
            </xdr:txBody>
          </xdr:sp>
          <xdr:sp macro="" textlink="">
            <xdr:nvSpPr>
              <xdr:cNvPr id="1890" name="Text Box 866"/>
              <xdr:cNvSpPr txBox="1">
                <a:spLocks noChangeArrowheads="1"/>
              </xdr:cNvSpPr>
            </xdr:nvSpPr>
            <xdr:spPr bwMode="auto">
              <a:xfrm>
                <a:off x="229" y="1165"/>
                <a:ext cx="1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1891" name="Text Box 867"/>
              <xdr:cNvSpPr txBox="1">
                <a:spLocks noChangeArrowheads="1"/>
              </xdr:cNvSpPr>
            </xdr:nvSpPr>
            <xdr:spPr bwMode="auto">
              <a:xfrm>
                <a:off x="202" y="1135"/>
                <a:ext cx="1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1892" name="Text Box 868"/>
              <xdr:cNvSpPr txBox="1">
                <a:spLocks noChangeArrowheads="1"/>
              </xdr:cNvSpPr>
            </xdr:nvSpPr>
            <xdr:spPr bwMode="auto">
              <a:xfrm>
                <a:off x="230" y="1135"/>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p>
            </xdr:txBody>
          </xdr:sp>
          <xdr:sp macro="" textlink="">
            <xdr:nvSpPr>
              <xdr:cNvPr id="1896" name="Line 872"/>
              <xdr:cNvSpPr>
                <a:spLocks noChangeShapeType="1"/>
              </xdr:cNvSpPr>
            </xdr:nvSpPr>
            <xdr:spPr bwMode="auto">
              <a:xfrm>
                <a:off x="219" y="1145"/>
                <a:ext cx="14" cy="0"/>
              </a:xfrm>
              <a:prstGeom prst="line">
                <a:avLst/>
              </a:prstGeom>
              <a:noFill/>
              <a:ln w="9525">
                <a:solidFill>
                  <a:srgbClr val="FFFF99"/>
                </a:solidFill>
                <a:round/>
                <a:headEnd/>
                <a:tailEnd/>
              </a:ln>
            </xdr:spPr>
          </xdr:sp>
          <xdr:sp macro="" textlink="">
            <xdr:nvSpPr>
              <xdr:cNvPr id="1897" name="Line 873"/>
              <xdr:cNvSpPr>
                <a:spLocks noChangeShapeType="1"/>
              </xdr:cNvSpPr>
            </xdr:nvSpPr>
            <xdr:spPr bwMode="auto">
              <a:xfrm>
                <a:off x="247" y="1145"/>
                <a:ext cx="14" cy="0"/>
              </a:xfrm>
              <a:prstGeom prst="line">
                <a:avLst/>
              </a:prstGeom>
              <a:noFill/>
              <a:ln w="9525">
                <a:solidFill>
                  <a:srgbClr val="FFFF99"/>
                </a:solidFill>
                <a:round/>
                <a:headEnd/>
                <a:tailEnd/>
              </a:ln>
            </xdr:spPr>
          </xdr:sp>
        </xdr:grpSp>
        <xdr:grpSp>
          <xdr:nvGrpSpPr>
            <xdr:cNvPr id="1902" name="Group 878"/>
            <xdr:cNvGrpSpPr>
              <a:grpSpLocks/>
            </xdr:cNvGrpSpPr>
          </xdr:nvGrpSpPr>
          <xdr:grpSpPr bwMode="auto">
            <a:xfrm>
              <a:off x="440" y="1104"/>
              <a:ext cx="76" cy="83"/>
              <a:chOff x="426" y="1104"/>
              <a:chExt cx="76" cy="83"/>
            </a:xfrm>
          </xdr:grpSpPr>
          <xdr:sp macro="" textlink="">
            <xdr:nvSpPr>
              <xdr:cNvPr id="1900" name="Text Box 876"/>
              <xdr:cNvSpPr txBox="1">
                <a:spLocks noChangeArrowheads="1"/>
              </xdr:cNvSpPr>
            </xdr:nvSpPr>
            <xdr:spPr bwMode="auto">
              <a:xfrm>
                <a:off x="456" y="1104"/>
                <a:ext cx="26"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r>
                  <a:rPr lang="el-GR" sz="1200" b="0" i="0" strike="noStrike">
                    <a:solidFill>
                      <a:srgbClr val="FFFF99"/>
                    </a:solidFill>
                    <a:latin typeface="Arial"/>
                    <a:cs typeface="Arial"/>
                  </a:rPr>
                  <a:t>΄</a:t>
                </a:r>
              </a:p>
            </xdr:txBody>
          </xdr:sp>
          <xdr:sp macro="" textlink="">
            <xdr:nvSpPr>
              <xdr:cNvPr id="1882" name="Text Box 858"/>
              <xdr:cNvSpPr txBox="1">
                <a:spLocks noChangeArrowheads="1"/>
              </xdr:cNvSpPr>
            </xdr:nvSpPr>
            <xdr:spPr bwMode="auto">
              <a:xfrm>
                <a:off x="483" y="1135"/>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B</a:t>
                </a:r>
              </a:p>
            </xdr:txBody>
          </xdr:sp>
          <xdr:sp macro="" textlink="">
            <xdr:nvSpPr>
              <xdr:cNvPr id="1883" name="Text Box 859"/>
              <xdr:cNvSpPr txBox="1">
                <a:spLocks noChangeArrowheads="1"/>
              </xdr:cNvSpPr>
            </xdr:nvSpPr>
            <xdr:spPr bwMode="auto">
              <a:xfrm>
                <a:off x="455" y="1135"/>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p>
            </xdr:txBody>
          </xdr:sp>
          <xdr:sp macro="" textlink="">
            <xdr:nvSpPr>
              <xdr:cNvPr id="1884" name="Line 860"/>
              <xdr:cNvSpPr>
                <a:spLocks noChangeShapeType="1"/>
              </xdr:cNvSpPr>
            </xdr:nvSpPr>
            <xdr:spPr bwMode="auto">
              <a:xfrm>
                <a:off x="472" y="1145"/>
                <a:ext cx="14" cy="0"/>
              </a:xfrm>
              <a:prstGeom prst="line">
                <a:avLst/>
              </a:prstGeom>
              <a:noFill/>
              <a:ln w="9525">
                <a:solidFill>
                  <a:srgbClr val="FFFF99"/>
                </a:solidFill>
                <a:round/>
                <a:headEnd/>
                <a:tailEnd/>
              </a:ln>
            </xdr:spPr>
          </xdr:sp>
          <xdr:sp macro="" textlink="">
            <xdr:nvSpPr>
              <xdr:cNvPr id="1885" name="Text Box 861"/>
              <xdr:cNvSpPr txBox="1">
                <a:spLocks noChangeArrowheads="1"/>
              </xdr:cNvSpPr>
            </xdr:nvSpPr>
            <xdr:spPr bwMode="auto">
              <a:xfrm>
                <a:off x="426" y="1135"/>
                <a:ext cx="18"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1886" name="Text Box 862"/>
              <xdr:cNvSpPr txBox="1">
                <a:spLocks noChangeArrowheads="1"/>
              </xdr:cNvSpPr>
            </xdr:nvSpPr>
            <xdr:spPr bwMode="auto">
              <a:xfrm>
                <a:off x="455" y="1165"/>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a:t>
                </a:r>
              </a:p>
            </xdr:txBody>
          </xdr:sp>
          <xdr:sp macro="" textlink="">
            <xdr:nvSpPr>
              <xdr:cNvPr id="1887" name="Line 863"/>
              <xdr:cNvSpPr>
                <a:spLocks noChangeShapeType="1"/>
              </xdr:cNvSpPr>
            </xdr:nvSpPr>
            <xdr:spPr bwMode="auto">
              <a:xfrm rot="5400000">
                <a:off x="458" y="1161"/>
                <a:ext cx="14" cy="0"/>
              </a:xfrm>
              <a:prstGeom prst="line">
                <a:avLst/>
              </a:prstGeom>
              <a:noFill/>
              <a:ln w="9525">
                <a:solidFill>
                  <a:srgbClr val="FFFF99"/>
                </a:solidFill>
                <a:round/>
                <a:headEnd/>
                <a:tailEnd/>
              </a:ln>
            </xdr:spPr>
          </xdr:sp>
          <xdr:sp macro="" textlink="">
            <xdr:nvSpPr>
              <xdr:cNvPr id="1888" name="Line 864"/>
              <xdr:cNvSpPr>
                <a:spLocks noChangeShapeType="1"/>
              </xdr:cNvSpPr>
            </xdr:nvSpPr>
            <xdr:spPr bwMode="auto">
              <a:xfrm>
                <a:off x="444" y="1145"/>
                <a:ext cx="14" cy="0"/>
              </a:xfrm>
              <a:prstGeom prst="line">
                <a:avLst/>
              </a:prstGeom>
              <a:noFill/>
              <a:ln w="9525">
                <a:solidFill>
                  <a:srgbClr val="FFFF99"/>
                </a:solidFill>
                <a:round/>
                <a:headEnd/>
                <a:tailEnd/>
              </a:ln>
            </xdr:spPr>
          </xdr:sp>
          <xdr:sp macro="" textlink="">
            <xdr:nvSpPr>
              <xdr:cNvPr id="1899" name="Line 875"/>
              <xdr:cNvSpPr>
                <a:spLocks noChangeShapeType="1"/>
              </xdr:cNvSpPr>
            </xdr:nvSpPr>
            <xdr:spPr bwMode="auto">
              <a:xfrm rot="5400000">
                <a:off x="458" y="1130"/>
                <a:ext cx="14" cy="0"/>
              </a:xfrm>
              <a:prstGeom prst="line">
                <a:avLst/>
              </a:prstGeom>
              <a:noFill/>
              <a:ln w="9525">
                <a:solidFill>
                  <a:srgbClr val="FFFF99"/>
                </a:solidFill>
                <a:round/>
                <a:headEnd/>
                <a:tailEnd/>
              </a:ln>
            </xdr:spPr>
          </xdr:sp>
        </xdr:grpSp>
      </xdr:grpSp>
      <xdr:grpSp>
        <xdr:nvGrpSpPr>
          <xdr:cNvPr id="547" name="Ομάδα 546"/>
          <xdr:cNvGrpSpPr/>
        </xdr:nvGrpSpPr>
        <xdr:grpSpPr>
          <a:xfrm>
            <a:off x="2209390" y="11920383"/>
            <a:ext cx="39738" cy="144617"/>
            <a:chOff x="501855" y="5406512"/>
            <a:chExt cx="39738" cy="144617"/>
          </a:xfrm>
        </xdr:grpSpPr>
        <xdr:cxnSp macro="">
          <xdr:nvCxnSpPr>
            <xdr:cNvPr id="548" name="Ευθεία γραμμή σύνδεσης 547"/>
            <xdr:cNvCxnSpPr/>
          </xdr:nvCxnSpPr>
          <xdr:spPr>
            <a:xfrm>
              <a:off x="501855" y="5407742"/>
              <a:ext cx="0" cy="143387"/>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549" name="Ευθεία γραμμή σύνδεσης 548"/>
            <xdr:cNvCxnSpPr/>
          </xdr:nvCxnSpPr>
          <xdr:spPr>
            <a:xfrm>
              <a:off x="541593" y="5406512"/>
              <a:ext cx="0" cy="143387"/>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342900</xdr:colOff>
      <xdr:row>85</xdr:row>
      <xdr:rowOff>180975</xdr:rowOff>
    </xdr:from>
    <xdr:to>
      <xdr:col>8</xdr:col>
      <xdr:colOff>180975</xdr:colOff>
      <xdr:row>89</xdr:row>
      <xdr:rowOff>152400</xdr:rowOff>
    </xdr:to>
    <xdr:grpSp>
      <xdr:nvGrpSpPr>
        <xdr:cNvPr id="9" name="Ομάδα 8"/>
        <xdr:cNvGrpSpPr/>
      </xdr:nvGrpSpPr>
      <xdr:grpSpPr>
        <a:xfrm>
          <a:off x="1571932" y="17592265"/>
          <a:ext cx="3525172" cy="790780"/>
          <a:chOff x="1571932" y="17592265"/>
          <a:chExt cx="3525172" cy="790780"/>
        </a:xfrm>
      </xdr:grpSpPr>
      <xdr:grpSp>
        <xdr:nvGrpSpPr>
          <xdr:cNvPr id="2033" name="Group 1009"/>
          <xdr:cNvGrpSpPr>
            <a:grpSpLocks/>
          </xdr:cNvGrpSpPr>
        </xdr:nvGrpSpPr>
        <xdr:grpSpPr bwMode="auto">
          <a:xfrm>
            <a:off x="1571932" y="17592265"/>
            <a:ext cx="3525172" cy="790780"/>
            <a:chOff x="164" y="1710"/>
            <a:chExt cx="367" cy="77"/>
          </a:xfrm>
        </xdr:grpSpPr>
        <xdr:grpSp>
          <xdr:nvGrpSpPr>
            <xdr:cNvPr id="1063" name="Group 39"/>
            <xdr:cNvGrpSpPr>
              <a:grpSpLocks/>
            </xdr:cNvGrpSpPr>
          </xdr:nvGrpSpPr>
          <xdr:grpSpPr bwMode="auto">
            <a:xfrm>
              <a:off x="164" y="1710"/>
              <a:ext cx="367" cy="59"/>
              <a:chOff x="174" y="985"/>
              <a:chExt cx="367" cy="59"/>
            </a:xfrm>
          </xdr:grpSpPr>
          <xdr:grpSp>
            <xdr:nvGrpSpPr>
              <xdr:cNvPr id="1064" name="Group 40"/>
              <xdr:cNvGrpSpPr>
                <a:grpSpLocks/>
              </xdr:cNvGrpSpPr>
            </xdr:nvGrpSpPr>
            <xdr:grpSpPr bwMode="auto">
              <a:xfrm>
                <a:off x="350" y="985"/>
                <a:ext cx="62" cy="18"/>
                <a:chOff x="336" y="918"/>
                <a:chExt cx="62" cy="18"/>
              </a:xfrm>
            </xdr:grpSpPr>
            <xdr:sp macro="" textlink="">
              <xdr:nvSpPr>
                <xdr:cNvPr id="1065" name="Text Box 41"/>
                <xdr:cNvSpPr txBox="1">
                  <a:spLocks noChangeArrowheads="1"/>
                </xdr:cNvSpPr>
              </xdr:nvSpPr>
              <xdr:spPr bwMode="auto">
                <a:xfrm>
                  <a:off x="355" y="918"/>
                  <a:ext cx="22" cy="17"/>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969696"/>
                      </a:solidFill>
                      <a:latin typeface="Arial"/>
                      <a:cs typeface="Arial"/>
                    </a:rPr>
                    <a:t>Ni</a:t>
                  </a:r>
                </a:p>
              </xdr:txBody>
            </xdr:sp>
            <xdr:sp macro="" textlink="">
              <xdr:nvSpPr>
                <xdr:cNvPr id="1066" name="Line 42"/>
                <xdr:cNvSpPr>
                  <a:spLocks noChangeShapeType="1"/>
                </xdr:cNvSpPr>
              </xdr:nvSpPr>
              <xdr:spPr bwMode="auto">
                <a:xfrm>
                  <a:off x="336" y="936"/>
                  <a:ext cx="62" cy="0"/>
                </a:xfrm>
                <a:prstGeom prst="line">
                  <a:avLst/>
                </a:prstGeom>
                <a:noFill/>
                <a:ln w="12700">
                  <a:solidFill>
                    <a:srgbClr val="FF0000"/>
                  </a:solidFill>
                  <a:round/>
                  <a:headEnd/>
                  <a:tailEnd type="triangle" w="med" len="med"/>
                </a:ln>
              </xdr:spPr>
            </xdr:sp>
          </xdr:grpSp>
          <xdr:grpSp>
            <xdr:nvGrpSpPr>
              <xdr:cNvPr id="1067" name="Group 43"/>
              <xdr:cNvGrpSpPr>
                <a:grpSpLocks/>
              </xdr:cNvGrpSpPr>
            </xdr:nvGrpSpPr>
            <xdr:grpSpPr bwMode="auto">
              <a:xfrm>
                <a:off x="297" y="996"/>
                <a:ext cx="12" cy="12"/>
                <a:chOff x="495" y="1422"/>
                <a:chExt cx="14" cy="14"/>
              </a:xfrm>
            </xdr:grpSpPr>
            <xdr:sp macro="" textlink="">
              <xdr:nvSpPr>
                <xdr:cNvPr id="1068" name="Line 4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1069" name="Line 4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1070" name="Text Box 46"/>
              <xdr:cNvSpPr txBox="1">
                <a:spLocks noChangeArrowheads="1"/>
              </xdr:cNvSpPr>
            </xdr:nvSpPr>
            <xdr:spPr bwMode="auto">
              <a:xfrm>
                <a:off x="317" y="991"/>
                <a:ext cx="25"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grpSp>
            <xdr:nvGrpSpPr>
              <xdr:cNvPr id="1071" name="Group 47"/>
              <xdr:cNvGrpSpPr>
                <a:grpSpLocks/>
              </xdr:cNvGrpSpPr>
            </xdr:nvGrpSpPr>
            <xdr:grpSpPr bwMode="auto">
              <a:xfrm>
                <a:off x="420" y="991"/>
                <a:ext cx="121" cy="53"/>
                <a:chOff x="430" y="991"/>
                <a:chExt cx="121" cy="53"/>
              </a:xfrm>
            </xdr:grpSpPr>
            <xdr:sp macro="" textlink="">
              <xdr:nvSpPr>
                <xdr:cNvPr id="1072" name="Text Box 48"/>
                <xdr:cNvSpPr txBox="1">
                  <a:spLocks noChangeArrowheads="1"/>
                </xdr:cNvSpPr>
              </xdr:nvSpPr>
              <xdr:spPr bwMode="auto">
                <a:xfrm>
                  <a:off x="515" y="991"/>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1073" name="Text Box 49"/>
                <xdr:cNvSpPr txBox="1">
                  <a:spLocks noChangeArrowheads="1"/>
                </xdr:cNvSpPr>
              </xdr:nvSpPr>
              <xdr:spPr bwMode="auto">
                <a:xfrm>
                  <a:off x="430" y="991"/>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1074" name="Text Box 50"/>
                <xdr:cNvSpPr txBox="1">
                  <a:spLocks noChangeArrowheads="1"/>
                </xdr:cNvSpPr>
              </xdr:nvSpPr>
              <xdr:spPr bwMode="auto">
                <a:xfrm>
                  <a:off x="475" y="991"/>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r>
                    <a:rPr lang="en-US" sz="1200" b="0" i="0" strike="noStrike">
                      <a:solidFill>
                        <a:srgbClr val="FFFF99"/>
                      </a:solidFill>
                      <a:latin typeface="Arial"/>
                      <a:cs typeface="Arial"/>
                    </a:rPr>
                    <a:t>H</a:t>
                  </a:r>
                </a:p>
              </xdr:txBody>
            </xdr:sp>
            <xdr:sp macro="" textlink="">
              <xdr:nvSpPr>
                <xdr:cNvPr id="1075" name="Text Box 51"/>
                <xdr:cNvSpPr txBox="1">
                  <a:spLocks noChangeArrowheads="1"/>
                </xdr:cNvSpPr>
              </xdr:nvSpPr>
              <xdr:spPr bwMode="auto">
                <a:xfrm>
                  <a:off x="474" y="1022"/>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1076" name="Line 52"/>
                <xdr:cNvSpPr>
                  <a:spLocks noChangeShapeType="1"/>
                </xdr:cNvSpPr>
              </xdr:nvSpPr>
              <xdr:spPr bwMode="auto">
                <a:xfrm>
                  <a:off x="464" y="1001"/>
                  <a:ext cx="14" cy="0"/>
                </a:xfrm>
                <a:prstGeom prst="line">
                  <a:avLst/>
                </a:prstGeom>
                <a:noFill/>
                <a:ln w="9525">
                  <a:solidFill>
                    <a:srgbClr val="FFFF99"/>
                  </a:solidFill>
                  <a:round/>
                  <a:headEnd/>
                  <a:tailEnd/>
                </a:ln>
              </xdr:spPr>
            </xdr:sp>
            <xdr:sp macro="" textlink="">
              <xdr:nvSpPr>
                <xdr:cNvPr id="1077" name="Line 53"/>
                <xdr:cNvSpPr>
                  <a:spLocks noChangeShapeType="1"/>
                </xdr:cNvSpPr>
              </xdr:nvSpPr>
              <xdr:spPr bwMode="auto">
                <a:xfrm rot="5400000">
                  <a:off x="478" y="1017"/>
                  <a:ext cx="14" cy="0"/>
                </a:xfrm>
                <a:prstGeom prst="line">
                  <a:avLst/>
                </a:prstGeom>
                <a:noFill/>
                <a:ln w="9525">
                  <a:solidFill>
                    <a:srgbClr val="FFFF99"/>
                  </a:solidFill>
                  <a:round/>
                  <a:headEnd/>
                  <a:tailEnd/>
                </a:ln>
              </xdr:spPr>
            </xdr:sp>
            <xdr:sp macro="" textlink="">
              <xdr:nvSpPr>
                <xdr:cNvPr id="1078" name="Line 54"/>
                <xdr:cNvSpPr>
                  <a:spLocks noChangeShapeType="1"/>
                </xdr:cNvSpPr>
              </xdr:nvSpPr>
              <xdr:spPr bwMode="auto">
                <a:xfrm>
                  <a:off x="504" y="1001"/>
                  <a:ext cx="14" cy="0"/>
                </a:xfrm>
                <a:prstGeom prst="line">
                  <a:avLst/>
                </a:prstGeom>
                <a:noFill/>
                <a:ln w="9525">
                  <a:solidFill>
                    <a:srgbClr val="FFFF99"/>
                  </a:solidFill>
                  <a:round/>
                  <a:headEnd/>
                  <a:tailEnd/>
                </a:ln>
              </xdr:spPr>
            </xdr:sp>
          </xdr:grpSp>
          <xdr:grpSp>
            <xdr:nvGrpSpPr>
              <xdr:cNvPr id="1079" name="Group 55"/>
              <xdr:cNvGrpSpPr>
                <a:grpSpLocks/>
              </xdr:cNvGrpSpPr>
            </xdr:nvGrpSpPr>
            <xdr:grpSpPr bwMode="auto">
              <a:xfrm>
                <a:off x="174" y="991"/>
                <a:ext cx="112" cy="49"/>
                <a:chOff x="149" y="991"/>
                <a:chExt cx="112" cy="49"/>
              </a:xfrm>
            </xdr:grpSpPr>
            <xdr:sp macro="" textlink="">
              <xdr:nvSpPr>
                <xdr:cNvPr id="1080" name="Text Box 56"/>
                <xdr:cNvSpPr txBox="1">
                  <a:spLocks noChangeArrowheads="1"/>
                </xdr:cNvSpPr>
              </xdr:nvSpPr>
              <xdr:spPr bwMode="auto">
                <a:xfrm>
                  <a:off x="193" y="1021"/>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1081" name="Text Box 57"/>
                <xdr:cNvSpPr txBox="1">
                  <a:spLocks noChangeArrowheads="1"/>
                </xdr:cNvSpPr>
              </xdr:nvSpPr>
              <xdr:spPr bwMode="auto">
                <a:xfrm>
                  <a:off x="194" y="991"/>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a:t>
                  </a:r>
                </a:p>
              </xdr:txBody>
            </xdr:sp>
            <xdr:sp macro="" textlink="">
              <xdr:nvSpPr>
                <xdr:cNvPr id="1082" name="Text Box 58"/>
                <xdr:cNvSpPr txBox="1">
                  <a:spLocks noChangeArrowheads="1"/>
                </xdr:cNvSpPr>
              </xdr:nvSpPr>
              <xdr:spPr bwMode="auto">
                <a:xfrm>
                  <a:off x="225" y="991"/>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1086" name="Text Box 62"/>
                <xdr:cNvSpPr txBox="1">
                  <a:spLocks noChangeArrowheads="1"/>
                </xdr:cNvSpPr>
              </xdr:nvSpPr>
              <xdr:spPr bwMode="auto">
                <a:xfrm>
                  <a:off x="149" y="991"/>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1087" name="Line 63"/>
                <xdr:cNvSpPr>
                  <a:spLocks noChangeShapeType="1"/>
                </xdr:cNvSpPr>
              </xdr:nvSpPr>
              <xdr:spPr bwMode="auto">
                <a:xfrm>
                  <a:off x="182" y="1001"/>
                  <a:ext cx="14" cy="0"/>
                </a:xfrm>
                <a:prstGeom prst="line">
                  <a:avLst/>
                </a:prstGeom>
                <a:noFill/>
                <a:ln w="9525">
                  <a:solidFill>
                    <a:srgbClr val="FFFF99"/>
                  </a:solidFill>
                  <a:round/>
                  <a:headEnd/>
                  <a:tailEnd/>
                </a:ln>
              </xdr:spPr>
            </xdr:sp>
            <xdr:sp macro="" textlink="">
              <xdr:nvSpPr>
                <xdr:cNvPr id="1088" name="Line 64"/>
                <xdr:cNvSpPr>
                  <a:spLocks noChangeShapeType="1"/>
                </xdr:cNvSpPr>
              </xdr:nvSpPr>
              <xdr:spPr bwMode="auto">
                <a:xfrm>
                  <a:off x="212" y="1001"/>
                  <a:ext cx="14" cy="0"/>
                </a:xfrm>
                <a:prstGeom prst="line">
                  <a:avLst/>
                </a:prstGeom>
                <a:noFill/>
                <a:ln w="9525">
                  <a:solidFill>
                    <a:srgbClr val="FFFF99"/>
                  </a:solidFill>
                  <a:round/>
                  <a:headEnd/>
                  <a:tailEnd/>
                </a:ln>
              </xdr:spPr>
            </xdr:sp>
          </xdr:grpSp>
        </xdr:grpSp>
        <xdr:sp macro="" textlink="">
          <xdr:nvSpPr>
            <xdr:cNvPr id="1089" name="Text Box 65"/>
            <xdr:cNvSpPr txBox="1">
              <a:spLocks noChangeArrowheads="1"/>
            </xdr:cNvSpPr>
          </xdr:nvSpPr>
          <xdr:spPr bwMode="auto">
            <a:xfrm>
              <a:off x="178" y="1767"/>
              <a:ext cx="83"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προπανόνη</a:t>
              </a:r>
            </a:p>
          </xdr:txBody>
        </xdr:sp>
        <xdr:sp macro="" textlink="">
          <xdr:nvSpPr>
            <xdr:cNvPr id="1090" name="Text Box 66"/>
            <xdr:cNvSpPr txBox="1">
              <a:spLocks noChangeArrowheads="1"/>
            </xdr:cNvSpPr>
          </xdr:nvSpPr>
          <xdr:spPr bwMode="auto">
            <a:xfrm>
              <a:off x="421" y="1767"/>
              <a:ext cx="94"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2-προπανόλη</a:t>
              </a:r>
            </a:p>
          </xdr:txBody>
        </xdr:sp>
      </xdr:grpSp>
      <xdr:grpSp>
        <xdr:nvGrpSpPr>
          <xdr:cNvPr id="554" name="Ομάδα 553"/>
          <xdr:cNvGrpSpPr/>
        </xdr:nvGrpSpPr>
        <xdr:grpSpPr>
          <a:xfrm>
            <a:off x="2073787" y="17838071"/>
            <a:ext cx="39738" cy="144617"/>
            <a:chOff x="501855" y="5406512"/>
            <a:chExt cx="39738" cy="144617"/>
          </a:xfrm>
        </xdr:grpSpPr>
        <xdr:cxnSp macro="">
          <xdr:nvCxnSpPr>
            <xdr:cNvPr id="555" name="Ευθεία γραμμή σύνδεσης 554"/>
            <xdr:cNvCxnSpPr/>
          </xdr:nvCxnSpPr>
          <xdr:spPr>
            <a:xfrm>
              <a:off x="501855" y="5407742"/>
              <a:ext cx="0" cy="143387"/>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556" name="Ευθεία γραμμή σύνδεσης 555"/>
            <xdr:cNvCxnSpPr/>
          </xdr:nvCxnSpPr>
          <xdr:spPr>
            <a:xfrm>
              <a:off x="541593" y="5406512"/>
              <a:ext cx="0" cy="143387"/>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533400</xdr:colOff>
      <xdr:row>148</xdr:row>
      <xdr:rowOff>114300</xdr:rowOff>
    </xdr:from>
    <xdr:to>
      <xdr:col>14</xdr:col>
      <xdr:colOff>409575</xdr:colOff>
      <xdr:row>151</xdr:row>
      <xdr:rowOff>47625</xdr:rowOff>
    </xdr:to>
    <xdr:sp macro="" textlink="">
      <xdr:nvSpPr>
        <xdr:cNvPr id="4203" name="Text Box 1131"/>
        <xdr:cNvSpPr txBox="1">
          <a:spLocks noChangeArrowheads="1"/>
        </xdr:cNvSpPr>
      </xdr:nvSpPr>
      <xdr:spPr bwMode="auto">
        <a:xfrm>
          <a:off x="7848600" y="29718000"/>
          <a:ext cx="1095375" cy="533400"/>
        </a:xfrm>
        <a:prstGeom prst="rect">
          <a:avLst/>
        </a:prstGeom>
        <a:solidFill>
          <a:srgbClr val="000000"/>
        </a:solidFill>
        <a:ln w="9525">
          <a:no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αίθυλ-μέθυλ-αμίνη (δευτεροταγής)</a:t>
          </a:r>
        </a:p>
      </xdr:txBody>
    </xdr:sp>
    <xdr:clientData/>
  </xdr:twoCellAnchor>
  <xdr:twoCellAnchor>
    <xdr:from>
      <xdr:col>11</xdr:col>
      <xdr:colOff>180975</xdr:colOff>
      <xdr:row>145</xdr:row>
      <xdr:rowOff>180975</xdr:rowOff>
    </xdr:from>
    <xdr:to>
      <xdr:col>12</xdr:col>
      <xdr:colOff>476250</xdr:colOff>
      <xdr:row>149</xdr:row>
      <xdr:rowOff>28575</xdr:rowOff>
    </xdr:to>
    <xdr:sp macro="" textlink="">
      <xdr:nvSpPr>
        <xdr:cNvPr id="4184" name="Text Box 1112"/>
        <xdr:cNvSpPr txBox="1">
          <a:spLocks noChangeArrowheads="1"/>
        </xdr:cNvSpPr>
      </xdr:nvSpPr>
      <xdr:spPr bwMode="auto">
        <a:xfrm>
          <a:off x="6886575" y="29184600"/>
          <a:ext cx="904875" cy="647700"/>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χλωριούχο αίθυλ-μέθυλ-αμμώνιο</a:t>
          </a:r>
        </a:p>
      </xdr:txBody>
    </xdr:sp>
    <xdr:clientData/>
  </xdr:twoCellAnchor>
  <xdr:twoCellAnchor>
    <xdr:from>
      <xdr:col>11</xdr:col>
      <xdr:colOff>419100</xdr:colOff>
      <xdr:row>139</xdr:row>
      <xdr:rowOff>190500</xdr:rowOff>
    </xdr:from>
    <xdr:to>
      <xdr:col>12</xdr:col>
      <xdr:colOff>581025</xdr:colOff>
      <xdr:row>141</xdr:row>
      <xdr:rowOff>9525</xdr:rowOff>
    </xdr:to>
    <xdr:sp macro="" textlink="">
      <xdr:nvSpPr>
        <xdr:cNvPr id="4175" name="Text Box 1103"/>
        <xdr:cNvSpPr txBox="1">
          <a:spLocks noChangeArrowheads="1"/>
        </xdr:cNvSpPr>
      </xdr:nvSpPr>
      <xdr:spPr bwMode="auto">
        <a:xfrm>
          <a:off x="7124700" y="27993975"/>
          <a:ext cx="771525" cy="21907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μεθυλ-αμίνη</a:t>
          </a:r>
        </a:p>
      </xdr:txBody>
    </xdr:sp>
    <xdr:clientData/>
  </xdr:twoCellAnchor>
  <xdr:twoCellAnchor>
    <xdr:from>
      <xdr:col>13</xdr:col>
      <xdr:colOff>95250</xdr:colOff>
      <xdr:row>142</xdr:row>
      <xdr:rowOff>76200</xdr:rowOff>
    </xdr:from>
    <xdr:to>
      <xdr:col>14</xdr:col>
      <xdr:colOff>247650</xdr:colOff>
      <xdr:row>143</xdr:row>
      <xdr:rowOff>95250</xdr:rowOff>
    </xdr:to>
    <xdr:sp macro="" textlink="">
      <xdr:nvSpPr>
        <xdr:cNvPr id="4169" name="Text Box 1097"/>
        <xdr:cNvSpPr txBox="1">
          <a:spLocks noChangeArrowheads="1"/>
        </xdr:cNvSpPr>
      </xdr:nvSpPr>
      <xdr:spPr bwMode="auto">
        <a:xfrm>
          <a:off x="8020050" y="28479750"/>
          <a:ext cx="762000" cy="21907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αιθυλ-αμίνη</a:t>
          </a:r>
        </a:p>
      </xdr:txBody>
    </xdr:sp>
    <xdr:clientData/>
  </xdr:twoCellAnchor>
  <xdr:twoCellAnchor>
    <xdr:from>
      <xdr:col>14</xdr:col>
      <xdr:colOff>523875</xdr:colOff>
      <xdr:row>140</xdr:row>
      <xdr:rowOff>133350</xdr:rowOff>
    </xdr:from>
    <xdr:to>
      <xdr:col>15</xdr:col>
      <xdr:colOff>371475</xdr:colOff>
      <xdr:row>142</xdr:row>
      <xdr:rowOff>142875</xdr:rowOff>
    </xdr:to>
    <xdr:sp macro="" textlink="">
      <xdr:nvSpPr>
        <xdr:cNvPr id="4168" name="Text Box 1096"/>
        <xdr:cNvSpPr txBox="1">
          <a:spLocks noChangeArrowheads="1"/>
        </xdr:cNvSpPr>
      </xdr:nvSpPr>
      <xdr:spPr bwMode="auto">
        <a:xfrm>
          <a:off x="9058275" y="27051000"/>
          <a:ext cx="457200" cy="39052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FF99"/>
              </a:solidFill>
              <a:latin typeface="Arial"/>
              <a:cs typeface="Arial"/>
            </a:rPr>
            <a:t>νέο άλας</a:t>
          </a:r>
        </a:p>
      </xdr:txBody>
    </xdr:sp>
    <xdr:clientData/>
  </xdr:twoCellAnchor>
  <xdr:twoCellAnchor>
    <xdr:from>
      <xdr:col>13</xdr:col>
      <xdr:colOff>247650</xdr:colOff>
      <xdr:row>139</xdr:row>
      <xdr:rowOff>123825</xdr:rowOff>
    </xdr:from>
    <xdr:to>
      <xdr:col>13</xdr:col>
      <xdr:colOff>600075</xdr:colOff>
      <xdr:row>140</xdr:row>
      <xdr:rowOff>123825</xdr:rowOff>
    </xdr:to>
    <xdr:sp macro="" textlink="">
      <xdr:nvSpPr>
        <xdr:cNvPr id="4167" name="Text Box 1095"/>
        <xdr:cNvSpPr txBox="1">
          <a:spLocks noChangeArrowheads="1"/>
        </xdr:cNvSpPr>
      </xdr:nvSpPr>
      <xdr:spPr bwMode="auto">
        <a:xfrm>
          <a:off x="8172450" y="26850975"/>
          <a:ext cx="352425" cy="19050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0000"/>
              </a:solidFill>
              <a:latin typeface="Arial"/>
              <a:cs typeface="Arial"/>
            </a:rPr>
            <a:t>+</a:t>
          </a:r>
          <a:r>
            <a:rPr lang="en-US" sz="1000" b="0" i="0" strike="noStrike">
              <a:solidFill>
                <a:srgbClr val="3366FF"/>
              </a:solidFill>
              <a:latin typeface="Arial"/>
              <a:cs typeface="Arial"/>
            </a:rPr>
            <a:t>OH</a:t>
          </a:r>
          <a:r>
            <a:rPr lang="en-US" sz="1000" b="0" i="0" strike="noStrike" baseline="30000">
              <a:solidFill>
                <a:srgbClr val="3366FF"/>
              </a:solidFill>
              <a:latin typeface="Arial"/>
              <a:cs typeface="Arial"/>
            </a:rPr>
            <a:t>–</a:t>
          </a:r>
        </a:p>
      </xdr:txBody>
    </xdr:sp>
    <xdr:clientData/>
  </xdr:twoCellAnchor>
  <xdr:twoCellAnchor>
    <xdr:from>
      <xdr:col>14</xdr:col>
      <xdr:colOff>76200</xdr:colOff>
      <xdr:row>137</xdr:row>
      <xdr:rowOff>123825</xdr:rowOff>
    </xdr:from>
    <xdr:to>
      <xdr:col>15</xdr:col>
      <xdr:colOff>466725</xdr:colOff>
      <xdr:row>139</xdr:row>
      <xdr:rowOff>95250</xdr:rowOff>
    </xdr:to>
    <xdr:sp macro="" textlink="">
      <xdr:nvSpPr>
        <xdr:cNvPr id="4166" name="Text Box 1094"/>
        <xdr:cNvSpPr txBox="1">
          <a:spLocks noChangeArrowheads="1"/>
        </xdr:cNvSpPr>
      </xdr:nvSpPr>
      <xdr:spPr bwMode="auto">
        <a:xfrm>
          <a:off x="8610600" y="26469975"/>
          <a:ext cx="1000125" cy="352425"/>
        </a:xfrm>
        <a:prstGeom prst="rect">
          <a:avLst/>
        </a:prstGeom>
        <a:solidFill>
          <a:srgbClr val="000000"/>
        </a:solidFill>
        <a:ln w="9525">
          <a:solidFill>
            <a:srgbClr val="000000"/>
          </a:solidFill>
          <a:miter lim="800000"/>
          <a:headEnd/>
          <a:tailEnd/>
        </a:ln>
      </xdr:spPr>
      <xdr:txBody>
        <a:bodyPr vertOverflow="clip" wrap="square" lIns="0" tIns="22860" rIns="27432" bIns="22860" anchor="ctr" upright="1"/>
        <a:lstStyle/>
        <a:p>
          <a:pPr algn="r" rtl="1">
            <a:defRPr sz="1000"/>
          </a:pPr>
          <a:r>
            <a:rPr lang="el-GR" sz="1000" b="1" i="0" strike="noStrike">
              <a:solidFill>
                <a:srgbClr val="800000"/>
              </a:solidFill>
              <a:latin typeface="Arial"/>
              <a:cs typeface="Arial"/>
            </a:rPr>
            <a:t>χλωριούχο αιθυλ-αμμώνιο</a:t>
          </a:r>
        </a:p>
      </xdr:txBody>
    </xdr:sp>
    <xdr:clientData/>
  </xdr:twoCellAnchor>
  <xdr:twoCellAnchor>
    <xdr:from>
      <xdr:col>13</xdr:col>
      <xdr:colOff>219075</xdr:colOff>
      <xdr:row>122</xdr:row>
      <xdr:rowOff>95250</xdr:rowOff>
    </xdr:from>
    <xdr:to>
      <xdr:col>15</xdr:col>
      <xdr:colOff>95250</xdr:colOff>
      <xdr:row>126</xdr:row>
      <xdr:rowOff>19050</xdr:rowOff>
    </xdr:to>
    <xdr:sp macro="" textlink="">
      <xdr:nvSpPr>
        <xdr:cNvPr id="4139" name="Text Box 1067"/>
        <xdr:cNvSpPr txBox="1">
          <a:spLocks noChangeArrowheads="1"/>
        </xdr:cNvSpPr>
      </xdr:nvSpPr>
      <xdr:spPr bwMode="auto">
        <a:xfrm>
          <a:off x="8143875" y="23536275"/>
          <a:ext cx="1095375" cy="685800"/>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υδραλογονικό άλας της πρωτοταγούς αμίνης</a:t>
          </a:r>
        </a:p>
      </xdr:txBody>
    </xdr:sp>
    <xdr:clientData/>
  </xdr:twoCellAnchor>
  <xdr:twoCellAnchor>
    <xdr:from>
      <xdr:col>5</xdr:col>
      <xdr:colOff>209550</xdr:colOff>
      <xdr:row>108</xdr:row>
      <xdr:rowOff>95250</xdr:rowOff>
    </xdr:from>
    <xdr:to>
      <xdr:col>6</xdr:col>
      <xdr:colOff>428625</xdr:colOff>
      <xdr:row>110</xdr:row>
      <xdr:rowOff>47625</xdr:rowOff>
    </xdr:to>
    <xdr:sp macro="" textlink="">
      <xdr:nvSpPr>
        <xdr:cNvPr id="4102" name="Text Box 1030"/>
        <xdr:cNvSpPr txBox="1">
          <a:spLocks noChangeArrowheads="1"/>
        </xdr:cNvSpPr>
      </xdr:nvSpPr>
      <xdr:spPr bwMode="auto">
        <a:xfrm>
          <a:off x="3257550" y="20869275"/>
          <a:ext cx="828675" cy="33337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πρωτοταγής αμίνη</a:t>
          </a:r>
        </a:p>
      </xdr:txBody>
    </xdr:sp>
    <xdr:clientData/>
  </xdr:twoCellAnchor>
  <xdr:twoCellAnchor>
    <xdr:from>
      <xdr:col>13</xdr:col>
      <xdr:colOff>361950</xdr:colOff>
      <xdr:row>12</xdr:row>
      <xdr:rowOff>0</xdr:rowOff>
    </xdr:from>
    <xdr:to>
      <xdr:col>13</xdr:col>
      <xdr:colOff>361950</xdr:colOff>
      <xdr:row>12</xdr:row>
      <xdr:rowOff>0</xdr:rowOff>
    </xdr:to>
    <xdr:sp macro="" textlink="">
      <xdr:nvSpPr>
        <xdr:cNvPr id="2050" name="Line 2"/>
        <xdr:cNvSpPr>
          <a:spLocks noChangeShapeType="1"/>
        </xdr:cNvSpPr>
      </xdr:nvSpPr>
      <xdr:spPr bwMode="auto">
        <a:xfrm>
          <a:off x="8286750" y="2295525"/>
          <a:ext cx="0" cy="0"/>
        </a:xfrm>
        <a:prstGeom prst="line">
          <a:avLst/>
        </a:prstGeom>
        <a:noFill/>
        <a:ln w="9525">
          <a:solidFill>
            <a:srgbClr val="FF6600"/>
          </a:solidFill>
          <a:round/>
          <a:headEnd/>
          <a:tailEnd/>
        </a:ln>
      </xdr:spPr>
    </xdr:sp>
    <xdr:clientData/>
  </xdr:twoCellAnchor>
  <xdr:twoCellAnchor>
    <xdr:from>
      <xdr:col>14</xdr:col>
      <xdr:colOff>400050</xdr:colOff>
      <xdr:row>12</xdr:row>
      <xdr:rowOff>0</xdr:rowOff>
    </xdr:from>
    <xdr:to>
      <xdr:col>14</xdr:col>
      <xdr:colOff>400050</xdr:colOff>
      <xdr:row>12</xdr:row>
      <xdr:rowOff>0</xdr:rowOff>
    </xdr:to>
    <xdr:sp macro="" textlink="">
      <xdr:nvSpPr>
        <xdr:cNvPr id="2051" name="Line 3"/>
        <xdr:cNvSpPr>
          <a:spLocks noChangeShapeType="1"/>
        </xdr:cNvSpPr>
      </xdr:nvSpPr>
      <xdr:spPr bwMode="auto">
        <a:xfrm rot="5400000">
          <a:off x="8934450" y="2295525"/>
          <a:ext cx="0" cy="0"/>
        </a:xfrm>
        <a:prstGeom prst="line">
          <a:avLst/>
        </a:prstGeom>
        <a:noFill/>
        <a:ln w="9525">
          <a:solidFill>
            <a:srgbClr val="FFFF99"/>
          </a:solidFill>
          <a:round/>
          <a:headEnd/>
          <a:tailEnd/>
        </a:ln>
      </xdr:spPr>
    </xdr:sp>
    <xdr:clientData/>
  </xdr:twoCellAnchor>
  <xdr:twoCellAnchor>
    <xdr:from>
      <xdr:col>13</xdr:col>
      <xdr:colOff>304800</xdr:colOff>
      <xdr:row>12</xdr:row>
      <xdr:rowOff>0</xdr:rowOff>
    </xdr:from>
    <xdr:to>
      <xdr:col>13</xdr:col>
      <xdr:colOff>342900</xdr:colOff>
      <xdr:row>12</xdr:row>
      <xdr:rowOff>0</xdr:rowOff>
    </xdr:to>
    <xdr:grpSp>
      <xdr:nvGrpSpPr>
        <xdr:cNvPr id="2052" name="Group 4"/>
        <xdr:cNvGrpSpPr>
          <a:grpSpLocks/>
        </xdr:cNvGrpSpPr>
      </xdr:nvGrpSpPr>
      <xdr:grpSpPr bwMode="auto">
        <a:xfrm rot="-5400000">
          <a:off x="8312560" y="2439015"/>
          <a:ext cx="0" cy="38100"/>
          <a:chOff x="697" y="1451"/>
          <a:chExt cx="14" cy="4"/>
        </a:xfrm>
      </xdr:grpSpPr>
      <xdr:sp macro="" textlink="">
        <xdr:nvSpPr>
          <xdr:cNvPr id="2053" name="Line 5"/>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2054" name="Line 6"/>
          <xdr:cNvSpPr>
            <a:spLocks noChangeShapeType="1"/>
          </xdr:cNvSpPr>
        </xdr:nvSpPr>
        <xdr:spPr bwMode="auto">
          <a:xfrm>
            <a:off x="697" y="1451"/>
            <a:ext cx="14" cy="0"/>
          </a:xfrm>
          <a:prstGeom prst="line">
            <a:avLst/>
          </a:prstGeom>
          <a:noFill/>
          <a:ln w="9525">
            <a:solidFill>
              <a:srgbClr val="FFFF99"/>
            </a:solidFill>
            <a:round/>
            <a:headEnd/>
            <a:tailEnd/>
          </a:ln>
        </xdr:spPr>
      </xdr:sp>
    </xdr:grpSp>
    <xdr:clientData/>
  </xdr:twoCellAnchor>
  <xdr:twoCellAnchor>
    <xdr:from>
      <xdr:col>1</xdr:col>
      <xdr:colOff>19050</xdr:colOff>
      <xdr:row>12</xdr:row>
      <xdr:rowOff>51618</xdr:rowOff>
    </xdr:from>
    <xdr:to>
      <xdr:col>7</xdr:col>
      <xdr:colOff>247650</xdr:colOff>
      <xdr:row>13</xdr:row>
      <xdr:rowOff>99243</xdr:rowOff>
    </xdr:to>
    <xdr:sp macro="" textlink="">
      <xdr:nvSpPr>
        <xdr:cNvPr id="2148" name="Text Box 100"/>
        <xdr:cNvSpPr txBox="1">
          <a:spLocks noChangeArrowheads="1"/>
        </xdr:cNvSpPr>
      </xdr:nvSpPr>
      <xdr:spPr bwMode="auto">
        <a:xfrm>
          <a:off x="641760" y="2411360"/>
          <a:ext cx="3964858" cy="244270"/>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Αντιδράσεις υποκατάστασης στα αλκυλαλογονίδια</a:t>
          </a:r>
        </a:p>
      </xdr:txBody>
    </xdr:sp>
    <xdr:clientData/>
  </xdr:twoCellAnchor>
  <xdr:twoCellAnchor>
    <xdr:from>
      <xdr:col>1</xdr:col>
      <xdr:colOff>28575</xdr:colOff>
      <xdr:row>24</xdr:row>
      <xdr:rowOff>104775</xdr:rowOff>
    </xdr:from>
    <xdr:to>
      <xdr:col>5</xdr:col>
      <xdr:colOff>447675</xdr:colOff>
      <xdr:row>25</xdr:row>
      <xdr:rowOff>133350</xdr:rowOff>
    </xdr:to>
    <xdr:sp macro="" textlink="">
      <xdr:nvSpPr>
        <xdr:cNvPr id="2149" name="Text Box 101"/>
        <xdr:cNvSpPr txBox="1">
          <a:spLocks noChangeArrowheads="1"/>
        </xdr:cNvSpPr>
      </xdr:nvSpPr>
      <xdr:spPr bwMode="auto">
        <a:xfrm>
          <a:off x="638175" y="4686300"/>
          <a:ext cx="2857500" cy="219075"/>
        </a:xfrm>
        <a:prstGeom prst="rect">
          <a:avLst/>
        </a:prstGeom>
        <a:solidFill>
          <a:srgbClr val="3333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6600"/>
              </a:solidFill>
              <a:latin typeface="Arial"/>
              <a:cs typeface="Arial"/>
            </a:rPr>
            <a:t>Επίδραση υδατικού διαλύματος </a:t>
          </a:r>
          <a:r>
            <a:rPr lang="en-US" sz="1200" b="1" i="0" strike="noStrike">
              <a:solidFill>
                <a:srgbClr val="FF6600"/>
              </a:solidFill>
              <a:latin typeface="Arial"/>
              <a:cs typeface="Arial"/>
            </a:rPr>
            <a:t>NaOH</a:t>
          </a:r>
        </a:p>
      </xdr:txBody>
    </xdr:sp>
    <xdr:clientData/>
  </xdr:twoCellAnchor>
  <xdr:twoCellAnchor>
    <xdr:from>
      <xdr:col>14</xdr:col>
      <xdr:colOff>447675</xdr:colOff>
      <xdr:row>141</xdr:row>
      <xdr:rowOff>76200</xdr:rowOff>
    </xdr:from>
    <xdr:to>
      <xdr:col>14</xdr:col>
      <xdr:colOff>561975</xdr:colOff>
      <xdr:row>142</xdr:row>
      <xdr:rowOff>0</xdr:rowOff>
    </xdr:to>
    <xdr:grpSp>
      <xdr:nvGrpSpPr>
        <xdr:cNvPr id="2279" name="Group 231"/>
        <xdr:cNvGrpSpPr>
          <a:grpSpLocks/>
        </xdr:cNvGrpSpPr>
      </xdr:nvGrpSpPr>
      <xdr:grpSpPr bwMode="auto">
        <a:xfrm>
          <a:off x="9050901" y="28958458"/>
          <a:ext cx="114300" cy="128639"/>
          <a:chOff x="495" y="1422"/>
          <a:chExt cx="14" cy="14"/>
        </a:xfrm>
      </xdr:grpSpPr>
      <xdr:sp macro="" textlink="">
        <xdr:nvSpPr>
          <xdr:cNvPr id="2280" name="Line 232"/>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281" name="Line 233"/>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clientData/>
  </xdr:twoCellAnchor>
  <xdr:twoCellAnchor>
    <xdr:from>
      <xdr:col>0</xdr:col>
      <xdr:colOff>419100</xdr:colOff>
      <xdr:row>24</xdr:row>
      <xdr:rowOff>161925</xdr:rowOff>
    </xdr:from>
    <xdr:to>
      <xdr:col>0</xdr:col>
      <xdr:colOff>533400</xdr:colOff>
      <xdr:row>25</xdr:row>
      <xdr:rowOff>85725</xdr:rowOff>
    </xdr:to>
    <xdr:sp macro="" textlink="">
      <xdr:nvSpPr>
        <xdr:cNvPr id="2055" name="Oval 7"/>
        <xdr:cNvSpPr>
          <a:spLocks noChangeArrowheads="1"/>
        </xdr:cNvSpPr>
      </xdr:nvSpPr>
      <xdr:spPr bwMode="auto">
        <a:xfrm>
          <a:off x="419100" y="4743450"/>
          <a:ext cx="114300" cy="114300"/>
        </a:xfrm>
        <a:prstGeom prst="ellipse">
          <a:avLst/>
        </a:prstGeom>
        <a:gradFill rotWithShape="1">
          <a:gsLst>
            <a:gs pos="0">
              <a:srgbClr val="800000"/>
            </a:gs>
            <a:gs pos="100000">
              <a:srgbClr val="800000">
                <a:gamma/>
                <a:shade val="14902"/>
                <a:invGamma/>
              </a:srgbClr>
            </a:gs>
          </a:gsLst>
          <a:lin ang="2700000" scaled="1"/>
        </a:gradFill>
        <a:ln w="9525">
          <a:solidFill>
            <a:srgbClr val="000000"/>
          </a:solidFill>
          <a:round/>
          <a:headEnd/>
          <a:tailEnd/>
        </a:ln>
      </xdr:spPr>
    </xdr:sp>
    <xdr:clientData/>
  </xdr:twoCellAnchor>
  <xdr:twoCellAnchor>
    <xdr:from>
      <xdr:col>23</xdr:col>
      <xdr:colOff>0</xdr:colOff>
      <xdr:row>19</xdr:row>
      <xdr:rowOff>0</xdr:rowOff>
    </xdr:from>
    <xdr:to>
      <xdr:col>23</xdr:col>
      <xdr:colOff>133350</xdr:colOff>
      <xdr:row>19</xdr:row>
      <xdr:rowOff>0</xdr:rowOff>
    </xdr:to>
    <xdr:sp macro="" textlink="">
      <xdr:nvSpPr>
        <xdr:cNvPr id="2782" name="Line 734"/>
        <xdr:cNvSpPr>
          <a:spLocks noChangeShapeType="1"/>
        </xdr:cNvSpPr>
      </xdr:nvSpPr>
      <xdr:spPr bwMode="auto">
        <a:xfrm>
          <a:off x="14020800" y="3629025"/>
          <a:ext cx="133350" cy="0"/>
        </a:xfrm>
        <a:prstGeom prst="line">
          <a:avLst/>
        </a:prstGeom>
        <a:noFill/>
        <a:ln w="9525">
          <a:solidFill>
            <a:srgbClr val="FFFF99"/>
          </a:solidFill>
          <a:round/>
          <a:headEnd/>
          <a:tailEnd/>
        </a:ln>
      </xdr:spPr>
    </xdr:sp>
    <xdr:clientData/>
  </xdr:twoCellAnchor>
  <xdr:twoCellAnchor>
    <xdr:from>
      <xdr:col>1</xdr:col>
      <xdr:colOff>361950</xdr:colOff>
      <xdr:row>30</xdr:row>
      <xdr:rowOff>104775</xdr:rowOff>
    </xdr:from>
    <xdr:to>
      <xdr:col>9</xdr:col>
      <xdr:colOff>257175</xdr:colOff>
      <xdr:row>33</xdr:row>
      <xdr:rowOff>28575</xdr:rowOff>
    </xdr:to>
    <xdr:grpSp>
      <xdr:nvGrpSpPr>
        <xdr:cNvPr id="2846" name="Group 798"/>
        <xdr:cNvGrpSpPr>
          <a:grpSpLocks/>
        </xdr:cNvGrpSpPr>
      </xdr:nvGrpSpPr>
      <xdr:grpSpPr bwMode="auto">
        <a:xfrm>
          <a:off x="976466" y="6249936"/>
          <a:ext cx="4811354" cy="538316"/>
          <a:chOff x="137" y="615"/>
          <a:chExt cx="501" cy="52"/>
        </a:xfrm>
      </xdr:grpSpPr>
      <xdr:sp macro="" textlink="">
        <xdr:nvSpPr>
          <xdr:cNvPr id="2083" name="Text Box 35"/>
          <xdr:cNvSpPr txBox="1">
            <a:spLocks noChangeArrowheads="1"/>
          </xdr:cNvSpPr>
        </xdr:nvSpPr>
        <xdr:spPr bwMode="auto">
          <a:xfrm>
            <a:off x="144" y="646"/>
            <a:ext cx="100"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χλωρο-αιθάνιο</a:t>
            </a:r>
          </a:p>
        </xdr:txBody>
      </xdr:sp>
      <xdr:sp macro="" textlink="">
        <xdr:nvSpPr>
          <xdr:cNvPr id="2084" name="Text Box 36"/>
          <xdr:cNvSpPr txBox="1">
            <a:spLocks noChangeArrowheads="1"/>
          </xdr:cNvSpPr>
        </xdr:nvSpPr>
        <xdr:spPr bwMode="auto">
          <a:xfrm>
            <a:off x="469" y="646"/>
            <a:ext cx="64"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αιθανόλη</a:t>
            </a:r>
          </a:p>
        </xdr:txBody>
      </xdr:sp>
      <xdr:grpSp>
        <xdr:nvGrpSpPr>
          <xdr:cNvPr id="2845" name="Group 797"/>
          <xdr:cNvGrpSpPr>
            <a:grpSpLocks/>
          </xdr:cNvGrpSpPr>
        </xdr:nvGrpSpPr>
        <xdr:grpSpPr bwMode="auto">
          <a:xfrm>
            <a:off x="137" y="615"/>
            <a:ext cx="501" cy="35"/>
            <a:chOff x="137" y="615"/>
            <a:chExt cx="501" cy="35"/>
          </a:xfrm>
        </xdr:grpSpPr>
        <xdr:sp macro="" textlink="">
          <xdr:nvSpPr>
            <xdr:cNvPr id="2064" name="Text Box 16"/>
            <xdr:cNvSpPr txBox="1">
              <a:spLocks noChangeArrowheads="1"/>
            </xdr:cNvSpPr>
          </xdr:nvSpPr>
          <xdr:spPr bwMode="auto">
            <a:xfrm>
              <a:off x="288" y="621"/>
              <a:ext cx="50"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NaOH</a:t>
              </a:r>
            </a:p>
          </xdr:txBody>
        </xdr:sp>
        <xdr:grpSp>
          <xdr:nvGrpSpPr>
            <xdr:cNvPr id="2839" name="Group 791"/>
            <xdr:cNvGrpSpPr>
              <a:grpSpLocks/>
            </xdr:cNvGrpSpPr>
          </xdr:nvGrpSpPr>
          <xdr:grpSpPr bwMode="auto">
            <a:xfrm>
              <a:off x="437" y="621"/>
              <a:ext cx="122" cy="26"/>
              <a:chOff x="496" y="621"/>
              <a:chExt cx="122" cy="26"/>
            </a:xfrm>
          </xdr:grpSpPr>
          <xdr:sp macro="" textlink="">
            <xdr:nvSpPr>
              <xdr:cNvPr id="2067" name="Text Box 19"/>
              <xdr:cNvSpPr txBox="1">
                <a:spLocks noChangeArrowheads="1"/>
              </xdr:cNvSpPr>
            </xdr:nvSpPr>
            <xdr:spPr bwMode="auto">
              <a:xfrm>
                <a:off x="496" y="621"/>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2068" name="Text Box 20"/>
              <xdr:cNvSpPr txBox="1">
                <a:spLocks noChangeArrowheads="1"/>
              </xdr:cNvSpPr>
            </xdr:nvSpPr>
            <xdr:spPr bwMode="auto">
              <a:xfrm>
                <a:off x="542" y="621"/>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2069" name="Text Box 21"/>
              <xdr:cNvSpPr txBox="1">
                <a:spLocks noChangeArrowheads="1"/>
              </xdr:cNvSpPr>
            </xdr:nvSpPr>
            <xdr:spPr bwMode="auto">
              <a:xfrm>
                <a:off x="588" y="621"/>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2070" name="Line 22"/>
              <xdr:cNvSpPr>
                <a:spLocks noChangeShapeType="1"/>
              </xdr:cNvSpPr>
            </xdr:nvSpPr>
            <xdr:spPr bwMode="auto">
              <a:xfrm>
                <a:off x="530" y="631"/>
                <a:ext cx="14" cy="0"/>
              </a:xfrm>
              <a:prstGeom prst="line">
                <a:avLst/>
              </a:prstGeom>
              <a:noFill/>
              <a:ln w="9525">
                <a:solidFill>
                  <a:srgbClr val="FFFF99"/>
                </a:solidFill>
                <a:round/>
                <a:headEnd/>
                <a:tailEnd/>
              </a:ln>
            </xdr:spPr>
          </xdr:sp>
          <xdr:sp macro="" textlink="">
            <xdr:nvSpPr>
              <xdr:cNvPr id="2072" name="Line 24"/>
              <xdr:cNvSpPr>
                <a:spLocks noChangeShapeType="1"/>
              </xdr:cNvSpPr>
            </xdr:nvSpPr>
            <xdr:spPr bwMode="auto">
              <a:xfrm>
                <a:off x="575" y="631"/>
                <a:ext cx="14" cy="0"/>
              </a:xfrm>
              <a:prstGeom prst="line">
                <a:avLst/>
              </a:prstGeom>
              <a:noFill/>
              <a:ln w="9525">
                <a:solidFill>
                  <a:srgbClr val="FFFF99"/>
                </a:solidFill>
                <a:round/>
                <a:headEnd/>
                <a:tailEnd/>
              </a:ln>
            </xdr:spPr>
          </xdr:sp>
        </xdr:grpSp>
        <xdr:grpSp>
          <xdr:nvGrpSpPr>
            <xdr:cNvPr id="2844" name="Group 796"/>
            <xdr:cNvGrpSpPr>
              <a:grpSpLocks/>
            </xdr:cNvGrpSpPr>
          </xdr:nvGrpSpPr>
          <xdr:grpSpPr bwMode="auto">
            <a:xfrm>
              <a:off x="137" y="621"/>
              <a:ext cx="114" cy="26"/>
              <a:chOff x="137" y="621"/>
              <a:chExt cx="114" cy="26"/>
            </a:xfrm>
          </xdr:grpSpPr>
          <xdr:sp macro="" textlink="">
            <xdr:nvSpPr>
              <xdr:cNvPr id="2074" name="Text Box 26"/>
              <xdr:cNvSpPr txBox="1">
                <a:spLocks noChangeArrowheads="1"/>
              </xdr:cNvSpPr>
            </xdr:nvSpPr>
            <xdr:spPr bwMode="auto">
              <a:xfrm>
                <a:off x="227" y="621"/>
                <a:ext cx="24"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Cl</a:t>
                </a:r>
              </a:p>
            </xdr:txBody>
          </xdr:sp>
          <xdr:sp macro="" textlink="">
            <xdr:nvSpPr>
              <xdr:cNvPr id="2076" name="Text Box 28"/>
              <xdr:cNvSpPr txBox="1">
                <a:spLocks noChangeArrowheads="1"/>
              </xdr:cNvSpPr>
            </xdr:nvSpPr>
            <xdr:spPr bwMode="auto">
              <a:xfrm>
                <a:off x="182" y="621"/>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2080" name="Text Box 32"/>
              <xdr:cNvSpPr txBox="1">
                <a:spLocks noChangeArrowheads="1"/>
              </xdr:cNvSpPr>
            </xdr:nvSpPr>
            <xdr:spPr bwMode="auto">
              <a:xfrm>
                <a:off x="137" y="621"/>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2081" name="Line 33"/>
              <xdr:cNvSpPr>
                <a:spLocks noChangeShapeType="1"/>
              </xdr:cNvSpPr>
            </xdr:nvSpPr>
            <xdr:spPr bwMode="auto">
              <a:xfrm>
                <a:off x="170" y="631"/>
                <a:ext cx="14" cy="0"/>
              </a:xfrm>
              <a:prstGeom prst="line">
                <a:avLst/>
              </a:prstGeom>
              <a:noFill/>
              <a:ln w="9525">
                <a:solidFill>
                  <a:srgbClr val="FFFF99"/>
                </a:solidFill>
                <a:round/>
                <a:headEnd/>
                <a:tailEnd/>
              </a:ln>
            </xdr:spPr>
          </xdr:sp>
          <xdr:sp macro="" textlink="">
            <xdr:nvSpPr>
              <xdr:cNvPr id="2082" name="Line 34"/>
              <xdr:cNvSpPr>
                <a:spLocks noChangeShapeType="1"/>
              </xdr:cNvSpPr>
            </xdr:nvSpPr>
            <xdr:spPr bwMode="auto">
              <a:xfrm>
                <a:off x="215" y="631"/>
                <a:ext cx="14" cy="0"/>
              </a:xfrm>
              <a:prstGeom prst="line">
                <a:avLst/>
              </a:prstGeom>
              <a:noFill/>
              <a:ln w="9525">
                <a:solidFill>
                  <a:srgbClr val="FFFF99"/>
                </a:solidFill>
                <a:round/>
                <a:headEnd/>
                <a:tailEnd/>
              </a:ln>
            </xdr:spPr>
          </xdr:sp>
        </xdr:grpSp>
        <xdr:grpSp>
          <xdr:nvGrpSpPr>
            <xdr:cNvPr id="2061" name="Group 13"/>
            <xdr:cNvGrpSpPr>
              <a:grpSpLocks/>
            </xdr:cNvGrpSpPr>
          </xdr:nvGrpSpPr>
          <xdr:grpSpPr bwMode="auto">
            <a:xfrm>
              <a:off x="265" y="626"/>
              <a:ext cx="12" cy="12"/>
              <a:chOff x="495" y="1422"/>
              <a:chExt cx="14" cy="14"/>
            </a:xfrm>
          </xdr:grpSpPr>
          <xdr:sp macro="" textlink="">
            <xdr:nvSpPr>
              <xdr:cNvPr id="2062" name="Line 1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063" name="Line 1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2838" name="Group 790"/>
            <xdr:cNvGrpSpPr>
              <a:grpSpLocks/>
            </xdr:cNvGrpSpPr>
          </xdr:nvGrpSpPr>
          <xdr:grpSpPr bwMode="auto">
            <a:xfrm>
              <a:off x="350" y="615"/>
              <a:ext cx="76" cy="35"/>
              <a:chOff x="344" y="615"/>
              <a:chExt cx="76" cy="35"/>
            </a:xfrm>
          </xdr:grpSpPr>
          <xdr:sp macro="" textlink="">
            <xdr:nvSpPr>
              <xdr:cNvPr id="2059" name="Text Box 11"/>
              <xdr:cNvSpPr txBox="1">
                <a:spLocks noChangeArrowheads="1"/>
              </xdr:cNvSpPr>
            </xdr:nvSpPr>
            <xdr:spPr bwMode="auto">
              <a:xfrm>
                <a:off x="350" y="615"/>
                <a:ext cx="58" cy="3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969696"/>
                    </a:solidFill>
                    <a:latin typeface="Arial"/>
                    <a:cs typeface="Arial"/>
                  </a:rPr>
                  <a:t>υδατικό</a:t>
                </a:r>
              </a:p>
              <a:p>
                <a:pPr algn="ctr" rtl="1">
                  <a:defRPr sz="1000"/>
                </a:pPr>
                <a:r>
                  <a:rPr lang="el-GR" sz="1000" b="1" i="0" strike="noStrike">
                    <a:solidFill>
                      <a:srgbClr val="969696"/>
                    </a:solidFill>
                    <a:latin typeface="Arial"/>
                    <a:cs typeface="Arial"/>
                  </a:rPr>
                  <a:t>διάλυμα </a:t>
                </a:r>
              </a:p>
            </xdr:txBody>
          </xdr:sp>
          <xdr:sp macro="" textlink="">
            <xdr:nvSpPr>
              <xdr:cNvPr id="2837" name="Line 789"/>
              <xdr:cNvSpPr>
                <a:spLocks noChangeShapeType="1"/>
              </xdr:cNvSpPr>
            </xdr:nvSpPr>
            <xdr:spPr bwMode="auto">
              <a:xfrm>
                <a:off x="344" y="632"/>
                <a:ext cx="76" cy="0"/>
              </a:xfrm>
              <a:prstGeom prst="line">
                <a:avLst/>
              </a:prstGeom>
              <a:noFill/>
              <a:ln w="9525">
                <a:solidFill>
                  <a:srgbClr val="FF0000"/>
                </a:solidFill>
                <a:round/>
                <a:headEnd/>
                <a:tailEnd type="triangle" w="med" len="med"/>
              </a:ln>
            </xdr:spPr>
          </xdr:sp>
        </xdr:grpSp>
        <xdr:sp macro="" textlink="">
          <xdr:nvSpPr>
            <xdr:cNvPr id="2843" name="Text Box 795"/>
            <xdr:cNvSpPr txBox="1">
              <a:spLocks noChangeArrowheads="1"/>
            </xdr:cNvSpPr>
          </xdr:nvSpPr>
          <xdr:spPr bwMode="auto">
            <a:xfrm>
              <a:off x="594" y="621"/>
              <a:ext cx="44"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NaCl</a:t>
              </a:r>
            </a:p>
          </xdr:txBody>
        </xdr:sp>
        <xdr:grpSp>
          <xdr:nvGrpSpPr>
            <xdr:cNvPr id="2840" name="Group 792"/>
            <xdr:cNvGrpSpPr>
              <a:grpSpLocks/>
            </xdr:cNvGrpSpPr>
          </xdr:nvGrpSpPr>
          <xdr:grpSpPr bwMode="auto">
            <a:xfrm>
              <a:off x="571" y="626"/>
              <a:ext cx="12" cy="12"/>
              <a:chOff x="495" y="1422"/>
              <a:chExt cx="14" cy="14"/>
            </a:xfrm>
          </xdr:grpSpPr>
          <xdr:sp macro="" textlink="">
            <xdr:nvSpPr>
              <xdr:cNvPr id="2841" name="Line 793"/>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842" name="Line 794"/>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grpSp>
    <xdr:clientData/>
  </xdr:twoCellAnchor>
  <xdr:twoCellAnchor>
    <xdr:from>
      <xdr:col>1</xdr:col>
      <xdr:colOff>28575</xdr:colOff>
      <xdr:row>33</xdr:row>
      <xdr:rowOff>114300</xdr:rowOff>
    </xdr:from>
    <xdr:to>
      <xdr:col>5</xdr:col>
      <xdr:colOff>447675</xdr:colOff>
      <xdr:row>34</xdr:row>
      <xdr:rowOff>142875</xdr:rowOff>
    </xdr:to>
    <xdr:sp macro="" textlink="">
      <xdr:nvSpPr>
        <xdr:cNvPr id="2847" name="Text Box 799"/>
        <xdr:cNvSpPr txBox="1">
          <a:spLocks noChangeArrowheads="1"/>
        </xdr:cNvSpPr>
      </xdr:nvSpPr>
      <xdr:spPr bwMode="auto">
        <a:xfrm>
          <a:off x="638175" y="6410325"/>
          <a:ext cx="2857500" cy="219075"/>
        </a:xfrm>
        <a:prstGeom prst="rect">
          <a:avLst/>
        </a:prstGeom>
        <a:solidFill>
          <a:srgbClr val="3333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6600"/>
              </a:solidFill>
              <a:latin typeface="Arial"/>
              <a:cs typeface="Arial"/>
            </a:rPr>
            <a:t>Επίδραση κυανιούχου καλίου (</a:t>
          </a:r>
          <a:r>
            <a:rPr lang="en-US" sz="1200" b="1" i="0" strike="noStrike">
              <a:solidFill>
                <a:srgbClr val="FF6600"/>
              </a:solidFill>
              <a:latin typeface="Arial"/>
              <a:cs typeface="Arial"/>
            </a:rPr>
            <a:t>KCN)</a:t>
          </a:r>
        </a:p>
      </xdr:txBody>
    </xdr:sp>
    <xdr:clientData/>
  </xdr:twoCellAnchor>
  <xdr:twoCellAnchor>
    <xdr:from>
      <xdr:col>0</xdr:col>
      <xdr:colOff>419100</xdr:colOff>
      <xdr:row>33</xdr:row>
      <xdr:rowOff>171450</xdr:rowOff>
    </xdr:from>
    <xdr:to>
      <xdr:col>0</xdr:col>
      <xdr:colOff>533400</xdr:colOff>
      <xdr:row>34</xdr:row>
      <xdr:rowOff>95250</xdr:rowOff>
    </xdr:to>
    <xdr:sp macro="" textlink="">
      <xdr:nvSpPr>
        <xdr:cNvPr id="2848" name="Oval 800"/>
        <xdr:cNvSpPr>
          <a:spLocks noChangeArrowheads="1"/>
        </xdr:cNvSpPr>
      </xdr:nvSpPr>
      <xdr:spPr bwMode="auto">
        <a:xfrm>
          <a:off x="419100" y="6467475"/>
          <a:ext cx="114300" cy="114300"/>
        </a:xfrm>
        <a:prstGeom prst="ellipse">
          <a:avLst/>
        </a:prstGeom>
        <a:gradFill rotWithShape="1">
          <a:gsLst>
            <a:gs pos="0">
              <a:srgbClr val="800000"/>
            </a:gs>
            <a:gs pos="100000">
              <a:srgbClr val="800000">
                <a:gamma/>
                <a:shade val="14902"/>
                <a:invGamma/>
              </a:srgbClr>
            </a:gs>
          </a:gsLst>
          <a:lin ang="2700000" scaled="1"/>
        </a:gradFill>
        <a:ln w="9525">
          <a:solidFill>
            <a:srgbClr val="000000"/>
          </a:solidFill>
          <a:round/>
          <a:headEnd/>
          <a:tailEnd/>
        </a:ln>
      </xdr:spPr>
    </xdr:sp>
    <xdr:clientData/>
  </xdr:twoCellAnchor>
  <xdr:twoCellAnchor>
    <xdr:from>
      <xdr:col>2</xdr:col>
      <xdr:colOff>400050</xdr:colOff>
      <xdr:row>38</xdr:row>
      <xdr:rowOff>180975</xdr:rowOff>
    </xdr:from>
    <xdr:to>
      <xdr:col>8</xdr:col>
      <xdr:colOff>133350</xdr:colOff>
      <xdr:row>41</xdr:row>
      <xdr:rowOff>28575</xdr:rowOff>
    </xdr:to>
    <xdr:grpSp>
      <xdr:nvGrpSpPr>
        <xdr:cNvPr id="2884" name="Group 836"/>
        <xdr:cNvGrpSpPr>
          <a:grpSpLocks/>
        </xdr:cNvGrpSpPr>
      </xdr:nvGrpSpPr>
      <xdr:grpSpPr bwMode="auto">
        <a:xfrm>
          <a:off x="1629082" y="7964846"/>
          <a:ext cx="3420397" cy="462116"/>
          <a:chOff x="170" y="798"/>
          <a:chExt cx="356" cy="44"/>
        </a:xfrm>
      </xdr:grpSpPr>
      <xdr:grpSp>
        <xdr:nvGrpSpPr>
          <xdr:cNvPr id="2882" name="Group 834"/>
          <xdr:cNvGrpSpPr>
            <a:grpSpLocks/>
          </xdr:cNvGrpSpPr>
        </xdr:nvGrpSpPr>
        <xdr:grpSpPr bwMode="auto">
          <a:xfrm>
            <a:off x="170" y="798"/>
            <a:ext cx="47" cy="25"/>
            <a:chOff x="165" y="798"/>
            <a:chExt cx="47" cy="25"/>
          </a:xfrm>
        </xdr:grpSpPr>
        <xdr:sp macro="" textlink="">
          <xdr:nvSpPr>
            <xdr:cNvPr id="2880" name="Text Box 832"/>
            <xdr:cNvSpPr txBox="1">
              <a:spLocks noChangeArrowheads="1"/>
            </xdr:cNvSpPr>
          </xdr:nvSpPr>
          <xdr:spPr bwMode="auto">
            <a:xfrm>
              <a:off x="165" y="798"/>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2861" name="Text Box 813"/>
            <xdr:cNvSpPr txBox="1">
              <a:spLocks noChangeArrowheads="1"/>
            </xdr:cNvSpPr>
          </xdr:nvSpPr>
          <xdr:spPr bwMode="auto">
            <a:xfrm>
              <a:off x="193" y="798"/>
              <a:ext cx="19" cy="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X</a:t>
              </a:r>
            </a:p>
          </xdr:txBody>
        </xdr:sp>
        <xdr:sp macro="" textlink="">
          <xdr:nvSpPr>
            <xdr:cNvPr id="2864" name="Line 816"/>
            <xdr:cNvSpPr>
              <a:spLocks noChangeShapeType="1"/>
            </xdr:cNvSpPr>
          </xdr:nvSpPr>
          <xdr:spPr bwMode="auto">
            <a:xfrm>
              <a:off x="182" y="808"/>
              <a:ext cx="14" cy="0"/>
            </a:xfrm>
            <a:prstGeom prst="line">
              <a:avLst/>
            </a:prstGeom>
            <a:noFill/>
            <a:ln w="9525">
              <a:solidFill>
                <a:srgbClr val="FFFF99"/>
              </a:solidFill>
              <a:round/>
              <a:headEnd/>
              <a:tailEnd/>
            </a:ln>
          </xdr:spPr>
        </xdr:sp>
      </xdr:grpSp>
      <xdr:sp macro="" textlink="">
        <xdr:nvSpPr>
          <xdr:cNvPr id="2851" name="Text Box 803"/>
          <xdr:cNvSpPr txBox="1">
            <a:spLocks noChangeArrowheads="1"/>
          </xdr:cNvSpPr>
        </xdr:nvSpPr>
        <xdr:spPr bwMode="auto">
          <a:xfrm>
            <a:off x="404" y="823"/>
            <a:ext cx="55"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νιτρίλιο</a:t>
            </a:r>
          </a:p>
        </xdr:txBody>
      </xdr:sp>
      <xdr:sp macro="" textlink="">
        <xdr:nvSpPr>
          <xdr:cNvPr id="2853" name="Text Box 805"/>
          <xdr:cNvSpPr txBox="1">
            <a:spLocks noChangeArrowheads="1"/>
          </xdr:cNvSpPr>
        </xdr:nvSpPr>
        <xdr:spPr bwMode="auto">
          <a:xfrm>
            <a:off x="253" y="798"/>
            <a:ext cx="42"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KCN</a:t>
            </a:r>
          </a:p>
        </xdr:txBody>
      </xdr:sp>
      <xdr:grpSp>
        <xdr:nvGrpSpPr>
          <xdr:cNvPr id="2883" name="Group 835"/>
          <xdr:cNvGrpSpPr>
            <a:grpSpLocks/>
          </xdr:cNvGrpSpPr>
        </xdr:nvGrpSpPr>
        <xdr:grpSpPr bwMode="auto">
          <a:xfrm>
            <a:off x="402" y="798"/>
            <a:ext cx="59" cy="22"/>
            <a:chOff x="420" y="798"/>
            <a:chExt cx="59" cy="22"/>
          </a:xfrm>
        </xdr:grpSpPr>
        <xdr:sp macro="" textlink="">
          <xdr:nvSpPr>
            <xdr:cNvPr id="2881" name="Text Box 833"/>
            <xdr:cNvSpPr txBox="1">
              <a:spLocks noChangeArrowheads="1"/>
            </xdr:cNvSpPr>
          </xdr:nvSpPr>
          <xdr:spPr bwMode="auto">
            <a:xfrm>
              <a:off x="420" y="798"/>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2857" name="Text Box 809"/>
            <xdr:cNvSpPr txBox="1">
              <a:spLocks noChangeArrowheads="1"/>
            </xdr:cNvSpPr>
          </xdr:nvSpPr>
          <xdr:spPr bwMode="auto">
            <a:xfrm>
              <a:off x="449" y="798"/>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CN</a:t>
              </a:r>
            </a:p>
          </xdr:txBody>
        </xdr:sp>
        <xdr:sp macro="" textlink="">
          <xdr:nvSpPr>
            <xdr:cNvPr id="2858" name="Line 810"/>
            <xdr:cNvSpPr>
              <a:spLocks noChangeShapeType="1"/>
            </xdr:cNvSpPr>
          </xdr:nvSpPr>
          <xdr:spPr bwMode="auto">
            <a:xfrm>
              <a:off x="437" y="808"/>
              <a:ext cx="14" cy="0"/>
            </a:xfrm>
            <a:prstGeom prst="line">
              <a:avLst/>
            </a:prstGeom>
            <a:noFill/>
            <a:ln w="9525">
              <a:solidFill>
                <a:srgbClr val="FFFF99"/>
              </a:solidFill>
              <a:round/>
              <a:headEnd/>
              <a:tailEnd/>
            </a:ln>
          </xdr:spPr>
          <xdr:txBody>
            <a:bodyPr/>
            <a:lstStyle/>
            <a:p>
              <a:r>
                <a:rPr lang="en-US"/>
                <a:t>0</a:t>
              </a:r>
              <a:endParaRPr lang="el-GR"/>
            </a:p>
          </xdr:txBody>
        </xdr:sp>
      </xdr:grpSp>
      <xdr:sp macro="" textlink="">
        <xdr:nvSpPr>
          <xdr:cNvPr id="2871" name="Line 823"/>
          <xdr:cNvSpPr>
            <a:spLocks noChangeShapeType="1"/>
          </xdr:cNvSpPr>
        </xdr:nvSpPr>
        <xdr:spPr bwMode="auto">
          <a:xfrm>
            <a:off x="315" y="809"/>
            <a:ext cx="76" cy="0"/>
          </a:xfrm>
          <a:prstGeom prst="line">
            <a:avLst/>
          </a:prstGeom>
          <a:noFill/>
          <a:ln w="9525">
            <a:solidFill>
              <a:srgbClr val="FF0000"/>
            </a:solidFill>
            <a:round/>
            <a:headEnd/>
            <a:tailEnd type="triangle" w="med" len="med"/>
          </a:ln>
        </xdr:spPr>
      </xdr:sp>
      <xdr:sp macro="" textlink="">
        <xdr:nvSpPr>
          <xdr:cNvPr id="2872" name="Text Box 824"/>
          <xdr:cNvSpPr txBox="1">
            <a:spLocks noChangeArrowheads="1"/>
          </xdr:cNvSpPr>
        </xdr:nvSpPr>
        <xdr:spPr bwMode="auto">
          <a:xfrm>
            <a:off x="496" y="798"/>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KX</a:t>
            </a:r>
          </a:p>
        </xdr:txBody>
      </xdr:sp>
      <xdr:grpSp>
        <xdr:nvGrpSpPr>
          <xdr:cNvPr id="2866" name="Group 818"/>
          <xdr:cNvGrpSpPr>
            <a:grpSpLocks/>
          </xdr:cNvGrpSpPr>
        </xdr:nvGrpSpPr>
        <xdr:grpSpPr bwMode="auto">
          <a:xfrm>
            <a:off x="230" y="803"/>
            <a:ext cx="12" cy="12"/>
            <a:chOff x="495" y="1422"/>
            <a:chExt cx="14" cy="14"/>
          </a:xfrm>
        </xdr:grpSpPr>
        <xdr:sp macro="" textlink="">
          <xdr:nvSpPr>
            <xdr:cNvPr id="2867" name="Line 819"/>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868" name="Line 820"/>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2873" name="Group 825"/>
          <xdr:cNvGrpSpPr>
            <a:grpSpLocks/>
          </xdr:cNvGrpSpPr>
        </xdr:nvGrpSpPr>
        <xdr:grpSpPr bwMode="auto">
          <a:xfrm>
            <a:off x="473" y="803"/>
            <a:ext cx="12" cy="12"/>
            <a:chOff x="495" y="1422"/>
            <a:chExt cx="14" cy="14"/>
          </a:xfrm>
        </xdr:grpSpPr>
        <xdr:sp macro="" textlink="">
          <xdr:nvSpPr>
            <xdr:cNvPr id="2874" name="Line 826"/>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875" name="Line 827"/>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clientData/>
  </xdr:twoCellAnchor>
  <xdr:twoCellAnchor>
    <xdr:from>
      <xdr:col>1</xdr:col>
      <xdr:colOff>219075</xdr:colOff>
      <xdr:row>48</xdr:row>
      <xdr:rowOff>77143</xdr:rowOff>
    </xdr:from>
    <xdr:to>
      <xdr:col>10</xdr:col>
      <xdr:colOff>10242</xdr:colOff>
      <xdr:row>50</xdr:row>
      <xdr:rowOff>133349</xdr:rowOff>
    </xdr:to>
    <xdr:grpSp>
      <xdr:nvGrpSpPr>
        <xdr:cNvPr id="2914" name="Group 866"/>
        <xdr:cNvGrpSpPr>
          <a:grpSpLocks/>
        </xdr:cNvGrpSpPr>
      </xdr:nvGrpSpPr>
      <xdr:grpSpPr bwMode="auto">
        <a:xfrm>
          <a:off x="833591" y="9909401"/>
          <a:ext cx="5321812" cy="465883"/>
          <a:chOff x="159" y="974"/>
          <a:chExt cx="526" cy="46"/>
        </a:xfrm>
      </xdr:grpSpPr>
      <xdr:grpSp>
        <xdr:nvGrpSpPr>
          <xdr:cNvPr id="2904" name="Group 856"/>
          <xdr:cNvGrpSpPr>
            <a:grpSpLocks/>
          </xdr:cNvGrpSpPr>
        </xdr:nvGrpSpPr>
        <xdr:grpSpPr bwMode="auto">
          <a:xfrm>
            <a:off x="159" y="975"/>
            <a:ext cx="62" cy="21"/>
            <a:chOff x="170" y="975"/>
            <a:chExt cx="62" cy="21"/>
          </a:xfrm>
        </xdr:grpSpPr>
        <xdr:sp macro="" textlink="">
          <xdr:nvSpPr>
            <xdr:cNvPr id="2887" name="Text Box 839"/>
            <xdr:cNvSpPr txBox="1">
              <a:spLocks noChangeArrowheads="1"/>
            </xdr:cNvSpPr>
          </xdr:nvSpPr>
          <xdr:spPr bwMode="auto">
            <a:xfrm>
              <a:off x="170" y="975"/>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2888" name="Text Box 840"/>
            <xdr:cNvSpPr txBox="1">
              <a:spLocks noChangeArrowheads="1"/>
            </xdr:cNvSpPr>
          </xdr:nvSpPr>
          <xdr:spPr bwMode="auto">
            <a:xfrm>
              <a:off x="199" y="975"/>
              <a:ext cx="3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CN</a:t>
              </a:r>
            </a:p>
          </xdr:txBody>
        </xdr:sp>
        <xdr:sp macro="" textlink="">
          <xdr:nvSpPr>
            <xdr:cNvPr id="2889" name="Line 841"/>
            <xdr:cNvSpPr>
              <a:spLocks noChangeShapeType="1"/>
            </xdr:cNvSpPr>
          </xdr:nvSpPr>
          <xdr:spPr bwMode="auto">
            <a:xfrm>
              <a:off x="187" y="985"/>
              <a:ext cx="14" cy="0"/>
            </a:xfrm>
            <a:prstGeom prst="line">
              <a:avLst/>
            </a:prstGeom>
            <a:noFill/>
            <a:ln w="9525">
              <a:solidFill>
                <a:srgbClr val="FFFF99"/>
              </a:solidFill>
              <a:round/>
              <a:headEnd/>
              <a:tailEnd/>
            </a:ln>
          </xdr:spPr>
        </xdr:sp>
      </xdr:grpSp>
      <xdr:sp macro="" textlink="">
        <xdr:nvSpPr>
          <xdr:cNvPr id="2890" name="Text Box 842"/>
          <xdr:cNvSpPr txBox="1">
            <a:spLocks noChangeArrowheads="1"/>
          </xdr:cNvSpPr>
        </xdr:nvSpPr>
        <xdr:spPr bwMode="auto">
          <a:xfrm>
            <a:off x="160" y="1000"/>
            <a:ext cx="55"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νιτρίλιο</a:t>
            </a:r>
          </a:p>
        </xdr:txBody>
      </xdr:sp>
      <xdr:sp macro="" textlink="">
        <xdr:nvSpPr>
          <xdr:cNvPr id="2891" name="Text Box 843"/>
          <xdr:cNvSpPr txBox="1">
            <a:spLocks noChangeArrowheads="1"/>
          </xdr:cNvSpPr>
        </xdr:nvSpPr>
        <xdr:spPr bwMode="auto">
          <a:xfrm>
            <a:off x="254" y="976"/>
            <a:ext cx="53"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 2</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p>
        </xdr:txBody>
      </xdr:sp>
      <xdr:grpSp>
        <xdr:nvGrpSpPr>
          <xdr:cNvPr id="2905" name="Group 857"/>
          <xdr:cNvGrpSpPr>
            <a:grpSpLocks/>
          </xdr:cNvGrpSpPr>
        </xdr:nvGrpSpPr>
        <xdr:grpSpPr bwMode="auto">
          <a:xfrm>
            <a:off x="358" y="975"/>
            <a:ext cx="83" cy="22"/>
            <a:chOff x="402" y="975"/>
            <a:chExt cx="83" cy="22"/>
          </a:xfrm>
        </xdr:grpSpPr>
        <xdr:sp macro="" textlink="">
          <xdr:nvSpPr>
            <xdr:cNvPr id="2893" name="Text Box 845"/>
            <xdr:cNvSpPr txBox="1">
              <a:spLocks noChangeArrowheads="1"/>
            </xdr:cNvSpPr>
          </xdr:nvSpPr>
          <xdr:spPr bwMode="auto">
            <a:xfrm>
              <a:off x="402" y="975"/>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2894" name="Text Box 846"/>
            <xdr:cNvSpPr txBox="1">
              <a:spLocks noChangeArrowheads="1"/>
            </xdr:cNvSpPr>
          </xdr:nvSpPr>
          <xdr:spPr bwMode="auto">
            <a:xfrm>
              <a:off x="431" y="975"/>
              <a:ext cx="54"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COOH</a:t>
              </a:r>
            </a:p>
          </xdr:txBody>
        </xdr:sp>
        <xdr:sp macro="" textlink="">
          <xdr:nvSpPr>
            <xdr:cNvPr id="2895" name="Line 847"/>
            <xdr:cNvSpPr>
              <a:spLocks noChangeShapeType="1"/>
            </xdr:cNvSpPr>
          </xdr:nvSpPr>
          <xdr:spPr bwMode="auto">
            <a:xfrm>
              <a:off x="419" y="985"/>
              <a:ext cx="14" cy="0"/>
            </a:xfrm>
            <a:prstGeom prst="line">
              <a:avLst/>
            </a:prstGeom>
            <a:noFill/>
            <a:ln w="9525">
              <a:solidFill>
                <a:srgbClr val="FFFF99"/>
              </a:solidFill>
              <a:round/>
              <a:headEnd/>
              <a:tailEnd/>
            </a:ln>
          </xdr:spPr>
        </xdr:sp>
      </xdr:grpSp>
      <xdr:sp macro="" textlink="">
        <xdr:nvSpPr>
          <xdr:cNvPr id="2896" name="Line 848"/>
          <xdr:cNvSpPr>
            <a:spLocks noChangeShapeType="1"/>
          </xdr:cNvSpPr>
        </xdr:nvSpPr>
        <xdr:spPr bwMode="auto">
          <a:xfrm>
            <a:off x="307" y="986"/>
            <a:ext cx="46" cy="0"/>
          </a:xfrm>
          <a:prstGeom prst="line">
            <a:avLst/>
          </a:prstGeom>
          <a:noFill/>
          <a:ln w="9525">
            <a:solidFill>
              <a:srgbClr val="FF0000"/>
            </a:solidFill>
            <a:round/>
            <a:headEnd/>
            <a:tailEnd type="triangle" w="med" len="med"/>
          </a:ln>
        </xdr:spPr>
      </xdr:sp>
      <xdr:sp macro="" textlink="">
        <xdr:nvSpPr>
          <xdr:cNvPr id="2897" name="Text Box 849"/>
          <xdr:cNvSpPr txBox="1">
            <a:spLocks noChangeArrowheads="1"/>
          </xdr:cNvSpPr>
        </xdr:nvSpPr>
        <xdr:spPr bwMode="auto">
          <a:xfrm>
            <a:off x="476" y="976"/>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NH</a:t>
            </a:r>
            <a:r>
              <a:rPr lang="en-US" sz="1200" b="0" i="0" strike="noStrike" baseline="-25000">
                <a:solidFill>
                  <a:srgbClr val="FFFF99"/>
                </a:solidFill>
                <a:latin typeface="Arial"/>
                <a:cs typeface="Arial"/>
              </a:rPr>
              <a:t>3</a:t>
            </a:r>
          </a:p>
        </xdr:txBody>
      </xdr:sp>
      <xdr:grpSp>
        <xdr:nvGrpSpPr>
          <xdr:cNvPr id="2901" name="Group 853"/>
          <xdr:cNvGrpSpPr>
            <a:grpSpLocks/>
          </xdr:cNvGrpSpPr>
        </xdr:nvGrpSpPr>
        <xdr:grpSpPr bwMode="auto">
          <a:xfrm>
            <a:off x="453" y="980"/>
            <a:ext cx="12" cy="12"/>
            <a:chOff x="495" y="1422"/>
            <a:chExt cx="14" cy="14"/>
          </a:xfrm>
        </xdr:grpSpPr>
        <xdr:sp macro="" textlink="">
          <xdr:nvSpPr>
            <xdr:cNvPr id="2902" name="Line 85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903" name="Line 85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2898" name="Group 850"/>
          <xdr:cNvGrpSpPr>
            <a:grpSpLocks/>
          </xdr:cNvGrpSpPr>
        </xdr:nvGrpSpPr>
        <xdr:grpSpPr bwMode="auto">
          <a:xfrm>
            <a:off x="230" y="980"/>
            <a:ext cx="12" cy="12"/>
            <a:chOff x="495" y="1422"/>
            <a:chExt cx="14" cy="14"/>
          </a:xfrm>
        </xdr:grpSpPr>
        <xdr:sp macro="" textlink="">
          <xdr:nvSpPr>
            <xdr:cNvPr id="2899" name="Line 851"/>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900" name="Line 852"/>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2911" name="Group 863"/>
          <xdr:cNvGrpSpPr>
            <a:grpSpLocks/>
          </xdr:cNvGrpSpPr>
        </xdr:nvGrpSpPr>
        <xdr:grpSpPr bwMode="auto">
          <a:xfrm>
            <a:off x="580" y="974"/>
            <a:ext cx="100" cy="27"/>
            <a:chOff x="580" y="974"/>
            <a:chExt cx="100" cy="27"/>
          </a:xfrm>
        </xdr:grpSpPr>
        <xdr:sp macro="" textlink="">
          <xdr:nvSpPr>
            <xdr:cNvPr id="2908" name="Text Box 860"/>
            <xdr:cNvSpPr txBox="1">
              <a:spLocks noChangeArrowheads="1"/>
            </xdr:cNvSpPr>
          </xdr:nvSpPr>
          <xdr:spPr bwMode="auto">
            <a:xfrm>
              <a:off x="580" y="975"/>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2909" name="Text Box 861"/>
            <xdr:cNvSpPr txBox="1">
              <a:spLocks noChangeArrowheads="1"/>
            </xdr:cNvSpPr>
          </xdr:nvSpPr>
          <xdr:spPr bwMode="auto">
            <a:xfrm>
              <a:off x="609" y="974"/>
              <a:ext cx="71"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COONH</a:t>
              </a:r>
              <a:r>
                <a:rPr lang="en-US" sz="1200" b="0" i="0" strike="noStrike" baseline="-25000">
                  <a:solidFill>
                    <a:srgbClr val="FFFF99"/>
                  </a:solidFill>
                  <a:latin typeface="Arial"/>
                  <a:cs typeface="Arial"/>
                </a:rPr>
                <a:t>4</a:t>
              </a:r>
            </a:p>
          </xdr:txBody>
        </xdr:sp>
        <xdr:sp macro="" textlink="">
          <xdr:nvSpPr>
            <xdr:cNvPr id="2910" name="Line 862"/>
            <xdr:cNvSpPr>
              <a:spLocks noChangeShapeType="1"/>
            </xdr:cNvSpPr>
          </xdr:nvSpPr>
          <xdr:spPr bwMode="auto">
            <a:xfrm>
              <a:off x="597" y="985"/>
              <a:ext cx="14" cy="0"/>
            </a:xfrm>
            <a:prstGeom prst="line">
              <a:avLst/>
            </a:prstGeom>
            <a:noFill/>
            <a:ln w="9525">
              <a:solidFill>
                <a:srgbClr val="FFFF99"/>
              </a:solidFill>
              <a:round/>
              <a:headEnd/>
              <a:tailEnd/>
            </a:ln>
          </xdr:spPr>
        </xdr:sp>
      </xdr:grpSp>
      <xdr:sp macro="" textlink="">
        <xdr:nvSpPr>
          <xdr:cNvPr id="2906" name="Line 858"/>
          <xdr:cNvSpPr>
            <a:spLocks noChangeShapeType="1"/>
          </xdr:cNvSpPr>
        </xdr:nvSpPr>
        <xdr:spPr bwMode="auto">
          <a:xfrm>
            <a:off x="523" y="986"/>
            <a:ext cx="46" cy="0"/>
          </a:xfrm>
          <a:prstGeom prst="line">
            <a:avLst/>
          </a:prstGeom>
          <a:noFill/>
          <a:ln w="9525">
            <a:solidFill>
              <a:srgbClr val="FF0000"/>
            </a:solidFill>
            <a:round/>
            <a:headEnd/>
            <a:tailEnd type="triangle" w="med" len="med"/>
          </a:ln>
        </xdr:spPr>
      </xdr:sp>
      <xdr:sp macro="" textlink="">
        <xdr:nvSpPr>
          <xdr:cNvPr id="2912" name="Text Box 864"/>
          <xdr:cNvSpPr txBox="1">
            <a:spLocks noChangeArrowheads="1"/>
          </xdr:cNvSpPr>
        </xdr:nvSpPr>
        <xdr:spPr bwMode="auto">
          <a:xfrm>
            <a:off x="344" y="1000"/>
            <a:ext cx="111"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καρβοξυλικό οξύ</a:t>
            </a:r>
          </a:p>
        </xdr:txBody>
      </xdr:sp>
      <xdr:sp macro="" textlink="">
        <xdr:nvSpPr>
          <xdr:cNvPr id="2913" name="Text Box 865"/>
          <xdr:cNvSpPr txBox="1">
            <a:spLocks noChangeArrowheads="1"/>
          </xdr:cNvSpPr>
        </xdr:nvSpPr>
        <xdr:spPr bwMode="auto">
          <a:xfrm>
            <a:off x="574" y="1000"/>
            <a:ext cx="111"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αμμωνιακό άλας</a:t>
            </a:r>
          </a:p>
        </xdr:txBody>
      </xdr:sp>
    </xdr:grpSp>
    <xdr:clientData/>
  </xdr:twoCellAnchor>
  <xdr:twoCellAnchor>
    <xdr:from>
      <xdr:col>2</xdr:col>
      <xdr:colOff>466725</xdr:colOff>
      <xdr:row>189</xdr:row>
      <xdr:rowOff>19050</xdr:rowOff>
    </xdr:from>
    <xdr:to>
      <xdr:col>3</xdr:col>
      <xdr:colOff>142875</xdr:colOff>
      <xdr:row>190</xdr:row>
      <xdr:rowOff>85725</xdr:rowOff>
    </xdr:to>
    <xdr:sp macro="" textlink="">
      <xdr:nvSpPr>
        <xdr:cNvPr id="2921" name="Text Box 873"/>
        <xdr:cNvSpPr txBox="1">
          <a:spLocks noChangeArrowheads="1"/>
        </xdr:cNvSpPr>
      </xdr:nvSpPr>
      <xdr:spPr bwMode="auto">
        <a:xfrm>
          <a:off x="1685925" y="37823775"/>
          <a:ext cx="285750" cy="26670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Cl</a:t>
          </a:r>
          <a:r>
            <a:rPr lang="en-US" sz="1200" b="0" i="0" strike="noStrike" baseline="-25000">
              <a:solidFill>
                <a:srgbClr val="FFFF99"/>
              </a:solidFill>
              <a:latin typeface="Arial"/>
              <a:cs typeface="Arial"/>
            </a:rPr>
            <a:t>2</a:t>
          </a:r>
        </a:p>
      </xdr:txBody>
    </xdr:sp>
    <xdr:clientData/>
  </xdr:twoCellAnchor>
  <xdr:twoCellAnchor>
    <xdr:from>
      <xdr:col>2</xdr:col>
      <xdr:colOff>133350</xdr:colOff>
      <xdr:row>51</xdr:row>
      <xdr:rowOff>106309</xdr:rowOff>
    </xdr:from>
    <xdr:to>
      <xdr:col>8</xdr:col>
      <xdr:colOff>314325</xdr:colOff>
      <xdr:row>53</xdr:row>
      <xdr:rowOff>152378</xdr:rowOff>
    </xdr:to>
    <xdr:grpSp>
      <xdr:nvGrpSpPr>
        <xdr:cNvPr id="2941" name="Group 893"/>
        <xdr:cNvGrpSpPr>
          <a:grpSpLocks/>
        </xdr:cNvGrpSpPr>
      </xdr:nvGrpSpPr>
      <xdr:grpSpPr bwMode="auto">
        <a:xfrm>
          <a:off x="1362382" y="10553083"/>
          <a:ext cx="3868072" cy="455747"/>
          <a:chOff x="46" y="1037"/>
          <a:chExt cx="403" cy="45"/>
        </a:xfrm>
      </xdr:grpSpPr>
      <xdr:sp macro="" textlink="">
        <xdr:nvSpPr>
          <xdr:cNvPr id="2075" name="Text Box 27"/>
          <xdr:cNvSpPr txBox="1">
            <a:spLocks noChangeArrowheads="1"/>
          </xdr:cNvSpPr>
        </xdr:nvSpPr>
        <xdr:spPr bwMode="auto">
          <a:xfrm>
            <a:off x="187" y="1039"/>
            <a:ext cx="25" cy="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r>
              <a:rPr lang="en-US" sz="1200" b="0" i="0" strike="noStrike" baseline="30000">
                <a:solidFill>
                  <a:srgbClr val="FFFF99"/>
                </a:solidFill>
                <a:latin typeface="Arial"/>
                <a:cs typeface="Arial"/>
              </a:rPr>
              <a:t>+</a:t>
            </a:r>
          </a:p>
        </xdr:txBody>
      </xdr:sp>
      <xdr:grpSp>
        <xdr:nvGrpSpPr>
          <xdr:cNvPr id="2922" name="Group 874"/>
          <xdr:cNvGrpSpPr>
            <a:grpSpLocks/>
          </xdr:cNvGrpSpPr>
        </xdr:nvGrpSpPr>
        <xdr:grpSpPr bwMode="auto">
          <a:xfrm>
            <a:off x="279" y="1037"/>
            <a:ext cx="83" cy="22"/>
            <a:chOff x="402" y="975"/>
            <a:chExt cx="83" cy="22"/>
          </a:xfrm>
        </xdr:grpSpPr>
        <xdr:sp macro="" textlink="">
          <xdr:nvSpPr>
            <xdr:cNvPr id="2923" name="Text Box 875"/>
            <xdr:cNvSpPr txBox="1">
              <a:spLocks noChangeArrowheads="1"/>
            </xdr:cNvSpPr>
          </xdr:nvSpPr>
          <xdr:spPr bwMode="auto">
            <a:xfrm>
              <a:off x="402" y="975"/>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2924" name="Text Box 876"/>
            <xdr:cNvSpPr txBox="1">
              <a:spLocks noChangeArrowheads="1"/>
            </xdr:cNvSpPr>
          </xdr:nvSpPr>
          <xdr:spPr bwMode="auto">
            <a:xfrm>
              <a:off x="431" y="975"/>
              <a:ext cx="54"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COOH</a:t>
              </a:r>
            </a:p>
          </xdr:txBody>
        </xdr:sp>
        <xdr:sp macro="" textlink="">
          <xdr:nvSpPr>
            <xdr:cNvPr id="2925" name="Line 877"/>
            <xdr:cNvSpPr>
              <a:spLocks noChangeShapeType="1"/>
            </xdr:cNvSpPr>
          </xdr:nvSpPr>
          <xdr:spPr bwMode="auto">
            <a:xfrm>
              <a:off x="419" y="985"/>
              <a:ext cx="14" cy="0"/>
            </a:xfrm>
            <a:prstGeom prst="line">
              <a:avLst/>
            </a:prstGeom>
            <a:noFill/>
            <a:ln w="9525">
              <a:solidFill>
                <a:srgbClr val="FFFF99"/>
              </a:solidFill>
              <a:round/>
              <a:headEnd/>
              <a:tailEnd/>
            </a:ln>
          </xdr:spPr>
        </xdr:sp>
      </xdr:grpSp>
      <xdr:sp macro="" textlink="">
        <xdr:nvSpPr>
          <xdr:cNvPr id="2926" name="Line 878"/>
          <xdr:cNvSpPr>
            <a:spLocks noChangeShapeType="1"/>
          </xdr:cNvSpPr>
        </xdr:nvSpPr>
        <xdr:spPr bwMode="auto">
          <a:xfrm>
            <a:off x="223" y="1048"/>
            <a:ext cx="46" cy="0"/>
          </a:xfrm>
          <a:prstGeom prst="line">
            <a:avLst/>
          </a:prstGeom>
          <a:noFill/>
          <a:ln w="9525">
            <a:solidFill>
              <a:srgbClr val="FF0000"/>
            </a:solidFill>
            <a:round/>
            <a:headEnd/>
            <a:tailEnd type="triangle" w="med" len="med"/>
          </a:ln>
        </xdr:spPr>
      </xdr:sp>
      <xdr:sp macro="" textlink="">
        <xdr:nvSpPr>
          <xdr:cNvPr id="2927" name="Text Box 879"/>
          <xdr:cNvSpPr txBox="1">
            <a:spLocks noChangeArrowheads="1"/>
          </xdr:cNvSpPr>
        </xdr:nvSpPr>
        <xdr:spPr bwMode="auto">
          <a:xfrm>
            <a:off x="397" y="1039"/>
            <a:ext cx="52" cy="3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NH</a:t>
            </a:r>
            <a:r>
              <a:rPr lang="en-US" sz="1200" b="0" i="0" strike="noStrike" baseline="-25000">
                <a:solidFill>
                  <a:srgbClr val="FFFF99"/>
                </a:solidFill>
                <a:latin typeface="Arial"/>
                <a:cs typeface="Arial"/>
              </a:rPr>
              <a:t>4</a:t>
            </a:r>
            <a:r>
              <a:rPr lang="en-US" sz="1200" b="0" i="0" strike="noStrike" baseline="30000">
                <a:solidFill>
                  <a:srgbClr val="FFFF99"/>
                </a:solidFill>
                <a:latin typeface="Arial"/>
                <a:cs typeface="Arial"/>
              </a:rPr>
              <a:t>+</a:t>
            </a:r>
          </a:p>
        </xdr:txBody>
      </xdr:sp>
      <xdr:grpSp>
        <xdr:nvGrpSpPr>
          <xdr:cNvPr id="2928" name="Group 880"/>
          <xdr:cNvGrpSpPr>
            <a:grpSpLocks/>
          </xdr:cNvGrpSpPr>
        </xdr:nvGrpSpPr>
        <xdr:grpSpPr bwMode="auto">
          <a:xfrm>
            <a:off x="374" y="1042"/>
            <a:ext cx="12" cy="12"/>
            <a:chOff x="495" y="1422"/>
            <a:chExt cx="14" cy="14"/>
          </a:xfrm>
        </xdr:grpSpPr>
        <xdr:sp macro="" textlink="">
          <xdr:nvSpPr>
            <xdr:cNvPr id="2929" name="Line 881"/>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930" name="Line 882"/>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2934" name="Group 886"/>
          <xdr:cNvGrpSpPr>
            <a:grpSpLocks/>
          </xdr:cNvGrpSpPr>
        </xdr:nvGrpSpPr>
        <xdr:grpSpPr bwMode="auto">
          <a:xfrm>
            <a:off x="52" y="1037"/>
            <a:ext cx="100" cy="27"/>
            <a:chOff x="580" y="975"/>
            <a:chExt cx="100" cy="27"/>
          </a:xfrm>
        </xdr:grpSpPr>
        <xdr:sp macro="" textlink="">
          <xdr:nvSpPr>
            <xdr:cNvPr id="2935" name="Text Box 887"/>
            <xdr:cNvSpPr txBox="1">
              <a:spLocks noChangeArrowheads="1"/>
            </xdr:cNvSpPr>
          </xdr:nvSpPr>
          <xdr:spPr bwMode="auto">
            <a:xfrm>
              <a:off x="580" y="975"/>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2936" name="Text Box 888"/>
            <xdr:cNvSpPr txBox="1">
              <a:spLocks noChangeArrowheads="1"/>
            </xdr:cNvSpPr>
          </xdr:nvSpPr>
          <xdr:spPr bwMode="auto">
            <a:xfrm>
              <a:off x="609" y="975"/>
              <a:ext cx="71"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COONH</a:t>
              </a:r>
              <a:r>
                <a:rPr lang="en-US" sz="1200" b="0" i="0" strike="noStrike" baseline="-25000">
                  <a:solidFill>
                    <a:srgbClr val="FFFF99"/>
                  </a:solidFill>
                  <a:latin typeface="Arial"/>
                  <a:cs typeface="Arial"/>
                </a:rPr>
                <a:t>4</a:t>
              </a:r>
            </a:p>
          </xdr:txBody>
        </xdr:sp>
        <xdr:sp macro="" textlink="">
          <xdr:nvSpPr>
            <xdr:cNvPr id="2937" name="Line 889"/>
            <xdr:cNvSpPr>
              <a:spLocks noChangeShapeType="1"/>
            </xdr:cNvSpPr>
          </xdr:nvSpPr>
          <xdr:spPr bwMode="auto">
            <a:xfrm>
              <a:off x="597" y="985"/>
              <a:ext cx="14" cy="0"/>
            </a:xfrm>
            <a:prstGeom prst="line">
              <a:avLst/>
            </a:prstGeom>
            <a:noFill/>
            <a:ln w="9525">
              <a:solidFill>
                <a:srgbClr val="FFFF99"/>
              </a:solidFill>
              <a:round/>
              <a:headEnd/>
              <a:tailEnd/>
            </a:ln>
          </xdr:spPr>
        </xdr:sp>
      </xdr:grpSp>
      <xdr:sp macro="" textlink="">
        <xdr:nvSpPr>
          <xdr:cNvPr id="2939" name="Text Box 891"/>
          <xdr:cNvSpPr txBox="1">
            <a:spLocks noChangeArrowheads="1"/>
          </xdr:cNvSpPr>
        </xdr:nvSpPr>
        <xdr:spPr bwMode="auto">
          <a:xfrm>
            <a:off x="265" y="1062"/>
            <a:ext cx="111"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καρβοξυλικό οξύ</a:t>
            </a:r>
          </a:p>
        </xdr:txBody>
      </xdr:sp>
      <xdr:sp macro="" textlink="">
        <xdr:nvSpPr>
          <xdr:cNvPr id="2940" name="Text Box 892"/>
          <xdr:cNvSpPr txBox="1">
            <a:spLocks noChangeArrowheads="1"/>
          </xdr:cNvSpPr>
        </xdr:nvSpPr>
        <xdr:spPr bwMode="auto">
          <a:xfrm>
            <a:off x="46" y="1062"/>
            <a:ext cx="111"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αμμωνιακό άλας</a:t>
            </a:r>
          </a:p>
        </xdr:txBody>
      </xdr:sp>
      <xdr:grpSp>
        <xdr:nvGrpSpPr>
          <xdr:cNvPr id="2931" name="Group 883"/>
          <xdr:cNvGrpSpPr>
            <a:grpSpLocks/>
          </xdr:cNvGrpSpPr>
        </xdr:nvGrpSpPr>
        <xdr:grpSpPr bwMode="auto">
          <a:xfrm>
            <a:off x="164" y="1042"/>
            <a:ext cx="12" cy="12"/>
            <a:chOff x="495" y="1422"/>
            <a:chExt cx="14" cy="14"/>
          </a:xfrm>
        </xdr:grpSpPr>
        <xdr:sp macro="" textlink="">
          <xdr:nvSpPr>
            <xdr:cNvPr id="2932" name="Line 88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933" name="Line 88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clientData/>
  </xdr:twoCellAnchor>
  <xdr:twoCellAnchor>
    <xdr:from>
      <xdr:col>1</xdr:col>
      <xdr:colOff>371475</xdr:colOff>
      <xdr:row>55</xdr:row>
      <xdr:rowOff>57150</xdr:rowOff>
    </xdr:from>
    <xdr:to>
      <xdr:col>7</xdr:col>
      <xdr:colOff>450645</xdr:colOff>
      <xdr:row>57</xdr:row>
      <xdr:rowOff>171450</xdr:rowOff>
    </xdr:to>
    <xdr:grpSp>
      <xdr:nvGrpSpPr>
        <xdr:cNvPr id="2998" name="Group 950"/>
        <xdr:cNvGrpSpPr>
          <a:grpSpLocks/>
        </xdr:cNvGrpSpPr>
      </xdr:nvGrpSpPr>
      <xdr:grpSpPr bwMode="auto">
        <a:xfrm>
          <a:off x="985991" y="11323279"/>
          <a:ext cx="3766267" cy="523977"/>
          <a:chOff x="103" y="1107"/>
          <a:chExt cx="360" cy="52"/>
        </a:xfrm>
      </xdr:grpSpPr>
      <xdr:grpSp>
        <xdr:nvGrpSpPr>
          <xdr:cNvPr id="2943" name="Group 895"/>
          <xdr:cNvGrpSpPr>
            <a:grpSpLocks/>
          </xdr:cNvGrpSpPr>
        </xdr:nvGrpSpPr>
        <xdr:grpSpPr bwMode="auto">
          <a:xfrm>
            <a:off x="103" y="1114"/>
            <a:ext cx="62" cy="21"/>
            <a:chOff x="170" y="975"/>
            <a:chExt cx="62" cy="21"/>
          </a:xfrm>
        </xdr:grpSpPr>
        <xdr:sp macro="" textlink="">
          <xdr:nvSpPr>
            <xdr:cNvPr id="2944" name="Text Box 896"/>
            <xdr:cNvSpPr txBox="1">
              <a:spLocks noChangeArrowheads="1"/>
            </xdr:cNvSpPr>
          </xdr:nvSpPr>
          <xdr:spPr bwMode="auto">
            <a:xfrm>
              <a:off x="170" y="975"/>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2945" name="Text Box 897"/>
            <xdr:cNvSpPr txBox="1">
              <a:spLocks noChangeArrowheads="1"/>
            </xdr:cNvSpPr>
          </xdr:nvSpPr>
          <xdr:spPr bwMode="auto">
            <a:xfrm>
              <a:off x="199" y="975"/>
              <a:ext cx="3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CN</a:t>
              </a:r>
            </a:p>
          </xdr:txBody>
        </xdr:sp>
        <xdr:sp macro="" textlink="">
          <xdr:nvSpPr>
            <xdr:cNvPr id="2946" name="Line 898"/>
            <xdr:cNvSpPr>
              <a:spLocks noChangeShapeType="1"/>
            </xdr:cNvSpPr>
          </xdr:nvSpPr>
          <xdr:spPr bwMode="auto">
            <a:xfrm>
              <a:off x="187" y="987"/>
              <a:ext cx="14" cy="0"/>
            </a:xfrm>
            <a:prstGeom prst="line">
              <a:avLst/>
            </a:prstGeom>
            <a:noFill/>
            <a:ln w="9525">
              <a:solidFill>
                <a:srgbClr val="FFFF99"/>
              </a:solidFill>
              <a:round/>
              <a:headEnd/>
              <a:tailEnd/>
            </a:ln>
          </xdr:spPr>
        </xdr:sp>
      </xdr:grpSp>
      <xdr:sp macro="" textlink="">
        <xdr:nvSpPr>
          <xdr:cNvPr id="2947" name="Text Box 899"/>
          <xdr:cNvSpPr txBox="1">
            <a:spLocks noChangeArrowheads="1"/>
          </xdr:cNvSpPr>
        </xdr:nvSpPr>
        <xdr:spPr bwMode="auto">
          <a:xfrm>
            <a:off x="104" y="1139"/>
            <a:ext cx="55"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νιτρίλιο</a:t>
            </a:r>
          </a:p>
        </xdr:txBody>
      </xdr:sp>
      <xdr:sp macro="" textlink="">
        <xdr:nvSpPr>
          <xdr:cNvPr id="2948" name="Text Box 900"/>
          <xdr:cNvSpPr txBox="1">
            <a:spLocks noChangeArrowheads="1"/>
          </xdr:cNvSpPr>
        </xdr:nvSpPr>
        <xdr:spPr bwMode="auto">
          <a:xfrm>
            <a:off x="197" y="1114"/>
            <a:ext cx="48"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 2</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p>
        </xdr:txBody>
      </xdr:sp>
      <xdr:grpSp>
        <xdr:nvGrpSpPr>
          <xdr:cNvPr id="2949" name="Group 901"/>
          <xdr:cNvGrpSpPr>
            <a:grpSpLocks/>
          </xdr:cNvGrpSpPr>
        </xdr:nvGrpSpPr>
        <xdr:grpSpPr bwMode="auto">
          <a:xfrm>
            <a:off x="302" y="1114"/>
            <a:ext cx="83" cy="22"/>
            <a:chOff x="402" y="975"/>
            <a:chExt cx="83" cy="22"/>
          </a:xfrm>
        </xdr:grpSpPr>
        <xdr:sp macro="" textlink="">
          <xdr:nvSpPr>
            <xdr:cNvPr id="2950" name="Text Box 902"/>
            <xdr:cNvSpPr txBox="1">
              <a:spLocks noChangeArrowheads="1"/>
            </xdr:cNvSpPr>
          </xdr:nvSpPr>
          <xdr:spPr bwMode="auto">
            <a:xfrm>
              <a:off x="402" y="975"/>
              <a:ext cx="1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2951" name="Text Box 903"/>
            <xdr:cNvSpPr txBox="1">
              <a:spLocks noChangeArrowheads="1"/>
            </xdr:cNvSpPr>
          </xdr:nvSpPr>
          <xdr:spPr bwMode="auto">
            <a:xfrm>
              <a:off x="431" y="975"/>
              <a:ext cx="54"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COOH</a:t>
              </a:r>
            </a:p>
          </xdr:txBody>
        </xdr:sp>
        <xdr:sp macro="" textlink="">
          <xdr:nvSpPr>
            <xdr:cNvPr id="2952" name="Line 904"/>
            <xdr:cNvSpPr>
              <a:spLocks noChangeShapeType="1"/>
            </xdr:cNvSpPr>
          </xdr:nvSpPr>
          <xdr:spPr bwMode="auto">
            <a:xfrm>
              <a:off x="419" y="987"/>
              <a:ext cx="14" cy="0"/>
            </a:xfrm>
            <a:prstGeom prst="line">
              <a:avLst/>
            </a:prstGeom>
            <a:noFill/>
            <a:ln w="9525">
              <a:solidFill>
                <a:srgbClr val="FFFF99"/>
              </a:solidFill>
              <a:round/>
              <a:headEnd/>
              <a:tailEnd/>
            </a:ln>
          </xdr:spPr>
        </xdr:sp>
      </xdr:grpSp>
      <xdr:grpSp>
        <xdr:nvGrpSpPr>
          <xdr:cNvPr id="2968" name="Group 920"/>
          <xdr:cNvGrpSpPr>
            <a:grpSpLocks/>
          </xdr:cNvGrpSpPr>
        </xdr:nvGrpSpPr>
        <xdr:grpSpPr bwMode="auto">
          <a:xfrm>
            <a:off x="249" y="1107"/>
            <a:ext cx="46" cy="21"/>
            <a:chOff x="249" y="1107"/>
            <a:chExt cx="46" cy="21"/>
          </a:xfrm>
        </xdr:grpSpPr>
        <xdr:sp macro="" textlink="">
          <xdr:nvSpPr>
            <xdr:cNvPr id="2917" name="Text Box 869"/>
            <xdr:cNvSpPr txBox="1">
              <a:spLocks noChangeArrowheads="1"/>
            </xdr:cNvSpPr>
          </xdr:nvSpPr>
          <xdr:spPr bwMode="auto">
            <a:xfrm>
              <a:off x="261" y="1107"/>
              <a:ext cx="22"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969696"/>
                  </a:solidFill>
                  <a:latin typeface="Arial"/>
                  <a:cs typeface="Arial"/>
                </a:rPr>
                <a:t>Η</a:t>
              </a:r>
              <a:r>
                <a:rPr lang="el-GR" sz="1000" b="1" i="0" strike="noStrike" baseline="30000">
                  <a:solidFill>
                    <a:srgbClr val="969696"/>
                  </a:solidFill>
                  <a:latin typeface="Arial"/>
                  <a:cs typeface="Arial"/>
                </a:rPr>
                <a:t>+</a:t>
              </a:r>
            </a:p>
          </xdr:txBody>
        </xdr:sp>
        <xdr:sp macro="" textlink="">
          <xdr:nvSpPr>
            <xdr:cNvPr id="2953" name="Line 905"/>
            <xdr:cNvSpPr>
              <a:spLocks noChangeShapeType="1"/>
            </xdr:cNvSpPr>
          </xdr:nvSpPr>
          <xdr:spPr bwMode="auto">
            <a:xfrm>
              <a:off x="249" y="1125"/>
              <a:ext cx="46" cy="0"/>
            </a:xfrm>
            <a:prstGeom prst="line">
              <a:avLst/>
            </a:prstGeom>
            <a:noFill/>
            <a:ln w="9525">
              <a:solidFill>
                <a:srgbClr val="FF0000"/>
              </a:solidFill>
              <a:round/>
              <a:headEnd/>
              <a:tailEnd type="triangle" w="med" len="med"/>
            </a:ln>
          </xdr:spPr>
        </xdr:sp>
      </xdr:grpSp>
      <xdr:sp macro="" textlink="">
        <xdr:nvSpPr>
          <xdr:cNvPr id="2954" name="Text Box 906"/>
          <xdr:cNvSpPr txBox="1">
            <a:spLocks noChangeArrowheads="1"/>
          </xdr:cNvSpPr>
        </xdr:nvSpPr>
        <xdr:spPr bwMode="auto">
          <a:xfrm>
            <a:off x="420" y="1114"/>
            <a:ext cx="43" cy="2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NH</a:t>
            </a:r>
            <a:r>
              <a:rPr lang="en-US" sz="1200" b="0" i="0" strike="noStrike" baseline="-25000">
                <a:solidFill>
                  <a:srgbClr val="FFFF99"/>
                </a:solidFill>
                <a:latin typeface="Arial"/>
                <a:cs typeface="Arial"/>
              </a:rPr>
              <a:t>4</a:t>
            </a:r>
            <a:r>
              <a:rPr lang="en-US" sz="1200" b="0" i="0" strike="noStrike" baseline="30000">
                <a:solidFill>
                  <a:srgbClr val="FFFF99"/>
                </a:solidFill>
                <a:latin typeface="Arial"/>
                <a:cs typeface="Arial"/>
              </a:rPr>
              <a:t>+</a:t>
            </a:r>
          </a:p>
        </xdr:txBody>
      </xdr:sp>
      <xdr:grpSp>
        <xdr:nvGrpSpPr>
          <xdr:cNvPr id="2955" name="Group 907"/>
          <xdr:cNvGrpSpPr>
            <a:grpSpLocks/>
          </xdr:cNvGrpSpPr>
        </xdr:nvGrpSpPr>
        <xdr:grpSpPr bwMode="auto">
          <a:xfrm>
            <a:off x="397" y="1119"/>
            <a:ext cx="12" cy="12"/>
            <a:chOff x="495" y="1422"/>
            <a:chExt cx="14" cy="14"/>
          </a:xfrm>
        </xdr:grpSpPr>
        <xdr:sp macro="" textlink="">
          <xdr:nvSpPr>
            <xdr:cNvPr id="2956" name="Line 90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957" name="Line 90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2958" name="Group 910"/>
          <xdr:cNvGrpSpPr>
            <a:grpSpLocks/>
          </xdr:cNvGrpSpPr>
        </xdr:nvGrpSpPr>
        <xdr:grpSpPr bwMode="auto">
          <a:xfrm>
            <a:off x="174" y="1119"/>
            <a:ext cx="12" cy="12"/>
            <a:chOff x="495" y="1422"/>
            <a:chExt cx="14" cy="14"/>
          </a:xfrm>
        </xdr:grpSpPr>
        <xdr:sp macro="" textlink="">
          <xdr:nvSpPr>
            <xdr:cNvPr id="2959" name="Line 911"/>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960" name="Line 912"/>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2966" name="Text Box 918"/>
          <xdr:cNvSpPr txBox="1">
            <a:spLocks noChangeArrowheads="1"/>
          </xdr:cNvSpPr>
        </xdr:nvSpPr>
        <xdr:spPr bwMode="auto">
          <a:xfrm>
            <a:off x="288" y="1139"/>
            <a:ext cx="111"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καρβοξυλικό οξύ</a:t>
            </a:r>
          </a:p>
        </xdr:txBody>
      </xdr:sp>
    </xdr:grpSp>
    <xdr:clientData/>
  </xdr:twoCellAnchor>
  <xdr:twoCellAnchor>
    <xdr:from>
      <xdr:col>1</xdr:col>
      <xdr:colOff>28575</xdr:colOff>
      <xdr:row>68</xdr:row>
      <xdr:rowOff>19050</xdr:rowOff>
    </xdr:from>
    <xdr:to>
      <xdr:col>5</xdr:col>
      <xdr:colOff>447675</xdr:colOff>
      <xdr:row>69</xdr:row>
      <xdr:rowOff>47625</xdr:rowOff>
    </xdr:to>
    <xdr:sp macro="" textlink="">
      <xdr:nvSpPr>
        <xdr:cNvPr id="2969" name="Text Box 921"/>
        <xdr:cNvSpPr txBox="1">
          <a:spLocks noChangeArrowheads="1"/>
        </xdr:cNvSpPr>
      </xdr:nvSpPr>
      <xdr:spPr bwMode="auto">
        <a:xfrm>
          <a:off x="638175" y="13620750"/>
          <a:ext cx="2857500" cy="228600"/>
        </a:xfrm>
        <a:prstGeom prst="rect">
          <a:avLst/>
        </a:prstGeom>
        <a:solidFill>
          <a:srgbClr val="3333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6600"/>
              </a:solidFill>
              <a:latin typeface="Arial"/>
              <a:cs typeface="Arial"/>
            </a:rPr>
            <a:t>Επίδραση αλκοολικού άλατος (</a:t>
          </a:r>
          <a:r>
            <a:rPr lang="en-US" sz="1200" b="1" i="0" strike="noStrike">
              <a:solidFill>
                <a:srgbClr val="FF6600"/>
              </a:solidFill>
              <a:latin typeface="Arial"/>
              <a:cs typeface="Arial"/>
            </a:rPr>
            <a:t>RONa)</a:t>
          </a:r>
        </a:p>
      </xdr:txBody>
    </xdr:sp>
    <xdr:clientData/>
  </xdr:twoCellAnchor>
  <xdr:twoCellAnchor>
    <xdr:from>
      <xdr:col>0</xdr:col>
      <xdr:colOff>419100</xdr:colOff>
      <xdr:row>68</xdr:row>
      <xdr:rowOff>85725</xdr:rowOff>
    </xdr:from>
    <xdr:to>
      <xdr:col>0</xdr:col>
      <xdr:colOff>533400</xdr:colOff>
      <xdr:row>69</xdr:row>
      <xdr:rowOff>0</xdr:rowOff>
    </xdr:to>
    <xdr:sp macro="" textlink="">
      <xdr:nvSpPr>
        <xdr:cNvPr id="2970" name="Oval 922"/>
        <xdr:cNvSpPr>
          <a:spLocks noChangeArrowheads="1"/>
        </xdr:cNvSpPr>
      </xdr:nvSpPr>
      <xdr:spPr bwMode="auto">
        <a:xfrm>
          <a:off x="419100" y="13687425"/>
          <a:ext cx="114300" cy="114300"/>
        </a:xfrm>
        <a:prstGeom prst="ellipse">
          <a:avLst/>
        </a:prstGeom>
        <a:gradFill rotWithShape="1">
          <a:gsLst>
            <a:gs pos="0">
              <a:srgbClr val="800000"/>
            </a:gs>
            <a:gs pos="100000">
              <a:srgbClr val="800000">
                <a:gamma/>
                <a:shade val="14902"/>
                <a:invGamma/>
              </a:srgbClr>
            </a:gs>
          </a:gsLst>
          <a:lin ang="2700000" scaled="1"/>
        </a:gradFill>
        <a:ln w="9525">
          <a:solidFill>
            <a:srgbClr val="000000"/>
          </a:solidFill>
          <a:round/>
          <a:headEnd/>
          <a:tailEnd/>
        </a:ln>
      </xdr:spPr>
    </xdr:sp>
    <xdr:clientData/>
  </xdr:twoCellAnchor>
  <xdr:twoCellAnchor>
    <xdr:from>
      <xdr:col>2</xdr:col>
      <xdr:colOff>133350</xdr:colOff>
      <xdr:row>61</xdr:row>
      <xdr:rowOff>192928</xdr:rowOff>
    </xdr:from>
    <xdr:to>
      <xdr:col>8</xdr:col>
      <xdr:colOff>390525</xdr:colOff>
      <xdr:row>64</xdr:row>
      <xdr:rowOff>28571</xdr:rowOff>
    </xdr:to>
    <xdr:grpSp>
      <xdr:nvGrpSpPr>
        <xdr:cNvPr id="3024" name="Group 976"/>
        <xdr:cNvGrpSpPr>
          <a:grpSpLocks/>
        </xdr:cNvGrpSpPr>
      </xdr:nvGrpSpPr>
      <xdr:grpSpPr bwMode="auto">
        <a:xfrm>
          <a:off x="1362382" y="12688089"/>
          <a:ext cx="3944272" cy="450159"/>
          <a:chOff x="140" y="1241"/>
          <a:chExt cx="411" cy="43"/>
        </a:xfrm>
      </xdr:grpSpPr>
      <xdr:sp macro="" textlink="">
        <xdr:nvSpPr>
          <xdr:cNvPr id="2976" name="Text Box 928"/>
          <xdr:cNvSpPr txBox="1">
            <a:spLocks noChangeArrowheads="1"/>
          </xdr:cNvSpPr>
        </xdr:nvSpPr>
        <xdr:spPr bwMode="auto">
          <a:xfrm>
            <a:off x="392" y="1265"/>
            <a:ext cx="100"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αιθανο-νιτρίλιο</a:t>
            </a:r>
          </a:p>
        </xdr:txBody>
      </xdr:sp>
      <xdr:grpSp>
        <xdr:nvGrpSpPr>
          <xdr:cNvPr id="2996" name="Group 948"/>
          <xdr:cNvGrpSpPr>
            <a:grpSpLocks/>
          </xdr:cNvGrpSpPr>
        </xdr:nvGrpSpPr>
        <xdr:grpSpPr bwMode="auto">
          <a:xfrm>
            <a:off x="156" y="1241"/>
            <a:ext cx="395" cy="27"/>
            <a:chOff x="156" y="1241"/>
            <a:chExt cx="395" cy="27"/>
          </a:xfrm>
        </xdr:grpSpPr>
        <xdr:grpSp>
          <xdr:nvGrpSpPr>
            <xdr:cNvPr id="2995" name="Group 947"/>
            <xdr:cNvGrpSpPr>
              <a:grpSpLocks/>
            </xdr:cNvGrpSpPr>
          </xdr:nvGrpSpPr>
          <xdr:grpSpPr bwMode="auto">
            <a:xfrm>
              <a:off x="403" y="1241"/>
              <a:ext cx="77" cy="27"/>
              <a:chOff x="392" y="1240"/>
              <a:chExt cx="77" cy="27"/>
            </a:xfrm>
          </xdr:grpSpPr>
          <xdr:sp macro="" textlink="">
            <xdr:nvSpPr>
              <xdr:cNvPr id="2992" name="Text Box 944"/>
              <xdr:cNvSpPr txBox="1">
                <a:spLocks noChangeArrowheads="1"/>
              </xdr:cNvSpPr>
            </xdr:nvSpPr>
            <xdr:spPr bwMode="auto">
              <a:xfrm>
                <a:off x="392" y="1240"/>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2993" name="Text Box 945"/>
              <xdr:cNvSpPr txBox="1">
                <a:spLocks noChangeArrowheads="1"/>
              </xdr:cNvSpPr>
            </xdr:nvSpPr>
            <xdr:spPr bwMode="auto">
              <a:xfrm>
                <a:off x="439" y="1240"/>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CN</a:t>
                </a:r>
              </a:p>
            </xdr:txBody>
          </xdr:sp>
          <xdr:sp macro="" textlink="">
            <xdr:nvSpPr>
              <xdr:cNvPr id="2994" name="Line 946"/>
              <xdr:cNvSpPr>
                <a:spLocks noChangeShapeType="1"/>
              </xdr:cNvSpPr>
            </xdr:nvSpPr>
            <xdr:spPr bwMode="auto">
              <a:xfrm>
                <a:off x="426" y="1250"/>
                <a:ext cx="14" cy="0"/>
              </a:xfrm>
              <a:prstGeom prst="line">
                <a:avLst/>
              </a:prstGeom>
              <a:noFill/>
              <a:ln w="9525">
                <a:solidFill>
                  <a:srgbClr val="FFFF99"/>
                </a:solidFill>
                <a:round/>
                <a:headEnd/>
                <a:tailEnd/>
              </a:ln>
            </xdr:spPr>
          </xdr:sp>
        </xdr:grpSp>
        <xdr:grpSp>
          <xdr:nvGrpSpPr>
            <xdr:cNvPr id="2990" name="Group 942"/>
            <xdr:cNvGrpSpPr>
              <a:grpSpLocks/>
            </xdr:cNvGrpSpPr>
          </xdr:nvGrpSpPr>
          <xdr:grpSpPr bwMode="auto">
            <a:xfrm>
              <a:off x="156" y="1241"/>
              <a:ext cx="70" cy="27"/>
              <a:chOff x="152" y="1241"/>
              <a:chExt cx="70" cy="27"/>
            </a:xfrm>
          </xdr:grpSpPr>
          <xdr:sp macro="" textlink="">
            <xdr:nvSpPr>
              <xdr:cNvPr id="2973" name="Text Box 925"/>
              <xdr:cNvSpPr txBox="1">
                <a:spLocks noChangeArrowheads="1"/>
              </xdr:cNvSpPr>
            </xdr:nvSpPr>
            <xdr:spPr bwMode="auto">
              <a:xfrm>
                <a:off x="152" y="1241"/>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2974" name="Text Box 926"/>
              <xdr:cNvSpPr txBox="1">
                <a:spLocks noChangeArrowheads="1"/>
              </xdr:cNvSpPr>
            </xdr:nvSpPr>
            <xdr:spPr bwMode="auto">
              <a:xfrm>
                <a:off x="199" y="1241"/>
                <a:ext cx="2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Br</a:t>
                </a:r>
              </a:p>
            </xdr:txBody>
          </xdr:sp>
          <xdr:sp macro="" textlink="">
            <xdr:nvSpPr>
              <xdr:cNvPr id="2975" name="Line 927"/>
              <xdr:cNvSpPr>
                <a:spLocks noChangeShapeType="1"/>
              </xdr:cNvSpPr>
            </xdr:nvSpPr>
            <xdr:spPr bwMode="auto">
              <a:xfrm>
                <a:off x="186" y="1251"/>
                <a:ext cx="14" cy="0"/>
              </a:xfrm>
              <a:prstGeom prst="line">
                <a:avLst/>
              </a:prstGeom>
              <a:noFill/>
              <a:ln w="9525">
                <a:solidFill>
                  <a:srgbClr val="FFFF99"/>
                </a:solidFill>
                <a:round/>
                <a:headEnd/>
                <a:tailEnd/>
              </a:ln>
            </xdr:spPr>
          </xdr:sp>
        </xdr:grpSp>
        <xdr:sp macro="" textlink="">
          <xdr:nvSpPr>
            <xdr:cNvPr id="2977" name="Text Box 929"/>
            <xdr:cNvSpPr txBox="1">
              <a:spLocks noChangeArrowheads="1"/>
            </xdr:cNvSpPr>
          </xdr:nvSpPr>
          <xdr:spPr bwMode="auto">
            <a:xfrm>
              <a:off x="261" y="1241"/>
              <a:ext cx="42"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KCN</a:t>
              </a:r>
            </a:p>
          </xdr:txBody>
        </xdr:sp>
        <xdr:sp macro="" textlink="">
          <xdr:nvSpPr>
            <xdr:cNvPr id="2982" name="Line 934"/>
            <xdr:cNvSpPr>
              <a:spLocks noChangeShapeType="1"/>
            </xdr:cNvSpPr>
          </xdr:nvSpPr>
          <xdr:spPr bwMode="auto">
            <a:xfrm>
              <a:off x="315" y="1251"/>
              <a:ext cx="76" cy="0"/>
            </a:xfrm>
            <a:prstGeom prst="line">
              <a:avLst/>
            </a:prstGeom>
            <a:noFill/>
            <a:ln w="9525">
              <a:solidFill>
                <a:srgbClr val="FF0000"/>
              </a:solidFill>
              <a:round/>
              <a:headEnd/>
              <a:tailEnd type="triangle" w="med" len="med"/>
            </a:ln>
          </xdr:spPr>
        </xdr:sp>
        <xdr:sp macro="" textlink="">
          <xdr:nvSpPr>
            <xdr:cNvPr id="2983" name="Text Box 935"/>
            <xdr:cNvSpPr txBox="1">
              <a:spLocks noChangeArrowheads="1"/>
            </xdr:cNvSpPr>
          </xdr:nvSpPr>
          <xdr:spPr bwMode="auto">
            <a:xfrm>
              <a:off x="514" y="1241"/>
              <a:ext cx="37"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KBr</a:t>
              </a:r>
            </a:p>
          </xdr:txBody>
        </xdr:sp>
        <xdr:grpSp>
          <xdr:nvGrpSpPr>
            <xdr:cNvPr id="2984" name="Group 936"/>
            <xdr:cNvGrpSpPr>
              <a:grpSpLocks/>
            </xdr:cNvGrpSpPr>
          </xdr:nvGrpSpPr>
          <xdr:grpSpPr bwMode="auto">
            <a:xfrm>
              <a:off x="239" y="1245"/>
              <a:ext cx="12" cy="12"/>
              <a:chOff x="495" y="1422"/>
              <a:chExt cx="14" cy="14"/>
            </a:xfrm>
          </xdr:grpSpPr>
          <xdr:sp macro="" textlink="">
            <xdr:nvSpPr>
              <xdr:cNvPr id="2985" name="Line 937"/>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986" name="Line 938"/>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2987" name="Group 939"/>
            <xdr:cNvGrpSpPr>
              <a:grpSpLocks/>
            </xdr:cNvGrpSpPr>
          </xdr:nvGrpSpPr>
          <xdr:grpSpPr bwMode="auto">
            <a:xfrm>
              <a:off x="493" y="1245"/>
              <a:ext cx="12" cy="12"/>
              <a:chOff x="495" y="1422"/>
              <a:chExt cx="14" cy="14"/>
            </a:xfrm>
          </xdr:grpSpPr>
          <xdr:sp macro="" textlink="">
            <xdr:nvSpPr>
              <xdr:cNvPr id="2988" name="Line 940"/>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989" name="Line 941"/>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sp macro="" textlink="">
        <xdr:nvSpPr>
          <xdr:cNvPr id="2997" name="Text Box 949"/>
          <xdr:cNvSpPr txBox="1">
            <a:spLocks noChangeArrowheads="1"/>
          </xdr:cNvSpPr>
        </xdr:nvSpPr>
        <xdr:spPr bwMode="auto">
          <a:xfrm>
            <a:off x="140" y="1265"/>
            <a:ext cx="102"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βρωμο-μεθάνιο</a:t>
            </a:r>
          </a:p>
        </xdr:txBody>
      </xdr:sp>
    </xdr:grpSp>
    <xdr:clientData/>
  </xdr:twoCellAnchor>
  <xdr:twoCellAnchor>
    <xdr:from>
      <xdr:col>2</xdr:col>
      <xdr:colOff>159774</xdr:colOff>
      <xdr:row>64</xdr:row>
      <xdr:rowOff>66675</xdr:rowOff>
    </xdr:from>
    <xdr:to>
      <xdr:col>9</xdr:col>
      <xdr:colOff>122903</xdr:colOff>
      <xdr:row>66</xdr:row>
      <xdr:rowOff>171450</xdr:rowOff>
    </xdr:to>
    <xdr:grpSp>
      <xdr:nvGrpSpPr>
        <xdr:cNvPr id="3025" name="Group 977"/>
        <xdr:cNvGrpSpPr>
          <a:grpSpLocks/>
        </xdr:cNvGrpSpPr>
      </xdr:nvGrpSpPr>
      <xdr:grpSpPr bwMode="auto">
        <a:xfrm>
          <a:off x="1388806" y="13176352"/>
          <a:ext cx="4264742" cy="514453"/>
          <a:chOff x="148" y="1288"/>
          <a:chExt cx="408" cy="51"/>
        </a:xfrm>
      </xdr:grpSpPr>
      <xdr:sp macro="" textlink="">
        <xdr:nvSpPr>
          <xdr:cNvPr id="3004" name="Text Box 956"/>
          <xdr:cNvSpPr txBox="1">
            <a:spLocks noChangeArrowheads="1"/>
          </xdr:cNvSpPr>
        </xdr:nvSpPr>
        <xdr:spPr bwMode="auto">
          <a:xfrm>
            <a:off x="148" y="1320"/>
            <a:ext cx="101"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αιθανο-νιτρίλιο</a:t>
            </a:r>
          </a:p>
        </xdr:txBody>
      </xdr:sp>
      <xdr:grpSp>
        <xdr:nvGrpSpPr>
          <xdr:cNvPr id="3023" name="Group 975"/>
          <xdr:cNvGrpSpPr>
            <a:grpSpLocks/>
          </xdr:cNvGrpSpPr>
        </xdr:nvGrpSpPr>
        <xdr:grpSpPr bwMode="auto">
          <a:xfrm>
            <a:off x="159" y="1288"/>
            <a:ext cx="397" cy="35"/>
            <a:chOff x="159" y="1288"/>
            <a:chExt cx="397" cy="35"/>
          </a:xfrm>
        </xdr:grpSpPr>
        <xdr:grpSp>
          <xdr:nvGrpSpPr>
            <xdr:cNvPr id="3021" name="Group 973"/>
            <xdr:cNvGrpSpPr>
              <a:grpSpLocks/>
            </xdr:cNvGrpSpPr>
          </xdr:nvGrpSpPr>
          <xdr:grpSpPr bwMode="auto">
            <a:xfrm>
              <a:off x="159" y="1295"/>
              <a:ext cx="78" cy="26"/>
              <a:chOff x="159" y="1295"/>
              <a:chExt cx="78" cy="26"/>
            </a:xfrm>
          </xdr:grpSpPr>
          <xdr:sp macro="" textlink="">
            <xdr:nvSpPr>
              <xdr:cNvPr id="2855" name="Text Box 807"/>
              <xdr:cNvSpPr txBox="1">
                <a:spLocks noChangeArrowheads="1"/>
              </xdr:cNvSpPr>
            </xdr:nvSpPr>
            <xdr:spPr bwMode="auto">
              <a:xfrm>
                <a:off x="159" y="1295"/>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3002" name="Text Box 954"/>
              <xdr:cNvSpPr txBox="1">
                <a:spLocks noChangeArrowheads="1"/>
              </xdr:cNvSpPr>
            </xdr:nvSpPr>
            <xdr:spPr bwMode="auto">
              <a:xfrm>
                <a:off x="204" y="1295"/>
                <a:ext cx="3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CN</a:t>
                </a:r>
              </a:p>
            </xdr:txBody>
          </xdr:sp>
          <xdr:sp macro="" textlink="">
            <xdr:nvSpPr>
              <xdr:cNvPr id="3003" name="Line 955"/>
              <xdr:cNvSpPr>
                <a:spLocks noChangeShapeType="1"/>
              </xdr:cNvSpPr>
            </xdr:nvSpPr>
            <xdr:spPr bwMode="auto">
              <a:xfrm>
                <a:off x="192" y="1307"/>
                <a:ext cx="14" cy="0"/>
              </a:xfrm>
              <a:prstGeom prst="line">
                <a:avLst/>
              </a:prstGeom>
              <a:noFill/>
              <a:ln w="9525">
                <a:solidFill>
                  <a:srgbClr val="FFFF99"/>
                </a:solidFill>
                <a:round/>
                <a:headEnd/>
                <a:tailEnd/>
              </a:ln>
            </xdr:spPr>
          </xdr:sp>
        </xdr:grpSp>
        <xdr:sp macro="" textlink="">
          <xdr:nvSpPr>
            <xdr:cNvPr id="3005" name="Text Box 957"/>
            <xdr:cNvSpPr txBox="1">
              <a:spLocks noChangeArrowheads="1"/>
            </xdr:cNvSpPr>
          </xdr:nvSpPr>
          <xdr:spPr bwMode="auto">
            <a:xfrm>
              <a:off x="269" y="1295"/>
              <a:ext cx="52"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 2</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p>
          </xdr:txBody>
        </xdr:sp>
        <xdr:grpSp>
          <xdr:nvGrpSpPr>
            <xdr:cNvPr id="3022" name="Group 974"/>
            <xdr:cNvGrpSpPr>
              <a:grpSpLocks/>
            </xdr:cNvGrpSpPr>
          </xdr:nvGrpSpPr>
          <xdr:grpSpPr bwMode="auto">
            <a:xfrm>
              <a:off x="378" y="1295"/>
              <a:ext cx="100" cy="26"/>
              <a:chOff x="409" y="1295"/>
              <a:chExt cx="100" cy="26"/>
            </a:xfrm>
          </xdr:grpSpPr>
          <xdr:sp macro="" textlink="">
            <xdr:nvSpPr>
              <xdr:cNvPr id="2863" name="Text Box 815"/>
              <xdr:cNvSpPr txBox="1">
                <a:spLocks noChangeArrowheads="1"/>
              </xdr:cNvSpPr>
            </xdr:nvSpPr>
            <xdr:spPr bwMode="auto">
              <a:xfrm>
                <a:off x="409" y="1295"/>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3008" name="Text Box 960"/>
              <xdr:cNvSpPr txBox="1">
                <a:spLocks noChangeArrowheads="1"/>
              </xdr:cNvSpPr>
            </xdr:nvSpPr>
            <xdr:spPr bwMode="auto">
              <a:xfrm>
                <a:off x="455" y="1295"/>
                <a:ext cx="54"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COOH</a:t>
                </a:r>
              </a:p>
            </xdr:txBody>
          </xdr:sp>
          <xdr:sp macro="" textlink="">
            <xdr:nvSpPr>
              <xdr:cNvPr id="3009" name="Line 961"/>
              <xdr:cNvSpPr>
                <a:spLocks noChangeShapeType="1"/>
              </xdr:cNvSpPr>
            </xdr:nvSpPr>
            <xdr:spPr bwMode="auto">
              <a:xfrm>
                <a:off x="443" y="1307"/>
                <a:ext cx="14" cy="0"/>
              </a:xfrm>
              <a:prstGeom prst="line">
                <a:avLst/>
              </a:prstGeom>
              <a:noFill/>
              <a:ln w="9525">
                <a:solidFill>
                  <a:srgbClr val="FFFF99"/>
                </a:solidFill>
                <a:round/>
                <a:headEnd/>
                <a:tailEnd/>
              </a:ln>
            </xdr:spPr>
          </xdr:sp>
        </xdr:grpSp>
        <xdr:grpSp>
          <xdr:nvGrpSpPr>
            <xdr:cNvPr id="3010" name="Group 962"/>
            <xdr:cNvGrpSpPr>
              <a:grpSpLocks/>
            </xdr:cNvGrpSpPr>
          </xdr:nvGrpSpPr>
          <xdr:grpSpPr bwMode="auto">
            <a:xfrm>
              <a:off x="326" y="1288"/>
              <a:ext cx="46" cy="21"/>
              <a:chOff x="252" y="1107"/>
              <a:chExt cx="46" cy="21"/>
            </a:xfrm>
          </xdr:grpSpPr>
          <xdr:sp macro="" textlink="">
            <xdr:nvSpPr>
              <xdr:cNvPr id="3011" name="Text Box 963"/>
              <xdr:cNvSpPr txBox="1">
                <a:spLocks noChangeArrowheads="1"/>
              </xdr:cNvSpPr>
            </xdr:nvSpPr>
            <xdr:spPr bwMode="auto">
              <a:xfrm>
                <a:off x="264" y="1107"/>
                <a:ext cx="22"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969696"/>
                    </a:solidFill>
                    <a:latin typeface="Arial"/>
                    <a:cs typeface="Arial"/>
                  </a:rPr>
                  <a:t>Η</a:t>
                </a:r>
                <a:r>
                  <a:rPr lang="el-GR" sz="1000" b="1" i="0" strike="noStrike" baseline="30000">
                    <a:solidFill>
                      <a:srgbClr val="969696"/>
                    </a:solidFill>
                    <a:latin typeface="Arial"/>
                    <a:cs typeface="Arial"/>
                  </a:rPr>
                  <a:t>+</a:t>
                </a:r>
              </a:p>
            </xdr:txBody>
          </xdr:sp>
          <xdr:sp macro="" textlink="">
            <xdr:nvSpPr>
              <xdr:cNvPr id="3012" name="Line 964"/>
              <xdr:cNvSpPr>
                <a:spLocks noChangeShapeType="1"/>
              </xdr:cNvSpPr>
            </xdr:nvSpPr>
            <xdr:spPr bwMode="auto">
              <a:xfrm>
                <a:off x="252" y="1125"/>
                <a:ext cx="46" cy="0"/>
              </a:xfrm>
              <a:prstGeom prst="line">
                <a:avLst/>
              </a:prstGeom>
              <a:noFill/>
              <a:ln w="9525">
                <a:solidFill>
                  <a:srgbClr val="FF0000"/>
                </a:solidFill>
                <a:round/>
                <a:headEnd/>
                <a:tailEnd type="triangle" w="med" len="med"/>
              </a:ln>
            </xdr:spPr>
          </xdr:sp>
        </xdr:grpSp>
        <xdr:sp macro="" textlink="">
          <xdr:nvSpPr>
            <xdr:cNvPr id="3013" name="Text Box 965"/>
            <xdr:cNvSpPr txBox="1">
              <a:spLocks noChangeArrowheads="1"/>
            </xdr:cNvSpPr>
          </xdr:nvSpPr>
          <xdr:spPr bwMode="auto">
            <a:xfrm>
              <a:off x="513" y="1295"/>
              <a:ext cx="43" cy="2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NH</a:t>
              </a:r>
              <a:r>
                <a:rPr lang="en-US" sz="1200" b="0" i="0" strike="noStrike" baseline="-25000">
                  <a:solidFill>
                    <a:srgbClr val="FFFF99"/>
                  </a:solidFill>
                  <a:latin typeface="Arial"/>
                  <a:cs typeface="Arial"/>
                </a:rPr>
                <a:t>4</a:t>
              </a:r>
              <a:r>
                <a:rPr lang="en-US" sz="1200" b="0" i="0" strike="noStrike" baseline="30000">
                  <a:solidFill>
                    <a:srgbClr val="FFFF99"/>
                  </a:solidFill>
                  <a:latin typeface="Arial"/>
                  <a:cs typeface="Arial"/>
                </a:rPr>
                <a:t>+</a:t>
              </a:r>
            </a:p>
          </xdr:txBody>
        </xdr:sp>
        <xdr:grpSp>
          <xdr:nvGrpSpPr>
            <xdr:cNvPr id="3014" name="Group 966"/>
            <xdr:cNvGrpSpPr>
              <a:grpSpLocks/>
            </xdr:cNvGrpSpPr>
          </xdr:nvGrpSpPr>
          <xdr:grpSpPr bwMode="auto">
            <a:xfrm>
              <a:off x="490" y="1300"/>
              <a:ext cx="12" cy="12"/>
              <a:chOff x="495" y="1422"/>
              <a:chExt cx="14" cy="14"/>
            </a:xfrm>
          </xdr:grpSpPr>
          <xdr:sp macro="" textlink="">
            <xdr:nvSpPr>
              <xdr:cNvPr id="3015" name="Line 967"/>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3016" name="Line 968"/>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3017" name="Group 969"/>
            <xdr:cNvGrpSpPr>
              <a:grpSpLocks/>
            </xdr:cNvGrpSpPr>
          </xdr:nvGrpSpPr>
          <xdr:grpSpPr bwMode="auto">
            <a:xfrm>
              <a:off x="248" y="1300"/>
              <a:ext cx="12" cy="12"/>
              <a:chOff x="495" y="1422"/>
              <a:chExt cx="14" cy="14"/>
            </a:xfrm>
          </xdr:grpSpPr>
          <xdr:sp macro="" textlink="">
            <xdr:nvSpPr>
              <xdr:cNvPr id="3018" name="Line 970"/>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3019" name="Line 971"/>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sp macro="" textlink="">
        <xdr:nvSpPr>
          <xdr:cNvPr id="3020" name="Text Box 972"/>
          <xdr:cNvSpPr txBox="1">
            <a:spLocks noChangeArrowheads="1"/>
          </xdr:cNvSpPr>
        </xdr:nvSpPr>
        <xdr:spPr bwMode="auto">
          <a:xfrm>
            <a:off x="386" y="1320"/>
            <a:ext cx="85"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αιθανικό οξύ</a:t>
            </a:r>
          </a:p>
        </xdr:txBody>
      </xdr:sp>
    </xdr:grpSp>
    <xdr:clientData/>
  </xdr:twoCellAnchor>
  <xdr:twoCellAnchor>
    <xdr:from>
      <xdr:col>1</xdr:col>
      <xdr:colOff>47625</xdr:colOff>
      <xdr:row>78</xdr:row>
      <xdr:rowOff>135081</xdr:rowOff>
    </xdr:from>
    <xdr:to>
      <xdr:col>9</xdr:col>
      <xdr:colOff>542925</xdr:colOff>
      <xdr:row>81</xdr:row>
      <xdr:rowOff>9542</xdr:rowOff>
    </xdr:to>
    <xdr:grpSp>
      <xdr:nvGrpSpPr>
        <xdr:cNvPr id="3057" name="Group 1009"/>
        <xdr:cNvGrpSpPr>
          <a:grpSpLocks/>
        </xdr:cNvGrpSpPr>
      </xdr:nvGrpSpPr>
      <xdr:grpSpPr bwMode="auto">
        <a:xfrm>
          <a:off x="662141" y="16112500"/>
          <a:ext cx="5411429" cy="488977"/>
          <a:chOff x="54" y="1575"/>
          <a:chExt cx="564" cy="47"/>
        </a:xfrm>
      </xdr:grpSpPr>
      <xdr:sp macro="" textlink="">
        <xdr:nvSpPr>
          <xdr:cNvPr id="3046" name="Text Box 998"/>
          <xdr:cNvSpPr txBox="1">
            <a:spLocks noChangeArrowheads="1"/>
          </xdr:cNvSpPr>
        </xdr:nvSpPr>
        <xdr:spPr bwMode="auto">
          <a:xfrm>
            <a:off x="54" y="1601"/>
            <a:ext cx="102"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χλώρο-μεθάνιο</a:t>
            </a:r>
          </a:p>
        </xdr:txBody>
      </xdr:sp>
      <xdr:grpSp>
        <xdr:nvGrpSpPr>
          <xdr:cNvPr id="3052" name="Group 1004"/>
          <xdr:cNvGrpSpPr>
            <a:grpSpLocks/>
          </xdr:cNvGrpSpPr>
        </xdr:nvGrpSpPr>
        <xdr:grpSpPr bwMode="auto">
          <a:xfrm>
            <a:off x="167" y="1575"/>
            <a:ext cx="131" cy="27"/>
            <a:chOff x="275" y="1575"/>
            <a:chExt cx="131" cy="27"/>
          </a:xfrm>
        </xdr:grpSpPr>
        <xdr:sp macro="" textlink="">
          <xdr:nvSpPr>
            <xdr:cNvPr id="2312" name="Text Box 264"/>
            <xdr:cNvSpPr txBox="1">
              <a:spLocks noChangeArrowheads="1"/>
            </xdr:cNvSpPr>
          </xdr:nvSpPr>
          <xdr:spPr bwMode="auto">
            <a:xfrm>
              <a:off x="320" y="1576"/>
              <a:ext cx="42"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2316" name="Text Box 268"/>
            <xdr:cNvSpPr txBox="1">
              <a:spLocks noChangeArrowheads="1"/>
            </xdr:cNvSpPr>
          </xdr:nvSpPr>
          <xdr:spPr bwMode="auto">
            <a:xfrm>
              <a:off x="275" y="1576"/>
              <a:ext cx="38"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2319" name="Text Box 271"/>
            <xdr:cNvSpPr txBox="1">
              <a:spLocks noChangeArrowheads="1"/>
            </xdr:cNvSpPr>
          </xdr:nvSpPr>
          <xdr:spPr bwMode="auto">
            <a:xfrm>
              <a:off x="367" y="1575"/>
              <a:ext cx="3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ONa</a:t>
              </a:r>
            </a:p>
          </xdr:txBody>
        </xdr:sp>
        <xdr:sp macro="" textlink="">
          <xdr:nvSpPr>
            <xdr:cNvPr id="2323" name="Line 275"/>
            <xdr:cNvSpPr>
              <a:spLocks noChangeShapeType="1"/>
            </xdr:cNvSpPr>
          </xdr:nvSpPr>
          <xdr:spPr bwMode="auto">
            <a:xfrm>
              <a:off x="355" y="1586"/>
              <a:ext cx="14" cy="0"/>
            </a:xfrm>
            <a:prstGeom prst="line">
              <a:avLst/>
            </a:prstGeom>
            <a:noFill/>
            <a:ln w="9525">
              <a:solidFill>
                <a:srgbClr val="FFFF99"/>
              </a:solidFill>
              <a:round/>
              <a:headEnd/>
              <a:tailEnd/>
            </a:ln>
          </xdr:spPr>
        </xdr:sp>
        <xdr:sp macro="" textlink="">
          <xdr:nvSpPr>
            <xdr:cNvPr id="2328" name="Line 280"/>
            <xdr:cNvSpPr>
              <a:spLocks noChangeShapeType="1"/>
            </xdr:cNvSpPr>
          </xdr:nvSpPr>
          <xdr:spPr bwMode="auto">
            <a:xfrm>
              <a:off x="309" y="1586"/>
              <a:ext cx="14" cy="0"/>
            </a:xfrm>
            <a:prstGeom prst="line">
              <a:avLst/>
            </a:prstGeom>
            <a:noFill/>
            <a:ln w="9525">
              <a:solidFill>
                <a:srgbClr val="FFFF99"/>
              </a:solidFill>
              <a:round/>
              <a:headEnd/>
              <a:tailEnd/>
            </a:ln>
          </xdr:spPr>
        </xdr:sp>
      </xdr:grpSp>
      <xdr:grpSp>
        <xdr:nvGrpSpPr>
          <xdr:cNvPr id="3053" name="Group 1005"/>
          <xdr:cNvGrpSpPr>
            <a:grpSpLocks/>
          </xdr:cNvGrpSpPr>
        </xdr:nvGrpSpPr>
        <xdr:grpSpPr bwMode="auto">
          <a:xfrm>
            <a:off x="73" y="1576"/>
            <a:ext cx="68" cy="27"/>
            <a:chOff x="159" y="1576"/>
            <a:chExt cx="68" cy="27"/>
          </a:xfrm>
        </xdr:grpSpPr>
        <xdr:sp macro="" textlink="">
          <xdr:nvSpPr>
            <xdr:cNvPr id="3034" name="Text Box 986"/>
            <xdr:cNvSpPr txBox="1">
              <a:spLocks noChangeArrowheads="1"/>
            </xdr:cNvSpPr>
          </xdr:nvSpPr>
          <xdr:spPr bwMode="auto">
            <a:xfrm>
              <a:off x="159" y="1576"/>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3035" name="Text Box 987"/>
            <xdr:cNvSpPr txBox="1">
              <a:spLocks noChangeArrowheads="1"/>
            </xdr:cNvSpPr>
          </xdr:nvSpPr>
          <xdr:spPr bwMode="auto">
            <a:xfrm>
              <a:off x="204" y="1576"/>
              <a:ext cx="2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Cl</a:t>
              </a:r>
            </a:p>
          </xdr:txBody>
        </xdr:sp>
        <xdr:sp macro="" textlink="">
          <xdr:nvSpPr>
            <xdr:cNvPr id="3036" name="Line 988"/>
            <xdr:cNvSpPr>
              <a:spLocks noChangeShapeType="1"/>
            </xdr:cNvSpPr>
          </xdr:nvSpPr>
          <xdr:spPr bwMode="auto">
            <a:xfrm>
              <a:off x="193" y="1586"/>
              <a:ext cx="14" cy="0"/>
            </a:xfrm>
            <a:prstGeom prst="line">
              <a:avLst/>
            </a:prstGeom>
            <a:noFill/>
            <a:ln w="9525">
              <a:solidFill>
                <a:srgbClr val="FFFF99"/>
              </a:solidFill>
              <a:round/>
              <a:headEnd/>
              <a:tailEnd/>
            </a:ln>
          </xdr:spPr>
        </xdr:sp>
      </xdr:grpSp>
      <xdr:sp macro="" textlink="">
        <xdr:nvSpPr>
          <xdr:cNvPr id="3039" name="Text Box 991"/>
          <xdr:cNvSpPr txBox="1">
            <a:spLocks noChangeArrowheads="1"/>
          </xdr:cNvSpPr>
        </xdr:nvSpPr>
        <xdr:spPr bwMode="auto">
          <a:xfrm>
            <a:off x="575" y="1575"/>
            <a:ext cx="43"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NaCl</a:t>
            </a:r>
          </a:p>
        </xdr:txBody>
      </xdr:sp>
      <xdr:grpSp>
        <xdr:nvGrpSpPr>
          <xdr:cNvPr id="3040" name="Group 992"/>
          <xdr:cNvGrpSpPr>
            <a:grpSpLocks/>
          </xdr:cNvGrpSpPr>
        </xdr:nvGrpSpPr>
        <xdr:grpSpPr bwMode="auto">
          <a:xfrm>
            <a:off x="148" y="1581"/>
            <a:ext cx="12" cy="12"/>
            <a:chOff x="495" y="1423"/>
            <a:chExt cx="14" cy="14"/>
          </a:xfrm>
        </xdr:grpSpPr>
        <xdr:sp macro="" textlink="">
          <xdr:nvSpPr>
            <xdr:cNvPr id="3041" name="Line 993"/>
            <xdr:cNvSpPr>
              <a:spLocks noChangeShapeType="1"/>
            </xdr:cNvSpPr>
          </xdr:nvSpPr>
          <xdr:spPr bwMode="auto">
            <a:xfrm flipH="1">
              <a:off x="495" y="1430"/>
              <a:ext cx="14" cy="0"/>
            </a:xfrm>
            <a:prstGeom prst="line">
              <a:avLst/>
            </a:prstGeom>
            <a:noFill/>
            <a:ln w="19050">
              <a:solidFill>
                <a:srgbClr val="FF0000"/>
              </a:solidFill>
              <a:round/>
              <a:headEnd/>
              <a:tailEnd/>
            </a:ln>
          </xdr:spPr>
        </xdr:sp>
        <xdr:sp macro="" textlink="">
          <xdr:nvSpPr>
            <xdr:cNvPr id="3042" name="Line 994"/>
            <xdr:cNvSpPr>
              <a:spLocks noChangeShapeType="1"/>
            </xdr:cNvSpPr>
          </xdr:nvSpPr>
          <xdr:spPr bwMode="auto">
            <a:xfrm rot="5400000" flipH="1">
              <a:off x="495" y="1430"/>
              <a:ext cx="14" cy="0"/>
            </a:xfrm>
            <a:prstGeom prst="line">
              <a:avLst/>
            </a:prstGeom>
            <a:noFill/>
            <a:ln w="19050">
              <a:solidFill>
                <a:srgbClr val="FF0000"/>
              </a:solidFill>
              <a:round/>
              <a:headEnd/>
              <a:tailEnd/>
            </a:ln>
          </xdr:spPr>
        </xdr:sp>
      </xdr:grpSp>
      <xdr:grpSp>
        <xdr:nvGrpSpPr>
          <xdr:cNvPr id="3056" name="Group 1008"/>
          <xdr:cNvGrpSpPr>
            <a:grpSpLocks/>
          </xdr:cNvGrpSpPr>
        </xdr:nvGrpSpPr>
        <xdr:grpSpPr bwMode="auto">
          <a:xfrm>
            <a:off x="395" y="1575"/>
            <a:ext cx="155" cy="47"/>
            <a:chOff x="410" y="1575"/>
            <a:chExt cx="155" cy="47"/>
          </a:xfrm>
        </xdr:grpSpPr>
        <xdr:sp macro="" textlink="">
          <xdr:nvSpPr>
            <xdr:cNvPr id="3027" name="Text Box 979"/>
            <xdr:cNvSpPr txBox="1">
              <a:spLocks noChangeArrowheads="1"/>
            </xdr:cNvSpPr>
          </xdr:nvSpPr>
          <xdr:spPr bwMode="auto">
            <a:xfrm>
              <a:off x="417" y="1601"/>
              <a:ext cx="134"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μέθυλ-αίθυλ-αιθέρας</a:t>
              </a:r>
            </a:p>
          </xdr:txBody>
        </xdr:sp>
        <xdr:grpSp>
          <xdr:nvGrpSpPr>
            <xdr:cNvPr id="3050" name="Group 1002"/>
            <xdr:cNvGrpSpPr>
              <a:grpSpLocks/>
            </xdr:cNvGrpSpPr>
          </xdr:nvGrpSpPr>
          <xdr:grpSpPr bwMode="auto">
            <a:xfrm>
              <a:off x="410" y="1575"/>
              <a:ext cx="155" cy="28"/>
              <a:chOff x="507" y="1576"/>
              <a:chExt cx="155" cy="28"/>
            </a:xfrm>
          </xdr:grpSpPr>
          <xdr:sp macro="" textlink="">
            <xdr:nvSpPr>
              <xdr:cNvPr id="3030" name="Text Box 982"/>
              <xdr:cNvSpPr txBox="1">
                <a:spLocks noChangeArrowheads="1"/>
              </xdr:cNvSpPr>
            </xdr:nvSpPr>
            <xdr:spPr bwMode="auto">
              <a:xfrm>
                <a:off x="507" y="1577"/>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3031" name="Text Box 983"/>
              <xdr:cNvSpPr txBox="1">
                <a:spLocks noChangeArrowheads="1"/>
              </xdr:cNvSpPr>
            </xdr:nvSpPr>
            <xdr:spPr bwMode="auto">
              <a:xfrm>
                <a:off x="552" y="1576"/>
                <a:ext cx="18"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3032" name="Line 984"/>
              <xdr:cNvSpPr>
                <a:spLocks noChangeShapeType="1"/>
              </xdr:cNvSpPr>
            </xdr:nvSpPr>
            <xdr:spPr bwMode="auto">
              <a:xfrm>
                <a:off x="540" y="1586"/>
                <a:ext cx="14" cy="0"/>
              </a:xfrm>
              <a:prstGeom prst="line">
                <a:avLst/>
              </a:prstGeom>
              <a:noFill/>
              <a:ln w="9525">
                <a:solidFill>
                  <a:srgbClr val="FFFF99"/>
                </a:solidFill>
                <a:round/>
                <a:headEnd/>
                <a:tailEnd/>
              </a:ln>
            </xdr:spPr>
          </xdr:sp>
          <xdr:grpSp>
            <xdr:nvGrpSpPr>
              <xdr:cNvPr id="3049" name="Group 1001"/>
              <xdr:cNvGrpSpPr>
                <a:grpSpLocks/>
              </xdr:cNvGrpSpPr>
            </xdr:nvGrpSpPr>
            <xdr:grpSpPr bwMode="auto">
              <a:xfrm>
                <a:off x="570" y="1577"/>
                <a:ext cx="92" cy="26"/>
                <a:chOff x="588" y="1577"/>
                <a:chExt cx="92" cy="26"/>
              </a:xfrm>
            </xdr:grpSpPr>
            <xdr:sp macro="" textlink="">
              <xdr:nvSpPr>
                <xdr:cNvPr id="2411" name="Text Box 363"/>
                <xdr:cNvSpPr txBox="1">
                  <a:spLocks noChangeArrowheads="1"/>
                </xdr:cNvSpPr>
              </xdr:nvSpPr>
              <xdr:spPr bwMode="auto">
                <a:xfrm>
                  <a:off x="644" y="1577"/>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2413" name="Text Box 365"/>
                <xdr:cNvSpPr txBox="1">
                  <a:spLocks noChangeArrowheads="1"/>
                </xdr:cNvSpPr>
              </xdr:nvSpPr>
              <xdr:spPr bwMode="auto">
                <a:xfrm>
                  <a:off x="600" y="1577"/>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2417" name="Line 369"/>
                <xdr:cNvSpPr>
                  <a:spLocks noChangeShapeType="1"/>
                </xdr:cNvSpPr>
              </xdr:nvSpPr>
              <xdr:spPr bwMode="auto">
                <a:xfrm>
                  <a:off x="633" y="1586"/>
                  <a:ext cx="14" cy="0"/>
                </a:xfrm>
                <a:prstGeom prst="line">
                  <a:avLst/>
                </a:prstGeom>
                <a:noFill/>
                <a:ln w="9525">
                  <a:solidFill>
                    <a:srgbClr val="FFFF99"/>
                  </a:solidFill>
                  <a:round/>
                  <a:headEnd/>
                  <a:tailEnd/>
                </a:ln>
              </xdr:spPr>
            </xdr:sp>
            <xdr:sp macro="" textlink="">
              <xdr:nvSpPr>
                <xdr:cNvPr id="2415" name="Line 367"/>
                <xdr:cNvSpPr>
                  <a:spLocks noChangeShapeType="1"/>
                </xdr:cNvSpPr>
              </xdr:nvSpPr>
              <xdr:spPr bwMode="auto">
                <a:xfrm>
                  <a:off x="588" y="1586"/>
                  <a:ext cx="14" cy="0"/>
                </a:xfrm>
                <a:prstGeom prst="line">
                  <a:avLst/>
                </a:prstGeom>
                <a:noFill/>
                <a:ln w="9525">
                  <a:solidFill>
                    <a:srgbClr val="FFFF99"/>
                  </a:solidFill>
                  <a:round/>
                  <a:headEnd/>
                  <a:tailEnd/>
                </a:ln>
              </xdr:spPr>
            </xdr:sp>
          </xdr:grpSp>
        </xdr:grpSp>
      </xdr:grpSp>
      <xdr:grpSp>
        <xdr:nvGrpSpPr>
          <xdr:cNvPr id="3043" name="Group 995"/>
          <xdr:cNvGrpSpPr>
            <a:grpSpLocks/>
          </xdr:cNvGrpSpPr>
        </xdr:nvGrpSpPr>
        <xdr:grpSpPr bwMode="auto">
          <a:xfrm>
            <a:off x="557" y="1581"/>
            <a:ext cx="12" cy="12"/>
            <a:chOff x="495" y="1422"/>
            <a:chExt cx="14" cy="14"/>
          </a:xfrm>
        </xdr:grpSpPr>
        <xdr:sp macro="" textlink="">
          <xdr:nvSpPr>
            <xdr:cNvPr id="3044" name="Line 996"/>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3045" name="Line 997"/>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3038" name="Line 990"/>
          <xdr:cNvSpPr>
            <a:spLocks noChangeShapeType="1"/>
          </xdr:cNvSpPr>
        </xdr:nvSpPr>
        <xdr:spPr bwMode="auto">
          <a:xfrm>
            <a:off x="310" y="1586"/>
            <a:ext cx="76" cy="0"/>
          </a:xfrm>
          <a:prstGeom prst="line">
            <a:avLst/>
          </a:prstGeom>
          <a:noFill/>
          <a:ln w="9525">
            <a:solidFill>
              <a:srgbClr val="FF0000"/>
            </a:solidFill>
            <a:round/>
            <a:headEnd/>
            <a:tailEnd type="triangle" w="med" len="med"/>
          </a:ln>
        </xdr:spPr>
      </xdr:sp>
    </xdr:grpSp>
    <xdr:clientData/>
  </xdr:twoCellAnchor>
  <xdr:twoCellAnchor>
    <xdr:from>
      <xdr:col>3</xdr:col>
      <xdr:colOff>38100</xdr:colOff>
      <xdr:row>79</xdr:row>
      <xdr:rowOff>180975</xdr:rowOff>
    </xdr:from>
    <xdr:to>
      <xdr:col>4</xdr:col>
      <xdr:colOff>352425</xdr:colOff>
      <xdr:row>81</xdr:row>
      <xdr:rowOff>161925</xdr:rowOff>
    </xdr:to>
    <xdr:sp macro="" textlink="">
      <xdr:nvSpPr>
        <xdr:cNvPr id="3058" name="Text Box 1010"/>
        <xdr:cNvSpPr txBox="1">
          <a:spLocks noChangeArrowheads="1"/>
        </xdr:cNvSpPr>
      </xdr:nvSpPr>
      <xdr:spPr bwMode="auto">
        <a:xfrm>
          <a:off x="1866900" y="15240000"/>
          <a:ext cx="923925" cy="361950"/>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αιθοξείδιο του νατρίου</a:t>
          </a:r>
        </a:p>
      </xdr:txBody>
    </xdr:sp>
    <xdr:clientData/>
  </xdr:twoCellAnchor>
  <xdr:twoCellAnchor>
    <xdr:from>
      <xdr:col>1</xdr:col>
      <xdr:colOff>28575</xdr:colOff>
      <xdr:row>82</xdr:row>
      <xdr:rowOff>133350</xdr:rowOff>
    </xdr:from>
    <xdr:to>
      <xdr:col>7</xdr:col>
      <xdr:colOff>200025</xdr:colOff>
      <xdr:row>83</xdr:row>
      <xdr:rowOff>161925</xdr:rowOff>
    </xdr:to>
    <xdr:sp macro="" textlink="">
      <xdr:nvSpPr>
        <xdr:cNvPr id="3059" name="Text Box 1011"/>
        <xdr:cNvSpPr txBox="1">
          <a:spLocks noChangeArrowheads="1"/>
        </xdr:cNvSpPr>
      </xdr:nvSpPr>
      <xdr:spPr bwMode="auto">
        <a:xfrm>
          <a:off x="638175" y="15763875"/>
          <a:ext cx="3829050" cy="219075"/>
        </a:xfrm>
        <a:prstGeom prst="rect">
          <a:avLst/>
        </a:prstGeom>
        <a:solidFill>
          <a:srgbClr val="3333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6600"/>
              </a:solidFill>
              <a:latin typeface="Arial"/>
              <a:cs typeface="Arial"/>
            </a:rPr>
            <a:t>Επίδραση αλάτων καρβοξυλικών οξέων (</a:t>
          </a:r>
          <a:r>
            <a:rPr lang="en-US" sz="1200" b="1" i="0" strike="noStrike">
              <a:solidFill>
                <a:srgbClr val="FF6600"/>
              </a:solidFill>
              <a:latin typeface="Arial"/>
              <a:cs typeface="Arial"/>
            </a:rPr>
            <a:t>RCOOM)</a:t>
          </a:r>
        </a:p>
      </xdr:txBody>
    </xdr:sp>
    <xdr:clientData/>
  </xdr:twoCellAnchor>
  <xdr:twoCellAnchor>
    <xdr:from>
      <xdr:col>0</xdr:col>
      <xdr:colOff>419100</xdr:colOff>
      <xdr:row>83</xdr:row>
      <xdr:rowOff>0</xdr:rowOff>
    </xdr:from>
    <xdr:to>
      <xdr:col>0</xdr:col>
      <xdr:colOff>533400</xdr:colOff>
      <xdr:row>83</xdr:row>
      <xdr:rowOff>114300</xdr:rowOff>
    </xdr:to>
    <xdr:sp macro="" textlink="">
      <xdr:nvSpPr>
        <xdr:cNvPr id="3060" name="Oval 1012"/>
        <xdr:cNvSpPr>
          <a:spLocks noChangeArrowheads="1"/>
        </xdr:cNvSpPr>
      </xdr:nvSpPr>
      <xdr:spPr bwMode="auto">
        <a:xfrm>
          <a:off x="419100" y="15821025"/>
          <a:ext cx="114300" cy="114300"/>
        </a:xfrm>
        <a:prstGeom prst="ellipse">
          <a:avLst/>
        </a:prstGeom>
        <a:gradFill rotWithShape="1">
          <a:gsLst>
            <a:gs pos="0">
              <a:srgbClr val="800000"/>
            </a:gs>
            <a:gs pos="100000">
              <a:srgbClr val="800000">
                <a:gamma/>
                <a:shade val="14902"/>
                <a:invGamma/>
              </a:srgbClr>
            </a:gs>
          </a:gsLst>
          <a:lin ang="2700000" scaled="1"/>
        </a:gradFill>
        <a:ln w="9525">
          <a:solidFill>
            <a:srgbClr val="000000"/>
          </a:solidFill>
          <a:round/>
          <a:headEnd/>
          <a:tailEnd/>
        </a:ln>
      </xdr:spPr>
    </xdr:sp>
    <xdr:clientData/>
  </xdr:twoCellAnchor>
  <xdr:twoCellAnchor>
    <xdr:from>
      <xdr:col>1</xdr:col>
      <xdr:colOff>28575</xdr:colOff>
      <xdr:row>103</xdr:row>
      <xdr:rowOff>133350</xdr:rowOff>
    </xdr:from>
    <xdr:to>
      <xdr:col>4</xdr:col>
      <xdr:colOff>295275</xdr:colOff>
      <xdr:row>104</xdr:row>
      <xdr:rowOff>161925</xdr:rowOff>
    </xdr:to>
    <xdr:sp macro="" textlink="">
      <xdr:nvSpPr>
        <xdr:cNvPr id="4135" name="Text Box 1063"/>
        <xdr:cNvSpPr txBox="1">
          <a:spLocks noChangeArrowheads="1"/>
        </xdr:cNvSpPr>
      </xdr:nvSpPr>
      <xdr:spPr bwMode="auto">
        <a:xfrm>
          <a:off x="638175" y="19954875"/>
          <a:ext cx="2095500" cy="219075"/>
        </a:xfrm>
        <a:prstGeom prst="rect">
          <a:avLst/>
        </a:prstGeom>
        <a:solidFill>
          <a:srgbClr val="3333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6600"/>
              </a:solidFill>
              <a:latin typeface="Arial"/>
              <a:cs typeface="Arial"/>
            </a:rPr>
            <a:t>Επίδραση αμμωνίας (</a:t>
          </a:r>
          <a:r>
            <a:rPr lang="en-US" sz="1200" b="1" i="0" strike="noStrike">
              <a:solidFill>
                <a:srgbClr val="FF6600"/>
              </a:solidFill>
              <a:latin typeface="Arial"/>
              <a:cs typeface="Arial"/>
            </a:rPr>
            <a:t>NH</a:t>
          </a:r>
          <a:r>
            <a:rPr lang="en-US" sz="1200" b="1" i="0" strike="noStrike" baseline="-25000">
              <a:solidFill>
                <a:srgbClr val="FF6600"/>
              </a:solidFill>
              <a:latin typeface="Arial"/>
              <a:cs typeface="Arial"/>
            </a:rPr>
            <a:t>3</a:t>
          </a:r>
          <a:r>
            <a:rPr lang="en-US" sz="1200" b="1" i="0" strike="noStrike">
              <a:solidFill>
                <a:srgbClr val="FF6600"/>
              </a:solidFill>
              <a:latin typeface="Arial"/>
              <a:cs typeface="Arial"/>
            </a:rPr>
            <a:t>)</a:t>
          </a:r>
        </a:p>
      </xdr:txBody>
    </xdr:sp>
    <xdr:clientData/>
  </xdr:twoCellAnchor>
  <xdr:twoCellAnchor>
    <xdr:from>
      <xdr:col>0</xdr:col>
      <xdr:colOff>419100</xdr:colOff>
      <xdr:row>104</xdr:row>
      <xdr:rowOff>0</xdr:rowOff>
    </xdr:from>
    <xdr:to>
      <xdr:col>0</xdr:col>
      <xdr:colOff>533400</xdr:colOff>
      <xdr:row>104</xdr:row>
      <xdr:rowOff>114300</xdr:rowOff>
    </xdr:to>
    <xdr:sp macro="" textlink="">
      <xdr:nvSpPr>
        <xdr:cNvPr id="4136" name="Oval 1064"/>
        <xdr:cNvSpPr>
          <a:spLocks noChangeArrowheads="1"/>
        </xdr:cNvSpPr>
      </xdr:nvSpPr>
      <xdr:spPr bwMode="auto">
        <a:xfrm>
          <a:off x="419100" y="20012025"/>
          <a:ext cx="114300" cy="114300"/>
        </a:xfrm>
        <a:prstGeom prst="ellipse">
          <a:avLst/>
        </a:prstGeom>
        <a:gradFill rotWithShape="1">
          <a:gsLst>
            <a:gs pos="0">
              <a:srgbClr val="800000"/>
            </a:gs>
            <a:gs pos="100000">
              <a:srgbClr val="800000">
                <a:gamma/>
                <a:shade val="14902"/>
                <a:invGamma/>
              </a:srgbClr>
            </a:gs>
          </a:gsLst>
          <a:lin ang="2700000" scaled="1"/>
        </a:gradFill>
        <a:ln w="9525">
          <a:solidFill>
            <a:srgbClr val="000000"/>
          </a:solidFill>
          <a:round/>
          <a:headEnd/>
          <a:tailEnd/>
        </a:ln>
      </xdr:spPr>
    </xdr:sp>
    <xdr:clientData/>
  </xdr:twoCellAnchor>
  <xdr:twoCellAnchor>
    <xdr:from>
      <xdr:col>5</xdr:col>
      <xdr:colOff>304800</xdr:colOff>
      <xdr:row>112</xdr:row>
      <xdr:rowOff>114300</xdr:rowOff>
    </xdr:from>
    <xdr:to>
      <xdr:col>7</xdr:col>
      <xdr:colOff>9525</xdr:colOff>
      <xdr:row>114</xdr:row>
      <xdr:rowOff>66675</xdr:rowOff>
    </xdr:to>
    <xdr:sp macro="" textlink="">
      <xdr:nvSpPr>
        <xdr:cNvPr id="4137" name="Text Box 1065"/>
        <xdr:cNvSpPr txBox="1">
          <a:spLocks noChangeArrowheads="1"/>
        </xdr:cNvSpPr>
      </xdr:nvSpPr>
      <xdr:spPr bwMode="auto">
        <a:xfrm>
          <a:off x="3352800" y="22517100"/>
          <a:ext cx="923925" cy="35242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δευτεροταγής αμίνη</a:t>
          </a:r>
        </a:p>
      </xdr:txBody>
    </xdr:sp>
    <xdr:clientData/>
  </xdr:twoCellAnchor>
  <xdr:twoCellAnchor>
    <xdr:from>
      <xdr:col>5</xdr:col>
      <xdr:colOff>323850</xdr:colOff>
      <xdr:row>116</xdr:row>
      <xdr:rowOff>104775</xdr:rowOff>
    </xdr:from>
    <xdr:to>
      <xdr:col>6</xdr:col>
      <xdr:colOff>457200</xdr:colOff>
      <xdr:row>118</xdr:row>
      <xdr:rowOff>57150</xdr:rowOff>
    </xdr:to>
    <xdr:sp macro="" textlink="">
      <xdr:nvSpPr>
        <xdr:cNvPr id="4138" name="Text Box 1066"/>
        <xdr:cNvSpPr txBox="1">
          <a:spLocks noChangeArrowheads="1"/>
        </xdr:cNvSpPr>
      </xdr:nvSpPr>
      <xdr:spPr bwMode="auto">
        <a:xfrm>
          <a:off x="3371850" y="22402800"/>
          <a:ext cx="742950" cy="33337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τριτοταγής αμίνη</a:t>
          </a:r>
        </a:p>
      </xdr:txBody>
    </xdr:sp>
    <xdr:clientData/>
  </xdr:twoCellAnchor>
  <xdr:twoCellAnchor>
    <xdr:from>
      <xdr:col>14</xdr:col>
      <xdr:colOff>304800</xdr:colOff>
      <xdr:row>122</xdr:row>
      <xdr:rowOff>38100</xdr:rowOff>
    </xdr:from>
    <xdr:to>
      <xdr:col>15</xdr:col>
      <xdr:colOff>342900</xdr:colOff>
      <xdr:row>128</xdr:row>
      <xdr:rowOff>47625</xdr:rowOff>
    </xdr:to>
    <xdr:grpSp>
      <xdr:nvGrpSpPr>
        <xdr:cNvPr id="4143" name="Group 1071"/>
        <xdr:cNvGrpSpPr>
          <a:grpSpLocks/>
        </xdr:cNvGrpSpPr>
      </xdr:nvGrpSpPr>
      <xdr:grpSpPr bwMode="auto">
        <a:xfrm>
          <a:off x="8908026" y="25028423"/>
          <a:ext cx="652616" cy="1238557"/>
          <a:chOff x="928" y="2465"/>
          <a:chExt cx="68" cy="121"/>
        </a:xfrm>
      </xdr:grpSpPr>
      <xdr:sp macro="" textlink="">
        <xdr:nvSpPr>
          <xdr:cNvPr id="4140" name="Line 1068"/>
          <xdr:cNvSpPr>
            <a:spLocks noChangeShapeType="1"/>
          </xdr:cNvSpPr>
        </xdr:nvSpPr>
        <xdr:spPr bwMode="auto">
          <a:xfrm>
            <a:off x="953" y="2465"/>
            <a:ext cx="43" cy="43"/>
          </a:xfrm>
          <a:prstGeom prst="line">
            <a:avLst/>
          </a:prstGeom>
          <a:noFill/>
          <a:ln w="9525">
            <a:solidFill>
              <a:srgbClr val="FF0000"/>
            </a:solidFill>
            <a:round/>
            <a:headEnd/>
            <a:tailEnd/>
          </a:ln>
        </xdr:spPr>
      </xdr:sp>
      <xdr:sp macro="" textlink="">
        <xdr:nvSpPr>
          <xdr:cNvPr id="4141" name="Line 1069"/>
          <xdr:cNvSpPr>
            <a:spLocks noChangeShapeType="1"/>
          </xdr:cNvSpPr>
        </xdr:nvSpPr>
        <xdr:spPr bwMode="auto">
          <a:xfrm>
            <a:off x="996" y="2508"/>
            <a:ext cx="0" cy="34"/>
          </a:xfrm>
          <a:prstGeom prst="line">
            <a:avLst/>
          </a:prstGeom>
          <a:noFill/>
          <a:ln w="9525">
            <a:solidFill>
              <a:srgbClr val="FF0000"/>
            </a:solidFill>
            <a:round/>
            <a:headEnd/>
            <a:tailEnd/>
          </a:ln>
        </xdr:spPr>
      </xdr:sp>
      <xdr:sp macro="" textlink="">
        <xdr:nvSpPr>
          <xdr:cNvPr id="4142" name="Line 1070"/>
          <xdr:cNvSpPr>
            <a:spLocks noChangeShapeType="1"/>
          </xdr:cNvSpPr>
        </xdr:nvSpPr>
        <xdr:spPr bwMode="auto">
          <a:xfrm flipH="1">
            <a:off x="928" y="2543"/>
            <a:ext cx="68" cy="43"/>
          </a:xfrm>
          <a:prstGeom prst="line">
            <a:avLst/>
          </a:prstGeom>
          <a:noFill/>
          <a:ln w="9525">
            <a:solidFill>
              <a:srgbClr val="FF0000"/>
            </a:solidFill>
            <a:round/>
            <a:headEnd/>
            <a:tailEnd type="triangle" w="med" len="med"/>
          </a:ln>
        </xdr:spPr>
      </xdr:sp>
    </xdr:grpSp>
    <xdr:clientData/>
  </xdr:twoCellAnchor>
  <xdr:twoCellAnchor>
    <xdr:from>
      <xdr:col>11</xdr:col>
      <xdr:colOff>504825</xdr:colOff>
      <xdr:row>136</xdr:row>
      <xdr:rowOff>123825</xdr:rowOff>
    </xdr:from>
    <xdr:to>
      <xdr:col>12</xdr:col>
      <xdr:colOff>295275</xdr:colOff>
      <xdr:row>137</xdr:row>
      <xdr:rowOff>180975</xdr:rowOff>
    </xdr:to>
    <xdr:sp macro="" textlink="">
      <xdr:nvSpPr>
        <xdr:cNvPr id="3064" name="Text Box 1016"/>
        <xdr:cNvSpPr txBox="1">
          <a:spLocks noChangeArrowheads="1"/>
        </xdr:cNvSpPr>
      </xdr:nvSpPr>
      <xdr:spPr bwMode="auto">
        <a:xfrm>
          <a:off x="7210425" y="27327225"/>
          <a:ext cx="400050" cy="25717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clientData/>
  </xdr:twoCellAnchor>
  <xdr:twoCellAnchor>
    <xdr:from>
      <xdr:col>11</xdr:col>
      <xdr:colOff>123825</xdr:colOff>
      <xdr:row>136</xdr:row>
      <xdr:rowOff>123825</xdr:rowOff>
    </xdr:from>
    <xdr:to>
      <xdr:col>11</xdr:col>
      <xdr:colOff>485775</xdr:colOff>
      <xdr:row>137</xdr:row>
      <xdr:rowOff>180975</xdr:rowOff>
    </xdr:to>
    <xdr:sp macro="" textlink="">
      <xdr:nvSpPr>
        <xdr:cNvPr id="3065" name="Text Box 1017"/>
        <xdr:cNvSpPr txBox="1">
          <a:spLocks noChangeArrowheads="1"/>
        </xdr:cNvSpPr>
      </xdr:nvSpPr>
      <xdr:spPr bwMode="auto">
        <a:xfrm>
          <a:off x="6829425" y="27327225"/>
          <a:ext cx="361950" cy="25717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3</a:t>
          </a:r>
        </a:p>
      </xdr:txBody>
    </xdr:sp>
    <xdr:clientData/>
  </xdr:twoCellAnchor>
  <xdr:twoCellAnchor>
    <xdr:from>
      <xdr:col>12</xdr:col>
      <xdr:colOff>276225</xdr:colOff>
      <xdr:row>136</xdr:row>
      <xdr:rowOff>123825</xdr:rowOff>
    </xdr:from>
    <xdr:to>
      <xdr:col>12</xdr:col>
      <xdr:colOff>485775</xdr:colOff>
      <xdr:row>137</xdr:row>
      <xdr:rowOff>142875</xdr:rowOff>
    </xdr:to>
    <xdr:sp macro="" textlink="">
      <xdr:nvSpPr>
        <xdr:cNvPr id="3066" name="Text Box 1018"/>
        <xdr:cNvSpPr txBox="1">
          <a:spLocks noChangeArrowheads="1"/>
        </xdr:cNvSpPr>
      </xdr:nvSpPr>
      <xdr:spPr bwMode="auto">
        <a:xfrm>
          <a:off x="7591425" y="27327225"/>
          <a:ext cx="209550" cy="21907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Cl</a:t>
          </a:r>
        </a:p>
      </xdr:txBody>
    </xdr:sp>
    <xdr:clientData/>
  </xdr:twoCellAnchor>
  <xdr:twoCellAnchor>
    <xdr:from>
      <xdr:col>11</xdr:col>
      <xdr:colOff>419100</xdr:colOff>
      <xdr:row>137</xdr:row>
      <xdr:rowOff>19050</xdr:rowOff>
    </xdr:from>
    <xdr:to>
      <xdr:col>11</xdr:col>
      <xdr:colOff>514350</xdr:colOff>
      <xdr:row>137</xdr:row>
      <xdr:rowOff>19050</xdr:rowOff>
    </xdr:to>
    <xdr:sp macro="" textlink="">
      <xdr:nvSpPr>
        <xdr:cNvPr id="3068" name="Line 1020"/>
        <xdr:cNvSpPr>
          <a:spLocks noChangeShapeType="1"/>
        </xdr:cNvSpPr>
      </xdr:nvSpPr>
      <xdr:spPr bwMode="auto">
        <a:xfrm>
          <a:off x="7124700" y="27422475"/>
          <a:ext cx="95250" cy="0"/>
        </a:xfrm>
        <a:prstGeom prst="line">
          <a:avLst/>
        </a:prstGeom>
        <a:noFill/>
        <a:ln w="9525">
          <a:solidFill>
            <a:srgbClr val="FFFF99"/>
          </a:solidFill>
          <a:round/>
          <a:headEnd/>
          <a:tailEnd/>
        </a:ln>
      </xdr:spPr>
    </xdr:sp>
    <xdr:clientData/>
  </xdr:twoCellAnchor>
  <xdr:twoCellAnchor>
    <xdr:from>
      <xdr:col>12</xdr:col>
      <xdr:colOff>190500</xdr:colOff>
      <xdr:row>137</xdr:row>
      <xdr:rowOff>19050</xdr:rowOff>
    </xdr:from>
    <xdr:to>
      <xdr:col>12</xdr:col>
      <xdr:colOff>285750</xdr:colOff>
      <xdr:row>137</xdr:row>
      <xdr:rowOff>19050</xdr:rowOff>
    </xdr:to>
    <xdr:sp macro="" textlink="">
      <xdr:nvSpPr>
        <xdr:cNvPr id="4144" name="Line 1072"/>
        <xdr:cNvSpPr>
          <a:spLocks noChangeShapeType="1"/>
        </xdr:cNvSpPr>
      </xdr:nvSpPr>
      <xdr:spPr bwMode="auto">
        <a:xfrm>
          <a:off x="7505700" y="27422475"/>
          <a:ext cx="95250" cy="0"/>
        </a:xfrm>
        <a:prstGeom prst="line">
          <a:avLst/>
        </a:prstGeom>
        <a:noFill/>
        <a:ln w="9525">
          <a:solidFill>
            <a:srgbClr val="FFFF99"/>
          </a:solidFill>
          <a:round/>
          <a:headEnd/>
          <a:tailEnd/>
        </a:ln>
      </xdr:spPr>
    </xdr:sp>
    <xdr:clientData/>
  </xdr:twoCellAnchor>
  <xdr:twoCellAnchor>
    <xdr:from>
      <xdr:col>12</xdr:col>
      <xdr:colOff>504825</xdr:colOff>
      <xdr:row>136</xdr:row>
      <xdr:rowOff>28575</xdr:rowOff>
    </xdr:from>
    <xdr:to>
      <xdr:col>13</xdr:col>
      <xdr:colOff>295275</xdr:colOff>
      <xdr:row>137</xdr:row>
      <xdr:rowOff>85725</xdr:rowOff>
    </xdr:to>
    <xdr:grpSp>
      <xdr:nvGrpSpPr>
        <xdr:cNvPr id="4146" name="Group 1074"/>
        <xdr:cNvGrpSpPr>
          <a:grpSpLocks/>
        </xdr:cNvGrpSpPr>
      </xdr:nvGrpSpPr>
      <xdr:grpSpPr bwMode="auto">
        <a:xfrm>
          <a:off x="7879019" y="27886640"/>
          <a:ext cx="404966" cy="261988"/>
          <a:chOff x="866" y="2733"/>
          <a:chExt cx="42" cy="26"/>
        </a:xfrm>
      </xdr:grpSpPr>
      <xdr:sp macro="" textlink="">
        <xdr:nvSpPr>
          <xdr:cNvPr id="2066" name="Text Box 18"/>
          <xdr:cNvSpPr txBox="1">
            <a:spLocks noChangeArrowheads="1"/>
          </xdr:cNvSpPr>
        </xdr:nvSpPr>
        <xdr:spPr bwMode="auto">
          <a:xfrm>
            <a:off x="871" y="2733"/>
            <a:ext cx="36"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FF99"/>
                </a:solidFill>
                <a:latin typeface="Arial"/>
                <a:cs typeface="Arial"/>
              </a:rPr>
              <a:t>NH</a:t>
            </a:r>
            <a:r>
              <a:rPr lang="en-US" sz="1000" b="0" i="0" strike="noStrike" baseline="-25000">
                <a:solidFill>
                  <a:srgbClr val="FFFF99"/>
                </a:solidFill>
                <a:latin typeface="Arial"/>
                <a:cs typeface="Arial"/>
              </a:rPr>
              <a:t>3</a:t>
            </a:r>
          </a:p>
        </xdr:txBody>
      </xdr:sp>
      <xdr:sp macro="" textlink="">
        <xdr:nvSpPr>
          <xdr:cNvPr id="4145" name="Line 1073"/>
          <xdr:cNvSpPr>
            <a:spLocks noChangeShapeType="1"/>
          </xdr:cNvSpPr>
        </xdr:nvSpPr>
        <xdr:spPr bwMode="auto">
          <a:xfrm>
            <a:off x="866" y="2753"/>
            <a:ext cx="42" cy="0"/>
          </a:xfrm>
          <a:prstGeom prst="line">
            <a:avLst/>
          </a:prstGeom>
          <a:noFill/>
          <a:ln w="9525">
            <a:solidFill>
              <a:srgbClr val="FF0000"/>
            </a:solidFill>
            <a:round/>
            <a:headEnd/>
            <a:tailEnd type="triangle" w="med" len="med"/>
          </a:ln>
        </xdr:spPr>
      </xdr:sp>
    </xdr:grpSp>
    <xdr:clientData/>
  </xdr:twoCellAnchor>
  <xdr:twoCellAnchor>
    <xdr:from>
      <xdr:col>13</xdr:col>
      <xdr:colOff>323850</xdr:colOff>
      <xdr:row>136</xdr:row>
      <xdr:rowOff>124924</xdr:rowOff>
    </xdr:from>
    <xdr:to>
      <xdr:col>15</xdr:col>
      <xdr:colOff>438150</xdr:colOff>
      <xdr:row>137</xdr:row>
      <xdr:rowOff>182074</xdr:rowOff>
    </xdr:to>
    <xdr:grpSp>
      <xdr:nvGrpSpPr>
        <xdr:cNvPr id="4156" name="Group 1084"/>
        <xdr:cNvGrpSpPr>
          <a:grpSpLocks/>
        </xdr:cNvGrpSpPr>
      </xdr:nvGrpSpPr>
      <xdr:grpSpPr bwMode="auto">
        <a:xfrm>
          <a:off x="8312560" y="27982989"/>
          <a:ext cx="1343332" cy="261988"/>
          <a:chOff x="862" y="2723"/>
          <a:chExt cx="140" cy="26"/>
        </a:xfrm>
      </xdr:grpSpPr>
      <xdr:sp macro="" textlink="">
        <xdr:nvSpPr>
          <xdr:cNvPr id="4149" name="Text Box 1077"/>
          <xdr:cNvSpPr txBox="1">
            <a:spLocks noChangeArrowheads="1"/>
          </xdr:cNvSpPr>
        </xdr:nvSpPr>
        <xdr:spPr bwMode="auto">
          <a:xfrm>
            <a:off x="901" y="2723"/>
            <a:ext cx="42"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4150" name="Text Box 1078"/>
          <xdr:cNvSpPr txBox="1">
            <a:spLocks noChangeArrowheads="1"/>
          </xdr:cNvSpPr>
        </xdr:nvSpPr>
        <xdr:spPr bwMode="auto">
          <a:xfrm>
            <a:off x="862" y="2723"/>
            <a:ext cx="38"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3</a:t>
            </a:r>
          </a:p>
        </xdr:txBody>
      </xdr:sp>
      <xdr:sp macro="" textlink="">
        <xdr:nvSpPr>
          <xdr:cNvPr id="4151" name="Text Box 1079"/>
          <xdr:cNvSpPr txBox="1">
            <a:spLocks noChangeArrowheads="1"/>
          </xdr:cNvSpPr>
        </xdr:nvSpPr>
        <xdr:spPr bwMode="auto">
          <a:xfrm>
            <a:off x="976" y="2723"/>
            <a:ext cx="26" cy="22"/>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Cl</a:t>
            </a:r>
            <a:r>
              <a:rPr lang="en-US" sz="1100" b="0" i="0" strike="noStrike" baseline="30000">
                <a:solidFill>
                  <a:srgbClr val="FFFF99"/>
                </a:solidFill>
                <a:latin typeface="Arial"/>
                <a:cs typeface="Arial"/>
              </a:rPr>
              <a:t>–</a:t>
            </a:r>
          </a:p>
        </xdr:txBody>
      </xdr:sp>
      <xdr:sp macro="" textlink="">
        <xdr:nvSpPr>
          <xdr:cNvPr id="4152" name="Line 1080"/>
          <xdr:cNvSpPr>
            <a:spLocks noChangeShapeType="1"/>
          </xdr:cNvSpPr>
        </xdr:nvSpPr>
        <xdr:spPr bwMode="auto">
          <a:xfrm>
            <a:off x="893" y="2732"/>
            <a:ext cx="10" cy="0"/>
          </a:xfrm>
          <a:prstGeom prst="line">
            <a:avLst/>
          </a:prstGeom>
          <a:noFill/>
          <a:ln w="9525">
            <a:solidFill>
              <a:srgbClr val="FFFF99"/>
            </a:solidFill>
            <a:round/>
            <a:headEnd/>
            <a:tailEnd/>
          </a:ln>
        </xdr:spPr>
      </xdr:sp>
      <xdr:sp macro="" textlink="">
        <xdr:nvSpPr>
          <xdr:cNvPr id="4154" name="Text Box 1082"/>
          <xdr:cNvSpPr txBox="1">
            <a:spLocks noChangeArrowheads="1"/>
          </xdr:cNvSpPr>
        </xdr:nvSpPr>
        <xdr:spPr bwMode="auto">
          <a:xfrm>
            <a:off x="941" y="2723"/>
            <a:ext cx="38"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NH</a:t>
            </a:r>
            <a:r>
              <a:rPr lang="en-US" sz="1100" b="0" i="0" strike="noStrike" baseline="-25000">
                <a:solidFill>
                  <a:srgbClr val="FFFF99"/>
                </a:solidFill>
                <a:latin typeface="Arial"/>
                <a:cs typeface="Arial"/>
              </a:rPr>
              <a:t>3</a:t>
            </a:r>
            <a:r>
              <a:rPr lang="en-US" sz="1100" b="0" i="0" strike="noStrike" baseline="30000">
                <a:solidFill>
                  <a:srgbClr val="FFFF99"/>
                </a:solidFill>
                <a:latin typeface="Arial"/>
                <a:cs typeface="Arial"/>
              </a:rPr>
              <a:t>+</a:t>
            </a:r>
          </a:p>
        </xdr:txBody>
      </xdr:sp>
      <xdr:sp macro="" textlink="">
        <xdr:nvSpPr>
          <xdr:cNvPr id="4153" name="Line 1081"/>
          <xdr:cNvSpPr>
            <a:spLocks noChangeShapeType="1"/>
          </xdr:cNvSpPr>
        </xdr:nvSpPr>
        <xdr:spPr bwMode="auto">
          <a:xfrm>
            <a:off x="932" y="2732"/>
            <a:ext cx="10" cy="0"/>
          </a:xfrm>
          <a:prstGeom prst="line">
            <a:avLst/>
          </a:prstGeom>
          <a:noFill/>
          <a:ln w="9525">
            <a:solidFill>
              <a:srgbClr val="FFFF99"/>
            </a:solidFill>
            <a:round/>
            <a:headEnd/>
            <a:tailEnd/>
          </a:ln>
        </xdr:spPr>
      </xdr:sp>
    </xdr:grpSp>
    <xdr:clientData/>
  </xdr:twoCellAnchor>
  <xdr:twoCellAnchor>
    <xdr:from>
      <xdr:col>14</xdr:col>
      <xdr:colOff>19050</xdr:colOff>
      <xdr:row>137</xdr:row>
      <xdr:rowOff>152400</xdr:rowOff>
    </xdr:from>
    <xdr:to>
      <xdr:col>14</xdr:col>
      <xdr:colOff>19050</xdr:colOff>
      <xdr:row>140</xdr:row>
      <xdr:rowOff>180975</xdr:rowOff>
    </xdr:to>
    <xdr:sp macro="" textlink="">
      <xdr:nvSpPr>
        <xdr:cNvPr id="4157" name="Line 1085"/>
        <xdr:cNvSpPr>
          <a:spLocks noChangeShapeType="1"/>
        </xdr:cNvSpPr>
      </xdr:nvSpPr>
      <xdr:spPr bwMode="auto">
        <a:xfrm>
          <a:off x="8553450" y="26498550"/>
          <a:ext cx="0" cy="600075"/>
        </a:xfrm>
        <a:prstGeom prst="line">
          <a:avLst/>
        </a:prstGeom>
        <a:noFill/>
        <a:ln w="9525">
          <a:solidFill>
            <a:srgbClr val="FF0000"/>
          </a:solidFill>
          <a:round/>
          <a:headEnd/>
          <a:tailEnd type="triangle" w="med" len="med"/>
        </a:ln>
      </xdr:spPr>
    </xdr:sp>
    <xdr:clientData/>
  </xdr:twoCellAnchor>
  <xdr:twoCellAnchor>
    <xdr:from>
      <xdr:col>12</xdr:col>
      <xdr:colOff>552450</xdr:colOff>
      <xdr:row>141</xdr:row>
      <xdr:rowOff>29673</xdr:rowOff>
    </xdr:from>
    <xdr:to>
      <xdr:col>14</xdr:col>
      <xdr:colOff>400050</xdr:colOff>
      <xdr:row>142</xdr:row>
      <xdr:rowOff>86823</xdr:rowOff>
    </xdr:to>
    <xdr:grpSp>
      <xdr:nvGrpSpPr>
        <xdr:cNvPr id="4165" name="Group 1093"/>
        <xdr:cNvGrpSpPr>
          <a:grpSpLocks/>
        </xdr:cNvGrpSpPr>
      </xdr:nvGrpSpPr>
      <xdr:grpSpPr bwMode="auto">
        <a:xfrm>
          <a:off x="7926644" y="28911931"/>
          <a:ext cx="1076632" cy="261989"/>
          <a:chOff x="862" y="2783"/>
          <a:chExt cx="112" cy="26"/>
        </a:xfrm>
      </xdr:grpSpPr>
      <xdr:sp macro="" textlink="">
        <xdr:nvSpPr>
          <xdr:cNvPr id="4159" name="Text Box 1087"/>
          <xdr:cNvSpPr txBox="1">
            <a:spLocks noChangeArrowheads="1"/>
          </xdr:cNvSpPr>
        </xdr:nvSpPr>
        <xdr:spPr bwMode="auto">
          <a:xfrm>
            <a:off x="902" y="2783"/>
            <a:ext cx="42"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4160" name="Text Box 1088"/>
          <xdr:cNvSpPr txBox="1">
            <a:spLocks noChangeArrowheads="1"/>
          </xdr:cNvSpPr>
        </xdr:nvSpPr>
        <xdr:spPr bwMode="auto">
          <a:xfrm>
            <a:off x="862" y="2783"/>
            <a:ext cx="38"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3</a:t>
            </a:r>
          </a:p>
        </xdr:txBody>
      </xdr:sp>
      <xdr:sp macro="" textlink="">
        <xdr:nvSpPr>
          <xdr:cNvPr id="4162" name="Line 1090"/>
          <xdr:cNvSpPr>
            <a:spLocks noChangeShapeType="1"/>
          </xdr:cNvSpPr>
        </xdr:nvSpPr>
        <xdr:spPr bwMode="auto">
          <a:xfrm>
            <a:off x="894" y="2792"/>
            <a:ext cx="10" cy="0"/>
          </a:xfrm>
          <a:prstGeom prst="line">
            <a:avLst/>
          </a:prstGeom>
          <a:noFill/>
          <a:ln w="9525">
            <a:solidFill>
              <a:srgbClr val="FFFF99"/>
            </a:solidFill>
            <a:round/>
            <a:headEnd/>
            <a:tailEnd/>
          </a:ln>
        </xdr:spPr>
      </xdr:sp>
      <xdr:sp macro="" textlink="">
        <xdr:nvSpPr>
          <xdr:cNvPr id="4164" name="Text Box 1092"/>
          <xdr:cNvSpPr txBox="1">
            <a:spLocks noChangeArrowheads="1"/>
          </xdr:cNvSpPr>
        </xdr:nvSpPr>
        <xdr:spPr bwMode="auto">
          <a:xfrm>
            <a:off x="942" y="2783"/>
            <a:ext cx="32"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NH</a:t>
            </a:r>
            <a:r>
              <a:rPr lang="en-US" sz="1100" b="0" i="0" strike="noStrike" baseline="-25000">
                <a:solidFill>
                  <a:srgbClr val="FFFF99"/>
                </a:solidFill>
                <a:latin typeface="Arial"/>
                <a:cs typeface="Arial"/>
              </a:rPr>
              <a:t>2</a:t>
            </a:r>
          </a:p>
        </xdr:txBody>
      </xdr:sp>
      <xdr:sp macro="" textlink="">
        <xdr:nvSpPr>
          <xdr:cNvPr id="4163" name="Line 1091"/>
          <xdr:cNvSpPr>
            <a:spLocks noChangeShapeType="1"/>
          </xdr:cNvSpPr>
        </xdr:nvSpPr>
        <xdr:spPr bwMode="auto">
          <a:xfrm>
            <a:off x="934" y="2792"/>
            <a:ext cx="10" cy="0"/>
          </a:xfrm>
          <a:prstGeom prst="line">
            <a:avLst/>
          </a:prstGeom>
          <a:noFill/>
          <a:ln w="9525">
            <a:solidFill>
              <a:srgbClr val="FFFF99"/>
            </a:solidFill>
            <a:round/>
            <a:headEnd/>
            <a:tailEnd/>
          </a:ln>
        </xdr:spPr>
      </xdr:sp>
    </xdr:grpSp>
    <xdr:clientData/>
  </xdr:twoCellAnchor>
  <xdr:twoCellAnchor>
    <xdr:from>
      <xdr:col>11</xdr:col>
      <xdr:colOff>390525</xdr:colOff>
      <xdr:row>137</xdr:row>
      <xdr:rowOff>180975</xdr:rowOff>
    </xdr:from>
    <xdr:to>
      <xdr:col>11</xdr:col>
      <xdr:colOff>390525</xdr:colOff>
      <xdr:row>143</xdr:row>
      <xdr:rowOff>76200</xdr:rowOff>
    </xdr:to>
    <xdr:sp macro="" textlink="">
      <xdr:nvSpPr>
        <xdr:cNvPr id="4170" name="Line 1098"/>
        <xdr:cNvSpPr>
          <a:spLocks noChangeShapeType="1"/>
        </xdr:cNvSpPr>
      </xdr:nvSpPr>
      <xdr:spPr bwMode="auto">
        <a:xfrm>
          <a:off x="7096125" y="26527125"/>
          <a:ext cx="0" cy="1038225"/>
        </a:xfrm>
        <a:prstGeom prst="line">
          <a:avLst/>
        </a:prstGeom>
        <a:noFill/>
        <a:ln w="9525">
          <a:solidFill>
            <a:srgbClr val="FF0000"/>
          </a:solidFill>
          <a:round/>
          <a:headEnd/>
          <a:tailEnd type="triangle" w="med" len="med"/>
        </a:ln>
      </xdr:spPr>
    </xdr:sp>
    <xdr:clientData/>
  </xdr:twoCellAnchor>
  <xdr:twoCellAnchor>
    <xdr:from>
      <xdr:col>11</xdr:col>
      <xdr:colOff>428625</xdr:colOff>
      <xdr:row>138</xdr:row>
      <xdr:rowOff>143973</xdr:rowOff>
    </xdr:from>
    <xdr:to>
      <xdr:col>12</xdr:col>
      <xdr:colOff>533400</xdr:colOff>
      <xdr:row>140</xdr:row>
      <xdr:rowOff>1098</xdr:rowOff>
    </xdr:to>
    <xdr:grpSp>
      <xdr:nvGrpSpPr>
        <xdr:cNvPr id="4174" name="Group 1102"/>
        <xdr:cNvGrpSpPr>
          <a:grpSpLocks/>
        </xdr:cNvGrpSpPr>
      </xdr:nvGrpSpPr>
      <xdr:grpSpPr bwMode="auto">
        <a:xfrm>
          <a:off x="7188302" y="28411715"/>
          <a:ext cx="719292" cy="266802"/>
          <a:chOff x="566" y="2787"/>
          <a:chExt cx="75" cy="26"/>
        </a:xfrm>
      </xdr:grpSpPr>
      <xdr:sp macro="" textlink="">
        <xdr:nvSpPr>
          <xdr:cNvPr id="2862" name="Text Box 814"/>
          <xdr:cNvSpPr txBox="1">
            <a:spLocks noChangeArrowheads="1"/>
          </xdr:cNvSpPr>
        </xdr:nvSpPr>
        <xdr:spPr bwMode="auto">
          <a:xfrm>
            <a:off x="566" y="2787"/>
            <a:ext cx="34"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3</a:t>
            </a:r>
          </a:p>
        </xdr:txBody>
      </xdr:sp>
      <xdr:sp macro="" textlink="">
        <xdr:nvSpPr>
          <xdr:cNvPr id="4171" name="Text Box 1099"/>
          <xdr:cNvSpPr txBox="1">
            <a:spLocks noChangeArrowheads="1"/>
          </xdr:cNvSpPr>
        </xdr:nvSpPr>
        <xdr:spPr bwMode="auto">
          <a:xfrm>
            <a:off x="607" y="2787"/>
            <a:ext cx="34"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NH</a:t>
            </a:r>
            <a:r>
              <a:rPr lang="en-US" sz="1100" b="0" i="0" strike="noStrike" baseline="-25000">
                <a:solidFill>
                  <a:srgbClr val="FFFF99"/>
                </a:solidFill>
                <a:latin typeface="Arial"/>
                <a:cs typeface="Arial"/>
              </a:rPr>
              <a:t>2</a:t>
            </a:r>
          </a:p>
        </xdr:txBody>
      </xdr:sp>
      <xdr:sp macro="" textlink="">
        <xdr:nvSpPr>
          <xdr:cNvPr id="4173" name="Line 1101"/>
          <xdr:cNvSpPr>
            <a:spLocks noChangeShapeType="1"/>
          </xdr:cNvSpPr>
        </xdr:nvSpPr>
        <xdr:spPr bwMode="auto">
          <a:xfrm>
            <a:off x="598" y="2797"/>
            <a:ext cx="10" cy="0"/>
          </a:xfrm>
          <a:prstGeom prst="line">
            <a:avLst/>
          </a:prstGeom>
          <a:noFill/>
          <a:ln w="9525">
            <a:solidFill>
              <a:srgbClr val="FFFF99"/>
            </a:solidFill>
            <a:round/>
            <a:headEnd/>
            <a:tailEnd/>
          </a:ln>
        </xdr:spPr>
      </xdr:sp>
    </xdr:grpSp>
    <xdr:clientData/>
  </xdr:twoCellAnchor>
  <xdr:twoCellAnchor>
    <xdr:from>
      <xdr:col>11</xdr:col>
      <xdr:colOff>85725</xdr:colOff>
      <xdr:row>143</xdr:row>
      <xdr:rowOff>115897</xdr:rowOff>
    </xdr:from>
    <xdr:to>
      <xdr:col>13</xdr:col>
      <xdr:colOff>228600</xdr:colOff>
      <xdr:row>146</xdr:row>
      <xdr:rowOff>48693</xdr:rowOff>
    </xdr:to>
    <xdr:grpSp>
      <xdr:nvGrpSpPr>
        <xdr:cNvPr id="4183" name="Group 1111"/>
        <xdr:cNvGrpSpPr>
          <a:grpSpLocks/>
        </xdr:cNvGrpSpPr>
      </xdr:nvGrpSpPr>
      <xdr:grpSpPr bwMode="auto">
        <a:xfrm>
          <a:off x="6845402" y="29407832"/>
          <a:ext cx="1371908" cy="547313"/>
          <a:chOff x="713" y="2865"/>
          <a:chExt cx="143" cy="53"/>
        </a:xfrm>
      </xdr:grpSpPr>
      <xdr:sp macro="" textlink="">
        <xdr:nvSpPr>
          <xdr:cNvPr id="2856" name="Text Box 808"/>
          <xdr:cNvSpPr txBox="1">
            <a:spLocks noChangeArrowheads="1"/>
          </xdr:cNvSpPr>
        </xdr:nvSpPr>
        <xdr:spPr bwMode="auto">
          <a:xfrm>
            <a:off x="828" y="2865"/>
            <a:ext cx="28"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Cl</a:t>
            </a:r>
            <a:r>
              <a:rPr lang="en-US" sz="1100" b="0" i="0" strike="noStrike" baseline="30000">
                <a:solidFill>
                  <a:srgbClr val="FFFF99"/>
                </a:solidFill>
                <a:latin typeface="Arial"/>
                <a:cs typeface="Arial"/>
              </a:rPr>
              <a:t>–</a:t>
            </a:r>
          </a:p>
        </xdr:txBody>
      </xdr:sp>
      <xdr:sp macro="" textlink="">
        <xdr:nvSpPr>
          <xdr:cNvPr id="4181" name="Text Box 1109"/>
          <xdr:cNvSpPr txBox="1">
            <a:spLocks noChangeArrowheads="1"/>
          </xdr:cNvSpPr>
        </xdr:nvSpPr>
        <xdr:spPr bwMode="auto">
          <a:xfrm>
            <a:off x="753" y="2865"/>
            <a:ext cx="34"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2118" name="Text Box 70"/>
          <xdr:cNvSpPr txBox="1">
            <a:spLocks noChangeArrowheads="1"/>
          </xdr:cNvSpPr>
        </xdr:nvSpPr>
        <xdr:spPr bwMode="auto">
          <a:xfrm>
            <a:off x="792" y="2892"/>
            <a:ext cx="36"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3</a:t>
            </a:r>
          </a:p>
        </xdr:txBody>
      </xdr:sp>
      <xdr:sp macro="" textlink="">
        <xdr:nvSpPr>
          <xdr:cNvPr id="4177" name="Text Box 1105"/>
          <xdr:cNvSpPr txBox="1">
            <a:spLocks noChangeArrowheads="1"/>
          </xdr:cNvSpPr>
        </xdr:nvSpPr>
        <xdr:spPr bwMode="auto">
          <a:xfrm>
            <a:off x="713" y="2865"/>
            <a:ext cx="34"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3</a:t>
            </a:r>
          </a:p>
        </xdr:txBody>
      </xdr:sp>
      <xdr:sp macro="" textlink="">
        <xdr:nvSpPr>
          <xdr:cNvPr id="4178" name="Text Box 1106"/>
          <xdr:cNvSpPr txBox="1">
            <a:spLocks noChangeArrowheads="1"/>
          </xdr:cNvSpPr>
        </xdr:nvSpPr>
        <xdr:spPr bwMode="auto">
          <a:xfrm>
            <a:off x="793" y="2865"/>
            <a:ext cx="38"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NH</a:t>
            </a:r>
            <a:r>
              <a:rPr lang="en-US" sz="1100" b="0" i="0" strike="noStrike" baseline="-25000">
                <a:solidFill>
                  <a:srgbClr val="FFFF99"/>
                </a:solidFill>
                <a:latin typeface="Arial"/>
                <a:cs typeface="Arial"/>
              </a:rPr>
              <a:t>2</a:t>
            </a:r>
            <a:r>
              <a:rPr lang="en-US" sz="1100" b="0" i="0" strike="noStrike" baseline="30000">
                <a:solidFill>
                  <a:srgbClr val="FFFF99"/>
                </a:solidFill>
                <a:latin typeface="Arial"/>
                <a:cs typeface="Arial"/>
              </a:rPr>
              <a:t>+</a:t>
            </a:r>
          </a:p>
        </xdr:txBody>
      </xdr:sp>
      <xdr:sp macro="" textlink="">
        <xdr:nvSpPr>
          <xdr:cNvPr id="4179" name="Line 1107"/>
          <xdr:cNvSpPr>
            <a:spLocks noChangeShapeType="1"/>
          </xdr:cNvSpPr>
        </xdr:nvSpPr>
        <xdr:spPr bwMode="auto">
          <a:xfrm>
            <a:off x="784" y="2874"/>
            <a:ext cx="10" cy="0"/>
          </a:xfrm>
          <a:prstGeom prst="line">
            <a:avLst/>
          </a:prstGeom>
          <a:noFill/>
          <a:ln w="9525">
            <a:solidFill>
              <a:srgbClr val="FFFF99"/>
            </a:solidFill>
            <a:round/>
            <a:headEnd/>
            <a:tailEnd/>
          </a:ln>
        </xdr:spPr>
      </xdr:sp>
      <xdr:sp macro="" textlink="">
        <xdr:nvSpPr>
          <xdr:cNvPr id="4180" name="Line 1108"/>
          <xdr:cNvSpPr>
            <a:spLocks noChangeShapeType="1"/>
          </xdr:cNvSpPr>
        </xdr:nvSpPr>
        <xdr:spPr bwMode="auto">
          <a:xfrm>
            <a:off x="744" y="2874"/>
            <a:ext cx="10" cy="0"/>
          </a:xfrm>
          <a:prstGeom prst="line">
            <a:avLst/>
          </a:prstGeom>
          <a:noFill/>
          <a:ln w="9525">
            <a:solidFill>
              <a:srgbClr val="FFFF99"/>
            </a:solidFill>
            <a:round/>
            <a:headEnd/>
            <a:tailEnd/>
          </a:ln>
        </xdr:spPr>
      </xdr:sp>
      <xdr:sp macro="" textlink="">
        <xdr:nvSpPr>
          <xdr:cNvPr id="4182" name="Line 1110"/>
          <xdr:cNvSpPr>
            <a:spLocks noChangeShapeType="1"/>
          </xdr:cNvSpPr>
        </xdr:nvSpPr>
        <xdr:spPr bwMode="auto">
          <a:xfrm rot="5400000">
            <a:off x="795" y="2888"/>
            <a:ext cx="10" cy="0"/>
          </a:xfrm>
          <a:prstGeom prst="line">
            <a:avLst/>
          </a:prstGeom>
          <a:noFill/>
          <a:ln w="9525">
            <a:solidFill>
              <a:srgbClr val="FFFF99"/>
            </a:solidFill>
            <a:round/>
            <a:headEnd/>
            <a:tailEnd/>
          </a:ln>
        </xdr:spPr>
      </xdr:sp>
    </xdr:grpSp>
    <xdr:clientData/>
  </xdr:twoCellAnchor>
  <xdr:twoCellAnchor>
    <xdr:from>
      <xdr:col>13</xdr:col>
      <xdr:colOff>142875</xdr:colOff>
      <xdr:row>145</xdr:row>
      <xdr:rowOff>38100</xdr:rowOff>
    </xdr:from>
    <xdr:to>
      <xdr:col>13</xdr:col>
      <xdr:colOff>495300</xdr:colOff>
      <xdr:row>146</xdr:row>
      <xdr:rowOff>38100</xdr:rowOff>
    </xdr:to>
    <xdr:sp macro="" textlink="">
      <xdr:nvSpPr>
        <xdr:cNvPr id="4186" name="Text Box 1114"/>
        <xdr:cNvSpPr txBox="1">
          <a:spLocks noChangeArrowheads="1"/>
        </xdr:cNvSpPr>
      </xdr:nvSpPr>
      <xdr:spPr bwMode="auto">
        <a:xfrm>
          <a:off x="8067675" y="27908250"/>
          <a:ext cx="352425" cy="19050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FF0000"/>
              </a:solidFill>
              <a:latin typeface="Arial"/>
              <a:cs typeface="Arial"/>
            </a:rPr>
            <a:t>+</a:t>
          </a:r>
          <a:r>
            <a:rPr lang="en-US" sz="1000" b="0" i="0" strike="noStrike">
              <a:solidFill>
                <a:srgbClr val="3366FF"/>
              </a:solidFill>
              <a:latin typeface="Arial"/>
              <a:cs typeface="Arial"/>
            </a:rPr>
            <a:t>OH</a:t>
          </a:r>
          <a:r>
            <a:rPr lang="en-US" sz="1000" b="0" i="0" strike="noStrike" baseline="30000">
              <a:solidFill>
                <a:srgbClr val="3366FF"/>
              </a:solidFill>
              <a:latin typeface="Arial"/>
              <a:cs typeface="Arial"/>
            </a:rPr>
            <a:t>–</a:t>
          </a:r>
        </a:p>
      </xdr:txBody>
    </xdr:sp>
    <xdr:clientData/>
  </xdr:twoCellAnchor>
  <xdr:twoCellAnchor>
    <xdr:from>
      <xdr:col>13</xdr:col>
      <xdr:colOff>142875</xdr:colOff>
      <xdr:row>147</xdr:row>
      <xdr:rowOff>1059</xdr:rowOff>
    </xdr:from>
    <xdr:to>
      <xdr:col>15</xdr:col>
      <xdr:colOff>19050</xdr:colOff>
      <xdr:row>149</xdr:row>
      <xdr:rowOff>143934</xdr:rowOff>
    </xdr:to>
    <xdr:grpSp>
      <xdr:nvGrpSpPr>
        <xdr:cNvPr id="4197" name="Group 1125"/>
        <xdr:cNvGrpSpPr>
          <a:grpSpLocks/>
        </xdr:cNvGrpSpPr>
      </xdr:nvGrpSpPr>
      <xdr:grpSpPr bwMode="auto">
        <a:xfrm>
          <a:off x="8131585" y="30112349"/>
          <a:ext cx="1105207" cy="552553"/>
          <a:chOff x="850" y="2886"/>
          <a:chExt cx="115" cy="54"/>
        </a:xfrm>
      </xdr:grpSpPr>
      <xdr:sp macro="" textlink="">
        <xdr:nvSpPr>
          <xdr:cNvPr id="4190" name="Text Box 1118"/>
          <xdr:cNvSpPr txBox="1">
            <a:spLocks noChangeArrowheads="1"/>
          </xdr:cNvSpPr>
        </xdr:nvSpPr>
        <xdr:spPr bwMode="auto">
          <a:xfrm>
            <a:off x="890" y="2887"/>
            <a:ext cx="34"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4191" name="Text Box 1119"/>
          <xdr:cNvSpPr txBox="1">
            <a:spLocks noChangeArrowheads="1"/>
          </xdr:cNvSpPr>
        </xdr:nvSpPr>
        <xdr:spPr bwMode="auto">
          <a:xfrm>
            <a:off x="929" y="2914"/>
            <a:ext cx="36"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3</a:t>
            </a:r>
          </a:p>
        </xdr:txBody>
      </xdr:sp>
      <xdr:sp macro="" textlink="">
        <xdr:nvSpPr>
          <xdr:cNvPr id="4192" name="Text Box 1120"/>
          <xdr:cNvSpPr txBox="1">
            <a:spLocks noChangeArrowheads="1"/>
          </xdr:cNvSpPr>
        </xdr:nvSpPr>
        <xdr:spPr bwMode="auto">
          <a:xfrm>
            <a:off x="850" y="2887"/>
            <a:ext cx="34"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3</a:t>
            </a:r>
          </a:p>
        </xdr:txBody>
      </xdr:sp>
      <xdr:sp macro="" textlink="">
        <xdr:nvSpPr>
          <xdr:cNvPr id="4193" name="Text Box 1121"/>
          <xdr:cNvSpPr txBox="1">
            <a:spLocks noChangeArrowheads="1"/>
          </xdr:cNvSpPr>
        </xdr:nvSpPr>
        <xdr:spPr bwMode="auto">
          <a:xfrm>
            <a:off x="930" y="2886"/>
            <a:ext cx="30"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NH</a:t>
            </a:r>
          </a:p>
        </xdr:txBody>
      </xdr:sp>
      <xdr:sp macro="" textlink="">
        <xdr:nvSpPr>
          <xdr:cNvPr id="4194" name="Line 1122"/>
          <xdr:cNvSpPr>
            <a:spLocks noChangeShapeType="1"/>
          </xdr:cNvSpPr>
        </xdr:nvSpPr>
        <xdr:spPr bwMode="auto">
          <a:xfrm>
            <a:off x="921" y="2896"/>
            <a:ext cx="10" cy="0"/>
          </a:xfrm>
          <a:prstGeom prst="line">
            <a:avLst/>
          </a:prstGeom>
          <a:noFill/>
          <a:ln w="9525">
            <a:solidFill>
              <a:srgbClr val="FFFF99"/>
            </a:solidFill>
            <a:round/>
            <a:headEnd/>
            <a:tailEnd/>
          </a:ln>
        </xdr:spPr>
      </xdr:sp>
      <xdr:sp macro="" textlink="">
        <xdr:nvSpPr>
          <xdr:cNvPr id="4195" name="Line 1123"/>
          <xdr:cNvSpPr>
            <a:spLocks noChangeShapeType="1"/>
          </xdr:cNvSpPr>
        </xdr:nvSpPr>
        <xdr:spPr bwMode="auto">
          <a:xfrm>
            <a:off x="881" y="2896"/>
            <a:ext cx="10" cy="0"/>
          </a:xfrm>
          <a:prstGeom prst="line">
            <a:avLst/>
          </a:prstGeom>
          <a:noFill/>
          <a:ln w="9525">
            <a:solidFill>
              <a:srgbClr val="FFFF99"/>
            </a:solidFill>
            <a:round/>
            <a:headEnd/>
            <a:tailEnd/>
          </a:ln>
        </xdr:spPr>
      </xdr:sp>
      <xdr:sp macro="" textlink="">
        <xdr:nvSpPr>
          <xdr:cNvPr id="4196" name="Line 1124"/>
          <xdr:cNvSpPr>
            <a:spLocks noChangeShapeType="1"/>
          </xdr:cNvSpPr>
        </xdr:nvSpPr>
        <xdr:spPr bwMode="auto">
          <a:xfrm rot="5400000">
            <a:off x="933" y="2910"/>
            <a:ext cx="10" cy="0"/>
          </a:xfrm>
          <a:prstGeom prst="line">
            <a:avLst/>
          </a:prstGeom>
          <a:noFill/>
          <a:ln w="9525">
            <a:solidFill>
              <a:srgbClr val="FFFF99"/>
            </a:solidFill>
            <a:round/>
            <a:headEnd/>
            <a:tailEnd/>
          </a:ln>
        </xdr:spPr>
      </xdr:sp>
    </xdr:grpSp>
    <xdr:clientData/>
  </xdr:twoCellAnchor>
  <xdr:twoCellAnchor>
    <xdr:from>
      <xdr:col>13</xdr:col>
      <xdr:colOff>0</xdr:colOff>
      <xdr:row>145</xdr:row>
      <xdr:rowOff>19050</xdr:rowOff>
    </xdr:from>
    <xdr:to>
      <xdr:col>13</xdr:col>
      <xdr:colOff>381000</xdr:colOff>
      <xdr:row>147</xdr:row>
      <xdr:rowOff>19050</xdr:rowOff>
    </xdr:to>
    <xdr:sp macro="" textlink="">
      <xdr:nvSpPr>
        <xdr:cNvPr id="4198" name="Line 1126"/>
        <xdr:cNvSpPr>
          <a:spLocks noChangeShapeType="1"/>
        </xdr:cNvSpPr>
      </xdr:nvSpPr>
      <xdr:spPr bwMode="auto">
        <a:xfrm>
          <a:off x="7924800" y="27889200"/>
          <a:ext cx="381000" cy="381000"/>
        </a:xfrm>
        <a:prstGeom prst="line">
          <a:avLst/>
        </a:prstGeom>
        <a:noFill/>
        <a:ln w="9525">
          <a:solidFill>
            <a:srgbClr val="FF0000"/>
          </a:solidFill>
          <a:round/>
          <a:headEnd/>
          <a:tailEnd type="triangle" w="med" len="med"/>
        </a:ln>
      </xdr:spPr>
    </xdr:sp>
    <xdr:clientData/>
  </xdr:twoCellAnchor>
  <xdr:twoCellAnchor>
    <xdr:from>
      <xdr:col>15</xdr:col>
      <xdr:colOff>85725</xdr:colOff>
      <xdr:row>146</xdr:row>
      <xdr:rowOff>114300</xdr:rowOff>
    </xdr:from>
    <xdr:to>
      <xdr:col>15</xdr:col>
      <xdr:colOff>542925</xdr:colOff>
      <xdr:row>148</xdr:row>
      <xdr:rowOff>123825</xdr:rowOff>
    </xdr:to>
    <xdr:sp macro="" textlink="">
      <xdr:nvSpPr>
        <xdr:cNvPr id="4199" name="Text Box 1127"/>
        <xdr:cNvSpPr txBox="1">
          <a:spLocks noChangeArrowheads="1"/>
        </xdr:cNvSpPr>
      </xdr:nvSpPr>
      <xdr:spPr bwMode="auto">
        <a:xfrm>
          <a:off x="9229725" y="28174950"/>
          <a:ext cx="457200" cy="39052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FF99"/>
              </a:solidFill>
              <a:latin typeface="Arial"/>
              <a:cs typeface="Arial"/>
            </a:rPr>
            <a:t>νέο άλας</a:t>
          </a:r>
        </a:p>
      </xdr:txBody>
    </xdr:sp>
    <xdr:clientData/>
  </xdr:twoCellAnchor>
  <xdr:twoCellAnchor>
    <xdr:from>
      <xdr:col>14</xdr:col>
      <xdr:colOff>600075</xdr:colOff>
      <xdr:row>147</xdr:row>
      <xdr:rowOff>66675</xdr:rowOff>
    </xdr:from>
    <xdr:to>
      <xdr:col>15</xdr:col>
      <xdr:colOff>104775</xdr:colOff>
      <xdr:row>147</xdr:row>
      <xdr:rowOff>180975</xdr:rowOff>
    </xdr:to>
    <xdr:grpSp>
      <xdr:nvGrpSpPr>
        <xdr:cNvPr id="4200" name="Group 1128"/>
        <xdr:cNvGrpSpPr>
          <a:grpSpLocks/>
        </xdr:cNvGrpSpPr>
      </xdr:nvGrpSpPr>
      <xdr:grpSpPr bwMode="auto">
        <a:xfrm>
          <a:off x="9203301" y="30177965"/>
          <a:ext cx="119216" cy="114300"/>
          <a:chOff x="495" y="1422"/>
          <a:chExt cx="14" cy="14"/>
        </a:xfrm>
      </xdr:grpSpPr>
      <xdr:sp macro="" textlink="">
        <xdr:nvSpPr>
          <xdr:cNvPr id="4201" name="Line 1129"/>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202" name="Line 1130"/>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clientData/>
  </xdr:twoCellAnchor>
  <xdr:twoCellAnchor>
    <xdr:from>
      <xdr:col>1</xdr:col>
      <xdr:colOff>28575</xdr:colOff>
      <xdr:row>129</xdr:row>
      <xdr:rowOff>180975</xdr:rowOff>
    </xdr:from>
    <xdr:to>
      <xdr:col>4</xdr:col>
      <xdr:colOff>457200</xdr:colOff>
      <xdr:row>131</xdr:row>
      <xdr:rowOff>19050</xdr:rowOff>
    </xdr:to>
    <xdr:sp macro="" textlink="">
      <xdr:nvSpPr>
        <xdr:cNvPr id="4204" name="Text Box 1132"/>
        <xdr:cNvSpPr txBox="1">
          <a:spLocks noChangeArrowheads="1"/>
        </xdr:cNvSpPr>
      </xdr:nvSpPr>
      <xdr:spPr bwMode="auto">
        <a:xfrm>
          <a:off x="638175" y="25003125"/>
          <a:ext cx="2257425" cy="219075"/>
        </a:xfrm>
        <a:prstGeom prst="rect">
          <a:avLst/>
        </a:prstGeom>
        <a:solidFill>
          <a:srgbClr val="3333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6600"/>
              </a:solidFill>
              <a:latin typeface="Arial"/>
              <a:cs typeface="Arial"/>
            </a:rPr>
            <a:t>Επίδραση αλκινιδίων </a:t>
          </a:r>
          <a:r>
            <a:rPr lang="en-US" sz="1200" b="1" i="0" strike="noStrike">
              <a:solidFill>
                <a:srgbClr val="FF6600"/>
              </a:solidFill>
              <a:latin typeface="Arial"/>
              <a:cs typeface="Arial"/>
            </a:rPr>
            <a:t>Na </a:t>
          </a:r>
          <a:r>
            <a:rPr lang="el-GR" sz="1200" b="1" i="0" strike="noStrike">
              <a:solidFill>
                <a:srgbClr val="FF6600"/>
              </a:solidFill>
              <a:latin typeface="Arial"/>
              <a:cs typeface="Arial"/>
            </a:rPr>
            <a:t>ή </a:t>
          </a:r>
          <a:r>
            <a:rPr lang="en-US" sz="1200" b="1" i="0" strike="noStrike">
              <a:solidFill>
                <a:srgbClr val="FF6600"/>
              </a:solidFill>
              <a:latin typeface="Arial"/>
              <a:cs typeface="Arial"/>
            </a:rPr>
            <a:t>K</a:t>
          </a:r>
        </a:p>
      </xdr:txBody>
    </xdr:sp>
    <xdr:clientData/>
  </xdr:twoCellAnchor>
  <xdr:twoCellAnchor>
    <xdr:from>
      <xdr:col>0</xdr:col>
      <xdr:colOff>419100</xdr:colOff>
      <xdr:row>130</xdr:row>
      <xdr:rowOff>47625</xdr:rowOff>
    </xdr:from>
    <xdr:to>
      <xdr:col>0</xdr:col>
      <xdr:colOff>533400</xdr:colOff>
      <xdr:row>130</xdr:row>
      <xdr:rowOff>161925</xdr:rowOff>
    </xdr:to>
    <xdr:sp macro="" textlink="">
      <xdr:nvSpPr>
        <xdr:cNvPr id="4205" name="Oval 1133"/>
        <xdr:cNvSpPr>
          <a:spLocks noChangeArrowheads="1"/>
        </xdr:cNvSpPr>
      </xdr:nvSpPr>
      <xdr:spPr bwMode="auto">
        <a:xfrm>
          <a:off x="419100" y="25060275"/>
          <a:ext cx="114300" cy="114300"/>
        </a:xfrm>
        <a:prstGeom prst="ellipse">
          <a:avLst/>
        </a:prstGeom>
        <a:gradFill rotWithShape="1">
          <a:gsLst>
            <a:gs pos="0">
              <a:srgbClr val="800000"/>
            </a:gs>
            <a:gs pos="100000">
              <a:srgbClr val="800000">
                <a:gamma/>
                <a:shade val="14902"/>
                <a:invGamma/>
              </a:srgbClr>
            </a:gs>
          </a:gsLst>
          <a:lin ang="2700000" scaled="1"/>
        </a:gradFill>
        <a:ln w="9525">
          <a:solidFill>
            <a:srgbClr val="000000"/>
          </a:solidFill>
          <a:round/>
          <a:headEnd/>
          <a:tailEnd/>
        </a:ln>
      </xdr:spPr>
    </xdr:sp>
    <xdr:clientData/>
  </xdr:twoCellAnchor>
  <xdr:twoCellAnchor>
    <xdr:from>
      <xdr:col>6</xdr:col>
      <xdr:colOff>104775</xdr:colOff>
      <xdr:row>189</xdr:row>
      <xdr:rowOff>19050</xdr:rowOff>
    </xdr:from>
    <xdr:to>
      <xdr:col>6</xdr:col>
      <xdr:colOff>428625</xdr:colOff>
      <xdr:row>190</xdr:row>
      <xdr:rowOff>28575</xdr:rowOff>
    </xdr:to>
    <xdr:sp macro="" textlink="">
      <xdr:nvSpPr>
        <xdr:cNvPr id="4209" name="Text Box 1137"/>
        <xdr:cNvSpPr txBox="1">
          <a:spLocks noChangeArrowheads="1"/>
        </xdr:cNvSpPr>
      </xdr:nvSpPr>
      <xdr:spPr bwMode="auto">
        <a:xfrm>
          <a:off x="3762375" y="36271200"/>
          <a:ext cx="323850" cy="2000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HCl</a:t>
          </a:r>
        </a:p>
      </xdr:txBody>
    </xdr:sp>
    <xdr:clientData/>
  </xdr:twoCellAnchor>
  <xdr:twoCellAnchor>
    <xdr:from>
      <xdr:col>4</xdr:col>
      <xdr:colOff>333375</xdr:colOff>
      <xdr:row>189</xdr:row>
      <xdr:rowOff>11767</xdr:rowOff>
    </xdr:from>
    <xdr:to>
      <xdr:col>5</xdr:col>
      <xdr:colOff>390525</xdr:colOff>
      <xdr:row>190</xdr:row>
      <xdr:rowOff>88700</xdr:rowOff>
    </xdr:to>
    <xdr:grpSp>
      <xdr:nvGrpSpPr>
        <xdr:cNvPr id="4382" name="Group 1310"/>
        <xdr:cNvGrpSpPr>
          <a:grpSpLocks/>
        </xdr:cNvGrpSpPr>
      </xdr:nvGrpSpPr>
      <xdr:grpSpPr bwMode="auto">
        <a:xfrm>
          <a:off x="2791440" y="38726283"/>
          <a:ext cx="671666" cy="281772"/>
          <a:chOff x="97" y="3788"/>
          <a:chExt cx="70" cy="27"/>
        </a:xfrm>
      </xdr:grpSpPr>
      <xdr:sp macro="" textlink="">
        <xdr:nvSpPr>
          <xdr:cNvPr id="4208" name="Text Box 1136"/>
          <xdr:cNvSpPr txBox="1">
            <a:spLocks noChangeArrowheads="1"/>
          </xdr:cNvSpPr>
        </xdr:nvSpPr>
        <xdr:spPr bwMode="auto">
          <a:xfrm>
            <a:off x="97" y="3789"/>
            <a:ext cx="38"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211" name="Text Box 1139"/>
          <xdr:cNvSpPr txBox="1">
            <a:spLocks noChangeArrowheads="1"/>
          </xdr:cNvSpPr>
        </xdr:nvSpPr>
        <xdr:spPr bwMode="auto">
          <a:xfrm>
            <a:off x="143" y="3788"/>
            <a:ext cx="24"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Cl</a:t>
            </a:r>
          </a:p>
        </xdr:txBody>
      </xdr:sp>
      <xdr:sp macro="" textlink="">
        <xdr:nvSpPr>
          <xdr:cNvPr id="4215" name="Line 1143"/>
          <xdr:cNvSpPr>
            <a:spLocks noChangeShapeType="1"/>
          </xdr:cNvSpPr>
        </xdr:nvSpPr>
        <xdr:spPr bwMode="auto">
          <a:xfrm>
            <a:off x="130" y="3798"/>
            <a:ext cx="14" cy="0"/>
          </a:xfrm>
          <a:prstGeom prst="line">
            <a:avLst/>
          </a:prstGeom>
          <a:noFill/>
          <a:ln w="9525">
            <a:solidFill>
              <a:srgbClr val="FFFF99"/>
            </a:solidFill>
            <a:round/>
            <a:headEnd/>
            <a:tailEnd/>
          </a:ln>
        </xdr:spPr>
      </xdr:sp>
    </xdr:grpSp>
    <xdr:clientData/>
  </xdr:twoCellAnchor>
  <xdr:twoCellAnchor>
    <xdr:from>
      <xdr:col>1</xdr:col>
      <xdr:colOff>190500</xdr:colOff>
      <xdr:row>136</xdr:row>
      <xdr:rowOff>161925</xdr:rowOff>
    </xdr:from>
    <xdr:to>
      <xdr:col>9</xdr:col>
      <xdr:colOff>409575</xdr:colOff>
      <xdr:row>140</xdr:row>
      <xdr:rowOff>0</xdr:rowOff>
    </xdr:to>
    <xdr:grpSp>
      <xdr:nvGrpSpPr>
        <xdr:cNvPr id="4294" name="Group 1222"/>
        <xdr:cNvGrpSpPr>
          <a:grpSpLocks/>
        </xdr:cNvGrpSpPr>
      </xdr:nvGrpSpPr>
      <xdr:grpSpPr bwMode="auto">
        <a:xfrm>
          <a:off x="805016" y="28019990"/>
          <a:ext cx="5135204" cy="657429"/>
          <a:chOff x="88" y="2770"/>
          <a:chExt cx="535" cy="63"/>
        </a:xfrm>
      </xdr:grpSpPr>
      <xdr:sp macro="" textlink="">
        <xdr:nvSpPr>
          <xdr:cNvPr id="4217" name="Text Box 1145"/>
          <xdr:cNvSpPr txBox="1">
            <a:spLocks noChangeArrowheads="1"/>
          </xdr:cNvSpPr>
        </xdr:nvSpPr>
        <xdr:spPr bwMode="auto">
          <a:xfrm>
            <a:off x="88" y="2798"/>
            <a:ext cx="102"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βρωμο-μεθάνιο</a:t>
            </a:r>
          </a:p>
        </xdr:txBody>
      </xdr:sp>
      <xdr:sp macro="" textlink="">
        <xdr:nvSpPr>
          <xdr:cNvPr id="4242" name="Text Box 1170"/>
          <xdr:cNvSpPr txBox="1">
            <a:spLocks noChangeArrowheads="1"/>
          </xdr:cNvSpPr>
        </xdr:nvSpPr>
        <xdr:spPr bwMode="auto">
          <a:xfrm>
            <a:off x="231" y="2798"/>
            <a:ext cx="80" cy="3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προπινίδιο του νατρίου</a:t>
            </a:r>
          </a:p>
        </xdr:txBody>
      </xdr:sp>
      <xdr:sp macro="" textlink="">
        <xdr:nvSpPr>
          <xdr:cNvPr id="4243" name="Text Box 1171"/>
          <xdr:cNvSpPr txBox="1">
            <a:spLocks noChangeArrowheads="1"/>
          </xdr:cNvSpPr>
        </xdr:nvSpPr>
        <xdr:spPr bwMode="auto">
          <a:xfrm>
            <a:off x="435" y="2798"/>
            <a:ext cx="75" cy="18"/>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2-βουτίνιο</a:t>
            </a:r>
          </a:p>
        </xdr:txBody>
      </xdr:sp>
      <xdr:grpSp>
        <xdr:nvGrpSpPr>
          <xdr:cNvPr id="4293" name="Group 1221"/>
          <xdr:cNvGrpSpPr>
            <a:grpSpLocks/>
          </xdr:cNvGrpSpPr>
        </xdr:nvGrpSpPr>
        <xdr:grpSpPr bwMode="auto">
          <a:xfrm>
            <a:off x="105" y="2770"/>
            <a:ext cx="518" cy="30"/>
            <a:chOff x="105" y="2770"/>
            <a:chExt cx="518" cy="30"/>
          </a:xfrm>
        </xdr:grpSpPr>
        <xdr:grpSp>
          <xdr:nvGrpSpPr>
            <xdr:cNvPr id="4218" name="Group 1146"/>
            <xdr:cNvGrpSpPr>
              <a:grpSpLocks/>
            </xdr:cNvGrpSpPr>
          </xdr:nvGrpSpPr>
          <xdr:grpSpPr bwMode="auto">
            <a:xfrm>
              <a:off x="105" y="2773"/>
              <a:ext cx="70" cy="27"/>
              <a:chOff x="157" y="1576"/>
              <a:chExt cx="70" cy="27"/>
            </a:xfrm>
          </xdr:grpSpPr>
          <xdr:sp macro="" textlink="">
            <xdr:nvSpPr>
              <xdr:cNvPr id="4219" name="Text Box 1147"/>
              <xdr:cNvSpPr txBox="1">
                <a:spLocks noChangeArrowheads="1"/>
              </xdr:cNvSpPr>
            </xdr:nvSpPr>
            <xdr:spPr bwMode="auto">
              <a:xfrm>
                <a:off x="157" y="1576"/>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220" name="Text Box 1148"/>
              <xdr:cNvSpPr txBox="1">
                <a:spLocks noChangeArrowheads="1"/>
              </xdr:cNvSpPr>
            </xdr:nvSpPr>
            <xdr:spPr bwMode="auto">
              <a:xfrm>
                <a:off x="204" y="1576"/>
                <a:ext cx="2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Br</a:t>
                </a:r>
              </a:p>
            </xdr:txBody>
          </xdr:sp>
          <xdr:sp macro="" textlink="">
            <xdr:nvSpPr>
              <xdr:cNvPr id="4221" name="Line 1149"/>
              <xdr:cNvSpPr>
                <a:spLocks noChangeShapeType="1"/>
              </xdr:cNvSpPr>
            </xdr:nvSpPr>
            <xdr:spPr bwMode="auto">
              <a:xfrm>
                <a:off x="191" y="1586"/>
                <a:ext cx="14" cy="0"/>
              </a:xfrm>
              <a:prstGeom prst="line">
                <a:avLst/>
              </a:prstGeom>
              <a:noFill/>
              <a:ln w="9525">
                <a:solidFill>
                  <a:srgbClr val="FFFF99"/>
                </a:solidFill>
                <a:round/>
                <a:headEnd/>
                <a:tailEnd/>
              </a:ln>
            </xdr:spPr>
          </xdr:sp>
        </xdr:grpSp>
        <xdr:sp macro="" textlink="">
          <xdr:nvSpPr>
            <xdr:cNvPr id="4222" name="Text Box 1150"/>
            <xdr:cNvSpPr txBox="1">
              <a:spLocks noChangeArrowheads="1"/>
            </xdr:cNvSpPr>
          </xdr:nvSpPr>
          <xdr:spPr bwMode="auto">
            <a:xfrm>
              <a:off x="580" y="2773"/>
              <a:ext cx="43"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NaBr</a:t>
              </a:r>
            </a:p>
          </xdr:txBody>
        </xdr:sp>
        <xdr:grpSp>
          <xdr:nvGrpSpPr>
            <xdr:cNvPr id="4280" name="Group 1208"/>
            <xdr:cNvGrpSpPr>
              <a:grpSpLocks/>
            </xdr:cNvGrpSpPr>
          </xdr:nvGrpSpPr>
          <xdr:grpSpPr bwMode="auto">
            <a:xfrm>
              <a:off x="213" y="2773"/>
              <a:ext cx="113" cy="26"/>
              <a:chOff x="207" y="2772"/>
              <a:chExt cx="113" cy="26"/>
            </a:xfrm>
          </xdr:grpSpPr>
          <xdr:sp macro="" textlink="">
            <xdr:nvSpPr>
              <xdr:cNvPr id="4254" name="Text Box 1182"/>
              <xdr:cNvSpPr txBox="1">
                <a:spLocks noChangeArrowheads="1"/>
              </xdr:cNvSpPr>
            </xdr:nvSpPr>
            <xdr:spPr bwMode="auto">
              <a:xfrm>
                <a:off x="207" y="277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255" name="Text Box 1183"/>
              <xdr:cNvSpPr txBox="1">
                <a:spLocks noChangeArrowheads="1"/>
              </xdr:cNvSpPr>
            </xdr:nvSpPr>
            <xdr:spPr bwMode="auto">
              <a:xfrm>
                <a:off x="281" y="2772"/>
                <a:ext cx="39"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CNa</a:t>
                </a:r>
              </a:p>
            </xdr:txBody>
          </xdr:sp>
          <xdr:sp macro="" textlink="">
            <xdr:nvSpPr>
              <xdr:cNvPr id="4256" name="Text Box 1184"/>
              <xdr:cNvSpPr txBox="1">
                <a:spLocks noChangeArrowheads="1"/>
              </xdr:cNvSpPr>
            </xdr:nvSpPr>
            <xdr:spPr bwMode="auto">
              <a:xfrm>
                <a:off x="252" y="2772"/>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257" name="Line 1185"/>
              <xdr:cNvSpPr>
                <a:spLocks noChangeShapeType="1"/>
              </xdr:cNvSpPr>
            </xdr:nvSpPr>
            <xdr:spPr bwMode="auto">
              <a:xfrm>
                <a:off x="240" y="2782"/>
                <a:ext cx="14" cy="0"/>
              </a:xfrm>
              <a:prstGeom prst="line">
                <a:avLst/>
              </a:prstGeom>
              <a:noFill/>
              <a:ln w="9525">
                <a:solidFill>
                  <a:srgbClr val="FFFF99"/>
                </a:solidFill>
                <a:round/>
                <a:headEnd/>
                <a:tailEnd/>
              </a:ln>
            </xdr:spPr>
          </xdr:sp>
          <xdr:grpSp>
            <xdr:nvGrpSpPr>
              <xdr:cNvPr id="4258" name="Group 1186"/>
              <xdr:cNvGrpSpPr>
                <a:grpSpLocks/>
              </xdr:cNvGrpSpPr>
            </xdr:nvGrpSpPr>
            <xdr:grpSpPr bwMode="auto">
              <a:xfrm>
                <a:off x="269" y="2778"/>
                <a:ext cx="14" cy="8"/>
                <a:chOff x="220" y="2176"/>
                <a:chExt cx="14" cy="8"/>
              </a:xfrm>
            </xdr:grpSpPr>
            <xdr:grpSp>
              <xdr:nvGrpSpPr>
                <xdr:cNvPr id="4259" name="Group 1187"/>
                <xdr:cNvGrpSpPr>
                  <a:grpSpLocks/>
                </xdr:cNvGrpSpPr>
              </xdr:nvGrpSpPr>
              <xdr:grpSpPr bwMode="auto">
                <a:xfrm>
                  <a:off x="220" y="2180"/>
                  <a:ext cx="14" cy="4"/>
                  <a:chOff x="697" y="1451"/>
                  <a:chExt cx="14" cy="4"/>
                </a:xfrm>
              </xdr:grpSpPr>
              <xdr:sp macro="" textlink="">
                <xdr:nvSpPr>
                  <xdr:cNvPr id="4260" name="Line 1188"/>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4261" name="Line 1189"/>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4262" name="Line 1190"/>
                <xdr:cNvSpPr>
                  <a:spLocks noChangeShapeType="1"/>
                </xdr:cNvSpPr>
              </xdr:nvSpPr>
              <xdr:spPr bwMode="auto">
                <a:xfrm>
                  <a:off x="220" y="2176"/>
                  <a:ext cx="14" cy="0"/>
                </a:xfrm>
                <a:prstGeom prst="line">
                  <a:avLst/>
                </a:prstGeom>
                <a:noFill/>
                <a:ln w="9525">
                  <a:solidFill>
                    <a:srgbClr val="FF6600"/>
                  </a:solidFill>
                  <a:round/>
                  <a:headEnd/>
                  <a:tailEnd/>
                </a:ln>
              </xdr:spPr>
            </xdr:sp>
          </xdr:grpSp>
        </xdr:grpSp>
        <xdr:grpSp>
          <xdr:nvGrpSpPr>
            <xdr:cNvPr id="4292" name="Group 1220"/>
            <xdr:cNvGrpSpPr>
              <a:grpSpLocks/>
            </xdr:cNvGrpSpPr>
          </xdr:nvGrpSpPr>
          <xdr:grpSpPr bwMode="auto">
            <a:xfrm>
              <a:off x="404" y="2770"/>
              <a:ext cx="139" cy="29"/>
              <a:chOff x="394" y="2770"/>
              <a:chExt cx="139" cy="29"/>
            </a:xfrm>
          </xdr:grpSpPr>
          <xdr:sp macro="" textlink="">
            <xdr:nvSpPr>
              <xdr:cNvPr id="2412" name="Text Box 364"/>
              <xdr:cNvSpPr txBox="1">
                <a:spLocks noChangeArrowheads="1"/>
              </xdr:cNvSpPr>
            </xdr:nvSpPr>
            <xdr:spPr bwMode="auto">
              <a:xfrm>
                <a:off x="497" y="2770"/>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282" name="Text Box 1210"/>
              <xdr:cNvSpPr txBox="1">
                <a:spLocks noChangeArrowheads="1"/>
              </xdr:cNvSpPr>
            </xdr:nvSpPr>
            <xdr:spPr bwMode="auto">
              <a:xfrm>
                <a:off x="394" y="2773"/>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283" name="Text Box 1211"/>
              <xdr:cNvSpPr txBox="1">
                <a:spLocks noChangeArrowheads="1"/>
              </xdr:cNvSpPr>
            </xdr:nvSpPr>
            <xdr:spPr bwMode="auto">
              <a:xfrm>
                <a:off x="468" y="2773"/>
                <a:ext cx="18"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284" name="Text Box 1212"/>
              <xdr:cNvSpPr txBox="1">
                <a:spLocks noChangeArrowheads="1"/>
              </xdr:cNvSpPr>
            </xdr:nvSpPr>
            <xdr:spPr bwMode="auto">
              <a:xfrm>
                <a:off x="439" y="2773"/>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285" name="Line 1213"/>
              <xdr:cNvSpPr>
                <a:spLocks noChangeShapeType="1"/>
              </xdr:cNvSpPr>
            </xdr:nvSpPr>
            <xdr:spPr bwMode="auto">
              <a:xfrm>
                <a:off x="427" y="2783"/>
                <a:ext cx="14" cy="0"/>
              </a:xfrm>
              <a:prstGeom prst="line">
                <a:avLst/>
              </a:prstGeom>
              <a:noFill/>
              <a:ln w="9525">
                <a:solidFill>
                  <a:srgbClr val="FFFF99"/>
                </a:solidFill>
                <a:round/>
                <a:headEnd/>
                <a:tailEnd/>
              </a:ln>
            </xdr:spPr>
          </xdr:sp>
          <xdr:grpSp>
            <xdr:nvGrpSpPr>
              <xdr:cNvPr id="4286" name="Group 1214"/>
              <xdr:cNvGrpSpPr>
                <a:grpSpLocks/>
              </xdr:cNvGrpSpPr>
            </xdr:nvGrpSpPr>
            <xdr:grpSpPr bwMode="auto">
              <a:xfrm>
                <a:off x="456" y="2779"/>
                <a:ext cx="14" cy="8"/>
                <a:chOff x="220" y="2176"/>
                <a:chExt cx="14" cy="8"/>
              </a:xfrm>
            </xdr:grpSpPr>
            <xdr:grpSp>
              <xdr:nvGrpSpPr>
                <xdr:cNvPr id="4287" name="Group 1215"/>
                <xdr:cNvGrpSpPr>
                  <a:grpSpLocks/>
                </xdr:cNvGrpSpPr>
              </xdr:nvGrpSpPr>
              <xdr:grpSpPr bwMode="auto">
                <a:xfrm>
                  <a:off x="220" y="2180"/>
                  <a:ext cx="14" cy="4"/>
                  <a:chOff x="697" y="1451"/>
                  <a:chExt cx="14" cy="4"/>
                </a:xfrm>
              </xdr:grpSpPr>
              <xdr:sp macro="" textlink="">
                <xdr:nvSpPr>
                  <xdr:cNvPr id="4288" name="Line 1216"/>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4289" name="Line 1217"/>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4290" name="Line 1218"/>
                <xdr:cNvSpPr>
                  <a:spLocks noChangeShapeType="1"/>
                </xdr:cNvSpPr>
              </xdr:nvSpPr>
              <xdr:spPr bwMode="auto">
                <a:xfrm>
                  <a:off x="220" y="2176"/>
                  <a:ext cx="14" cy="0"/>
                </a:xfrm>
                <a:prstGeom prst="line">
                  <a:avLst/>
                </a:prstGeom>
                <a:noFill/>
                <a:ln w="9525">
                  <a:solidFill>
                    <a:srgbClr val="FF6600"/>
                  </a:solidFill>
                  <a:round/>
                  <a:headEnd/>
                  <a:tailEnd/>
                </a:ln>
              </xdr:spPr>
            </xdr:sp>
          </xdr:grpSp>
          <xdr:sp macro="" textlink="">
            <xdr:nvSpPr>
              <xdr:cNvPr id="4291" name="Line 1219"/>
              <xdr:cNvSpPr>
                <a:spLocks noChangeShapeType="1"/>
              </xdr:cNvSpPr>
            </xdr:nvSpPr>
            <xdr:spPr bwMode="auto">
              <a:xfrm>
                <a:off x="485" y="2783"/>
                <a:ext cx="14" cy="0"/>
              </a:xfrm>
              <a:prstGeom prst="line">
                <a:avLst/>
              </a:prstGeom>
              <a:noFill/>
              <a:ln w="9525">
                <a:solidFill>
                  <a:srgbClr val="FFFF99"/>
                </a:solidFill>
                <a:round/>
                <a:headEnd/>
                <a:tailEnd/>
              </a:ln>
            </xdr:spPr>
          </xdr:sp>
        </xdr:grpSp>
        <xdr:grpSp>
          <xdr:nvGrpSpPr>
            <xdr:cNvPr id="4223" name="Group 1151"/>
            <xdr:cNvGrpSpPr>
              <a:grpSpLocks/>
            </xdr:cNvGrpSpPr>
          </xdr:nvGrpSpPr>
          <xdr:grpSpPr bwMode="auto">
            <a:xfrm>
              <a:off x="189" y="2777"/>
              <a:ext cx="12" cy="12"/>
              <a:chOff x="495" y="1422"/>
              <a:chExt cx="14" cy="14"/>
            </a:xfrm>
          </xdr:grpSpPr>
          <xdr:sp macro="" textlink="">
            <xdr:nvSpPr>
              <xdr:cNvPr id="4224" name="Line 1152"/>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225" name="Line 1153"/>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4238" name="Line 1166"/>
            <xdr:cNvSpPr>
              <a:spLocks noChangeShapeType="1"/>
            </xdr:cNvSpPr>
          </xdr:nvSpPr>
          <xdr:spPr bwMode="auto">
            <a:xfrm>
              <a:off x="339" y="2783"/>
              <a:ext cx="53" cy="0"/>
            </a:xfrm>
            <a:prstGeom prst="line">
              <a:avLst/>
            </a:prstGeom>
            <a:noFill/>
            <a:ln w="9525">
              <a:solidFill>
                <a:srgbClr val="FF0000"/>
              </a:solidFill>
              <a:round/>
              <a:headEnd/>
              <a:tailEnd type="triangle" w="med" len="med"/>
            </a:ln>
          </xdr:spPr>
        </xdr:sp>
        <xdr:grpSp>
          <xdr:nvGrpSpPr>
            <xdr:cNvPr id="4239" name="Group 1167"/>
            <xdr:cNvGrpSpPr>
              <a:grpSpLocks/>
            </xdr:cNvGrpSpPr>
          </xdr:nvGrpSpPr>
          <xdr:grpSpPr bwMode="auto">
            <a:xfrm>
              <a:off x="556" y="2778"/>
              <a:ext cx="12" cy="12"/>
              <a:chOff x="495" y="1422"/>
              <a:chExt cx="14" cy="14"/>
            </a:xfrm>
          </xdr:grpSpPr>
          <xdr:sp macro="" textlink="">
            <xdr:nvSpPr>
              <xdr:cNvPr id="4240" name="Line 116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241" name="Line 116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grpSp>
    <xdr:clientData/>
  </xdr:twoCellAnchor>
  <xdr:twoCellAnchor>
    <xdr:from>
      <xdr:col>1</xdr:col>
      <xdr:colOff>19050</xdr:colOff>
      <xdr:row>140</xdr:row>
      <xdr:rowOff>142875</xdr:rowOff>
    </xdr:from>
    <xdr:to>
      <xdr:col>4</xdr:col>
      <xdr:colOff>323850</xdr:colOff>
      <xdr:row>142</xdr:row>
      <xdr:rowOff>0</xdr:rowOff>
    </xdr:to>
    <xdr:sp macro="" textlink="">
      <xdr:nvSpPr>
        <xdr:cNvPr id="4295" name="Text Box 1223"/>
        <xdr:cNvSpPr txBox="1">
          <a:spLocks noChangeArrowheads="1"/>
        </xdr:cNvSpPr>
      </xdr:nvSpPr>
      <xdr:spPr bwMode="auto">
        <a:xfrm>
          <a:off x="628650" y="27060525"/>
          <a:ext cx="2133600" cy="23812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Αλογόνωση των αλκοολών</a:t>
          </a:r>
        </a:p>
      </xdr:txBody>
    </xdr:sp>
    <xdr:clientData/>
  </xdr:twoCellAnchor>
  <xdr:twoCellAnchor>
    <xdr:from>
      <xdr:col>1</xdr:col>
      <xdr:colOff>390525</xdr:colOff>
      <xdr:row>189</xdr:row>
      <xdr:rowOff>19050</xdr:rowOff>
    </xdr:from>
    <xdr:to>
      <xdr:col>2</xdr:col>
      <xdr:colOff>123825</xdr:colOff>
      <xdr:row>190</xdr:row>
      <xdr:rowOff>85725</xdr:rowOff>
    </xdr:to>
    <xdr:sp macro="" textlink="">
      <xdr:nvSpPr>
        <xdr:cNvPr id="4318" name="Text Box 1246"/>
        <xdr:cNvSpPr txBox="1">
          <a:spLocks noChangeArrowheads="1"/>
        </xdr:cNvSpPr>
      </xdr:nvSpPr>
      <xdr:spPr bwMode="auto">
        <a:xfrm>
          <a:off x="1000125" y="37823775"/>
          <a:ext cx="342900" cy="26670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4</a:t>
          </a:r>
        </a:p>
      </xdr:txBody>
    </xdr:sp>
    <xdr:clientData/>
  </xdr:twoCellAnchor>
  <xdr:twoCellAnchor>
    <xdr:from>
      <xdr:col>1</xdr:col>
      <xdr:colOff>266700</xdr:colOff>
      <xdr:row>160</xdr:row>
      <xdr:rowOff>161925</xdr:rowOff>
    </xdr:from>
    <xdr:to>
      <xdr:col>9</xdr:col>
      <xdr:colOff>323850</xdr:colOff>
      <xdr:row>163</xdr:row>
      <xdr:rowOff>161925</xdr:rowOff>
    </xdr:to>
    <xdr:grpSp>
      <xdr:nvGrpSpPr>
        <xdr:cNvPr id="4345" name="Group 1273"/>
        <xdr:cNvGrpSpPr>
          <a:grpSpLocks/>
        </xdr:cNvGrpSpPr>
      </xdr:nvGrpSpPr>
      <xdr:grpSpPr bwMode="auto">
        <a:xfrm>
          <a:off x="881216" y="32936119"/>
          <a:ext cx="4973279" cy="614516"/>
          <a:chOff x="68" y="3271"/>
          <a:chExt cx="518" cy="60"/>
        </a:xfrm>
      </xdr:grpSpPr>
      <xdr:sp macro="" textlink="">
        <xdr:nvSpPr>
          <xdr:cNvPr id="2918" name="Text Box 870"/>
          <xdr:cNvSpPr txBox="1">
            <a:spLocks noChangeArrowheads="1"/>
          </xdr:cNvSpPr>
        </xdr:nvSpPr>
        <xdr:spPr bwMode="auto">
          <a:xfrm>
            <a:off x="227" y="3278"/>
            <a:ext cx="52"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NaOH</a:t>
            </a:r>
          </a:p>
        </xdr:txBody>
      </xdr:sp>
      <xdr:grpSp>
        <xdr:nvGrpSpPr>
          <xdr:cNvPr id="4329" name="Group 1257"/>
          <xdr:cNvGrpSpPr>
            <a:grpSpLocks/>
          </xdr:cNvGrpSpPr>
        </xdr:nvGrpSpPr>
        <xdr:grpSpPr bwMode="auto">
          <a:xfrm>
            <a:off x="68" y="3278"/>
            <a:ext cx="123" cy="53"/>
            <a:chOff x="68" y="3278"/>
            <a:chExt cx="123" cy="53"/>
          </a:xfrm>
        </xdr:grpSpPr>
        <xdr:sp macro="" textlink="">
          <xdr:nvSpPr>
            <xdr:cNvPr id="4304" name="Text Box 1232"/>
            <xdr:cNvSpPr txBox="1">
              <a:spLocks noChangeArrowheads="1"/>
            </xdr:cNvSpPr>
          </xdr:nvSpPr>
          <xdr:spPr bwMode="auto">
            <a:xfrm>
              <a:off x="155"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305" name="Text Box 1233"/>
            <xdr:cNvSpPr txBox="1">
              <a:spLocks noChangeArrowheads="1"/>
            </xdr:cNvSpPr>
          </xdr:nvSpPr>
          <xdr:spPr bwMode="auto">
            <a:xfrm>
              <a:off x="68"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306" name="Text Box 1234"/>
            <xdr:cNvSpPr txBox="1">
              <a:spLocks noChangeArrowheads="1"/>
            </xdr:cNvSpPr>
          </xdr:nvSpPr>
          <xdr:spPr bwMode="auto">
            <a:xfrm>
              <a:off x="113"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4307" name="Text Box 1235"/>
            <xdr:cNvSpPr txBox="1">
              <a:spLocks noChangeArrowheads="1"/>
            </xdr:cNvSpPr>
          </xdr:nvSpPr>
          <xdr:spPr bwMode="auto">
            <a:xfrm>
              <a:off x="112" y="3309"/>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Cl</a:t>
              </a:r>
            </a:p>
          </xdr:txBody>
        </xdr:sp>
        <xdr:sp macro="" textlink="">
          <xdr:nvSpPr>
            <xdr:cNvPr id="4308" name="Line 1236"/>
            <xdr:cNvSpPr>
              <a:spLocks noChangeShapeType="1"/>
            </xdr:cNvSpPr>
          </xdr:nvSpPr>
          <xdr:spPr bwMode="auto">
            <a:xfrm>
              <a:off x="102" y="3288"/>
              <a:ext cx="14" cy="0"/>
            </a:xfrm>
            <a:prstGeom prst="line">
              <a:avLst/>
            </a:prstGeom>
            <a:noFill/>
            <a:ln w="9525">
              <a:solidFill>
                <a:srgbClr val="FFFF99"/>
              </a:solidFill>
              <a:round/>
              <a:headEnd/>
              <a:tailEnd/>
            </a:ln>
          </xdr:spPr>
        </xdr:sp>
        <xdr:sp macro="" textlink="">
          <xdr:nvSpPr>
            <xdr:cNvPr id="4309" name="Line 1237"/>
            <xdr:cNvSpPr>
              <a:spLocks noChangeShapeType="1"/>
            </xdr:cNvSpPr>
          </xdr:nvSpPr>
          <xdr:spPr bwMode="auto">
            <a:xfrm rot="5400000">
              <a:off x="115" y="3304"/>
              <a:ext cx="14" cy="0"/>
            </a:xfrm>
            <a:prstGeom prst="line">
              <a:avLst/>
            </a:prstGeom>
            <a:noFill/>
            <a:ln w="9525">
              <a:solidFill>
                <a:srgbClr val="FFFF99"/>
              </a:solidFill>
              <a:round/>
              <a:headEnd/>
              <a:tailEnd/>
            </a:ln>
          </xdr:spPr>
        </xdr:sp>
        <xdr:sp macro="" textlink="">
          <xdr:nvSpPr>
            <xdr:cNvPr id="4310" name="Line 1238"/>
            <xdr:cNvSpPr>
              <a:spLocks noChangeShapeType="1"/>
            </xdr:cNvSpPr>
          </xdr:nvSpPr>
          <xdr:spPr bwMode="auto">
            <a:xfrm>
              <a:off x="143" y="3288"/>
              <a:ext cx="14" cy="0"/>
            </a:xfrm>
            <a:prstGeom prst="line">
              <a:avLst/>
            </a:prstGeom>
            <a:noFill/>
            <a:ln w="9525">
              <a:solidFill>
                <a:srgbClr val="FFFF99"/>
              </a:solidFill>
              <a:round/>
              <a:headEnd/>
              <a:tailEnd/>
            </a:ln>
          </xdr:spPr>
        </xdr:sp>
      </xdr:grpSp>
      <xdr:grpSp>
        <xdr:nvGrpSpPr>
          <xdr:cNvPr id="4325" name="Group 1253"/>
          <xdr:cNvGrpSpPr>
            <a:grpSpLocks/>
          </xdr:cNvGrpSpPr>
        </xdr:nvGrpSpPr>
        <xdr:grpSpPr bwMode="auto">
          <a:xfrm>
            <a:off x="204" y="3283"/>
            <a:ext cx="12" cy="12"/>
            <a:chOff x="495" y="1422"/>
            <a:chExt cx="14" cy="14"/>
          </a:xfrm>
        </xdr:grpSpPr>
        <xdr:sp macro="" textlink="">
          <xdr:nvSpPr>
            <xdr:cNvPr id="4326" name="Line 125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327" name="Line 125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4344" name="Group 1272"/>
          <xdr:cNvGrpSpPr>
            <a:grpSpLocks/>
          </xdr:cNvGrpSpPr>
        </xdr:nvGrpSpPr>
        <xdr:grpSpPr bwMode="auto">
          <a:xfrm>
            <a:off x="383" y="3278"/>
            <a:ext cx="122" cy="53"/>
            <a:chOff x="383" y="3278"/>
            <a:chExt cx="122" cy="53"/>
          </a:xfrm>
        </xdr:grpSpPr>
        <xdr:sp macro="" textlink="">
          <xdr:nvSpPr>
            <xdr:cNvPr id="4331" name="Text Box 1259"/>
            <xdr:cNvSpPr txBox="1">
              <a:spLocks noChangeArrowheads="1"/>
            </xdr:cNvSpPr>
          </xdr:nvSpPr>
          <xdr:spPr bwMode="auto">
            <a:xfrm>
              <a:off x="469"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332" name="Text Box 1260"/>
            <xdr:cNvSpPr txBox="1">
              <a:spLocks noChangeArrowheads="1"/>
            </xdr:cNvSpPr>
          </xdr:nvSpPr>
          <xdr:spPr bwMode="auto">
            <a:xfrm>
              <a:off x="383"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333" name="Text Box 1261"/>
            <xdr:cNvSpPr txBox="1">
              <a:spLocks noChangeArrowheads="1"/>
            </xdr:cNvSpPr>
          </xdr:nvSpPr>
          <xdr:spPr bwMode="auto">
            <a:xfrm>
              <a:off x="428"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4334" name="Text Box 1262"/>
            <xdr:cNvSpPr txBox="1">
              <a:spLocks noChangeArrowheads="1"/>
            </xdr:cNvSpPr>
          </xdr:nvSpPr>
          <xdr:spPr bwMode="auto">
            <a:xfrm>
              <a:off x="427" y="3309"/>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4335" name="Line 1263"/>
            <xdr:cNvSpPr>
              <a:spLocks noChangeShapeType="1"/>
            </xdr:cNvSpPr>
          </xdr:nvSpPr>
          <xdr:spPr bwMode="auto">
            <a:xfrm>
              <a:off x="417" y="3288"/>
              <a:ext cx="14" cy="0"/>
            </a:xfrm>
            <a:prstGeom prst="line">
              <a:avLst/>
            </a:prstGeom>
            <a:noFill/>
            <a:ln w="9525">
              <a:solidFill>
                <a:srgbClr val="FFFF99"/>
              </a:solidFill>
              <a:round/>
              <a:headEnd/>
              <a:tailEnd/>
            </a:ln>
          </xdr:spPr>
        </xdr:sp>
        <xdr:sp macro="" textlink="">
          <xdr:nvSpPr>
            <xdr:cNvPr id="4336" name="Line 1264"/>
            <xdr:cNvSpPr>
              <a:spLocks noChangeShapeType="1"/>
            </xdr:cNvSpPr>
          </xdr:nvSpPr>
          <xdr:spPr bwMode="auto">
            <a:xfrm rot="5400000">
              <a:off x="430" y="3304"/>
              <a:ext cx="14" cy="0"/>
            </a:xfrm>
            <a:prstGeom prst="line">
              <a:avLst/>
            </a:prstGeom>
            <a:noFill/>
            <a:ln w="9525">
              <a:solidFill>
                <a:srgbClr val="FFFF99"/>
              </a:solidFill>
              <a:round/>
              <a:headEnd/>
              <a:tailEnd/>
            </a:ln>
          </xdr:spPr>
        </xdr:sp>
        <xdr:sp macro="" textlink="">
          <xdr:nvSpPr>
            <xdr:cNvPr id="4337" name="Line 1265"/>
            <xdr:cNvSpPr>
              <a:spLocks noChangeShapeType="1"/>
            </xdr:cNvSpPr>
          </xdr:nvSpPr>
          <xdr:spPr bwMode="auto">
            <a:xfrm>
              <a:off x="458" y="3288"/>
              <a:ext cx="14" cy="0"/>
            </a:xfrm>
            <a:prstGeom prst="line">
              <a:avLst/>
            </a:prstGeom>
            <a:noFill/>
            <a:ln w="9525">
              <a:solidFill>
                <a:srgbClr val="FFFF99"/>
              </a:solidFill>
              <a:round/>
              <a:headEnd/>
              <a:tailEnd/>
            </a:ln>
          </xdr:spPr>
        </xdr:sp>
      </xdr:grpSp>
      <xdr:grpSp>
        <xdr:nvGrpSpPr>
          <xdr:cNvPr id="4338" name="Group 1266"/>
          <xdr:cNvGrpSpPr>
            <a:grpSpLocks/>
          </xdr:cNvGrpSpPr>
        </xdr:nvGrpSpPr>
        <xdr:grpSpPr bwMode="auto">
          <a:xfrm>
            <a:off x="289" y="3271"/>
            <a:ext cx="82" cy="36"/>
            <a:chOff x="289" y="3271"/>
            <a:chExt cx="82" cy="36"/>
          </a:xfrm>
        </xdr:grpSpPr>
        <xdr:sp macro="" textlink="">
          <xdr:nvSpPr>
            <xdr:cNvPr id="4301" name="Text Box 1229"/>
            <xdr:cNvSpPr txBox="1">
              <a:spLocks noChangeArrowheads="1"/>
            </xdr:cNvSpPr>
          </xdr:nvSpPr>
          <xdr:spPr bwMode="auto">
            <a:xfrm>
              <a:off x="298" y="3271"/>
              <a:ext cx="59" cy="36"/>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969696"/>
                  </a:solidFill>
                  <a:latin typeface="Arial"/>
                  <a:cs typeface="Arial"/>
                </a:rPr>
                <a:t>υδατικό διάλυμα </a:t>
              </a:r>
            </a:p>
          </xdr:txBody>
        </xdr:sp>
        <xdr:sp macro="" textlink="">
          <xdr:nvSpPr>
            <xdr:cNvPr id="4328" name="Line 1256"/>
            <xdr:cNvSpPr>
              <a:spLocks noChangeShapeType="1"/>
            </xdr:cNvSpPr>
          </xdr:nvSpPr>
          <xdr:spPr bwMode="auto">
            <a:xfrm>
              <a:off x="289" y="3289"/>
              <a:ext cx="82" cy="0"/>
            </a:xfrm>
            <a:prstGeom prst="line">
              <a:avLst/>
            </a:prstGeom>
            <a:noFill/>
            <a:ln w="9525">
              <a:solidFill>
                <a:srgbClr val="FF0000"/>
              </a:solidFill>
              <a:round/>
              <a:headEnd/>
              <a:tailEnd type="triangle" w="med" len="med"/>
            </a:ln>
          </xdr:spPr>
        </xdr:sp>
      </xdr:grpSp>
      <xdr:sp macro="" textlink="">
        <xdr:nvSpPr>
          <xdr:cNvPr id="4342" name="Text Box 1270"/>
          <xdr:cNvSpPr txBox="1">
            <a:spLocks noChangeArrowheads="1"/>
          </xdr:cNvSpPr>
        </xdr:nvSpPr>
        <xdr:spPr bwMode="auto">
          <a:xfrm>
            <a:off x="541" y="3278"/>
            <a:ext cx="45"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NaCl</a:t>
            </a:r>
          </a:p>
        </xdr:txBody>
      </xdr:sp>
      <xdr:grpSp>
        <xdr:nvGrpSpPr>
          <xdr:cNvPr id="4339" name="Group 1267"/>
          <xdr:cNvGrpSpPr>
            <a:grpSpLocks/>
          </xdr:cNvGrpSpPr>
        </xdr:nvGrpSpPr>
        <xdr:grpSpPr bwMode="auto">
          <a:xfrm>
            <a:off x="518" y="3283"/>
            <a:ext cx="12" cy="12"/>
            <a:chOff x="495" y="1422"/>
            <a:chExt cx="14" cy="14"/>
          </a:xfrm>
        </xdr:grpSpPr>
        <xdr:sp macro="" textlink="">
          <xdr:nvSpPr>
            <xdr:cNvPr id="4340" name="Line 126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341" name="Line 126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clientData/>
  </xdr:twoCellAnchor>
  <xdr:twoCellAnchor>
    <xdr:from>
      <xdr:col>1</xdr:col>
      <xdr:colOff>66675</xdr:colOff>
      <xdr:row>164</xdr:row>
      <xdr:rowOff>9525</xdr:rowOff>
    </xdr:from>
    <xdr:to>
      <xdr:col>9</xdr:col>
      <xdr:colOff>495300</xdr:colOff>
      <xdr:row>167</xdr:row>
      <xdr:rowOff>9525</xdr:rowOff>
    </xdr:to>
    <xdr:grpSp>
      <xdr:nvGrpSpPr>
        <xdr:cNvPr id="4377" name="Group 1305"/>
        <xdr:cNvGrpSpPr>
          <a:grpSpLocks/>
        </xdr:cNvGrpSpPr>
      </xdr:nvGrpSpPr>
      <xdr:grpSpPr bwMode="auto">
        <a:xfrm>
          <a:off x="681191" y="33603073"/>
          <a:ext cx="5344754" cy="614517"/>
          <a:chOff x="94" y="3321"/>
          <a:chExt cx="557" cy="60"/>
        </a:xfrm>
      </xdr:grpSpPr>
      <xdr:sp macro="" textlink="">
        <xdr:nvSpPr>
          <xdr:cNvPr id="2414" name="Text Box 366"/>
          <xdr:cNvSpPr txBox="1">
            <a:spLocks noChangeArrowheads="1"/>
          </xdr:cNvSpPr>
        </xdr:nvSpPr>
        <xdr:spPr bwMode="auto">
          <a:xfrm>
            <a:off x="613" y="3328"/>
            <a:ext cx="38"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HCl</a:t>
            </a:r>
          </a:p>
        </xdr:txBody>
      </xdr:sp>
      <xdr:sp macro="" textlink="">
        <xdr:nvSpPr>
          <xdr:cNvPr id="4347" name="Text Box 1275"/>
          <xdr:cNvSpPr txBox="1">
            <a:spLocks noChangeArrowheads="1"/>
          </xdr:cNvSpPr>
        </xdr:nvSpPr>
        <xdr:spPr bwMode="auto">
          <a:xfrm>
            <a:off x="248" y="3328"/>
            <a:ext cx="52" cy="2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SOCl</a:t>
            </a:r>
            <a:r>
              <a:rPr lang="en-US" sz="1200" b="0" i="0" strike="noStrike" baseline="-25000">
                <a:solidFill>
                  <a:srgbClr val="FFFF99"/>
                </a:solidFill>
                <a:latin typeface="Arial"/>
                <a:cs typeface="Arial"/>
              </a:rPr>
              <a:t>2</a:t>
            </a:r>
          </a:p>
        </xdr:txBody>
      </xdr:sp>
      <xdr:grpSp>
        <xdr:nvGrpSpPr>
          <xdr:cNvPr id="4348" name="Group 1276"/>
          <xdr:cNvGrpSpPr>
            <a:grpSpLocks/>
          </xdr:cNvGrpSpPr>
        </xdr:nvGrpSpPr>
        <xdr:grpSpPr bwMode="auto">
          <a:xfrm>
            <a:off x="394" y="3328"/>
            <a:ext cx="124" cy="53"/>
            <a:chOff x="67" y="3278"/>
            <a:chExt cx="124" cy="53"/>
          </a:xfrm>
        </xdr:grpSpPr>
        <xdr:sp macro="" textlink="">
          <xdr:nvSpPr>
            <xdr:cNvPr id="4349" name="Text Box 1277"/>
            <xdr:cNvSpPr txBox="1">
              <a:spLocks noChangeArrowheads="1"/>
            </xdr:cNvSpPr>
          </xdr:nvSpPr>
          <xdr:spPr bwMode="auto">
            <a:xfrm>
              <a:off x="155"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350" name="Text Box 1278"/>
            <xdr:cNvSpPr txBox="1">
              <a:spLocks noChangeArrowheads="1"/>
            </xdr:cNvSpPr>
          </xdr:nvSpPr>
          <xdr:spPr bwMode="auto">
            <a:xfrm>
              <a:off x="67"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351" name="Text Box 1279"/>
            <xdr:cNvSpPr txBox="1">
              <a:spLocks noChangeArrowheads="1"/>
            </xdr:cNvSpPr>
          </xdr:nvSpPr>
          <xdr:spPr bwMode="auto">
            <a:xfrm>
              <a:off x="113"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4352" name="Text Box 1280"/>
            <xdr:cNvSpPr txBox="1">
              <a:spLocks noChangeArrowheads="1"/>
            </xdr:cNvSpPr>
          </xdr:nvSpPr>
          <xdr:spPr bwMode="auto">
            <a:xfrm>
              <a:off x="112" y="3309"/>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Cl</a:t>
              </a:r>
            </a:p>
          </xdr:txBody>
        </xdr:sp>
        <xdr:sp macro="" textlink="">
          <xdr:nvSpPr>
            <xdr:cNvPr id="4353" name="Line 1281"/>
            <xdr:cNvSpPr>
              <a:spLocks noChangeShapeType="1"/>
            </xdr:cNvSpPr>
          </xdr:nvSpPr>
          <xdr:spPr bwMode="auto">
            <a:xfrm>
              <a:off x="101" y="3288"/>
              <a:ext cx="14" cy="0"/>
            </a:xfrm>
            <a:prstGeom prst="line">
              <a:avLst/>
            </a:prstGeom>
            <a:noFill/>
            <a:ln w="9525">
              <a:solidFill>
                <a:srgbClr val="FFFF99"/>
              </a:solidFill>
              <a:round/>
              <a:headEnd/>
              <a:tailEnd/>
            </a:ln>
          </xdr:spPr>
        </xdr:sp>
        <xdr:sp macro="" textlink="">
          <xdr:nvSpPr>
            <xdr:cNvPr id="4354" name="Line 1282"/>
            <xdr:cNvSpPr>
              <a:spLocks noChangeShapeType="1"/>
            </xdr:cNvSpPr>
          </xdr:nvSpPr>
          <xdr:spPr bwMode="auto">
            <a:xfrm rot="5400000">
              <a:off x="115" y="3304"/>
              <a:ext cx="14" cy="0"/>
            </a:xfrm>
            <a:prstGeom prst="line">
              <a:avLst/>
            </a:prstGeom>
            <a:noFill/>
            <a:ln w="9525">
              <a:solidFill>
                <a:srgbClr val="FFFF99"/>
              </a:solidFill>
              <a:round/>
              <a:headEnd/>
              <a:tailEnd/>
            </a:ln>
          </xdr:spPr>
        </xdr:sp>
        <xdr:sp macro="" textlink="">
          <xdr:nvSpPr>
            <xdr:cNvPr id="4355" name="Line 1283"/>
            <xdr:cNvSpPr>
              <a:spLocks noChangeShapeType="1"/>
            </xdr:cNvSpPr>
          </xdr:nvSpPr>
          <xdr:spPr bwMode="auto">
            <a:xfrm>
              <a:off x="143" y="3288"/>
              <a:ext cx="14" cy="0"/>
            </a:xfrm>
            <a:prstGeom prst="line">
              <a:avLst/>
            </a:prstGeom>
            <a:noFill/>
            <a:ln w="9525">
              <a:solidFill>
                <a:srgbClr val="FFFF99"/>
              </a:solidFill>
              <a:round/>
              <a:headEnd/>
              <a:tailEnd/>
            </a:ln>
          </xdr:spPr>
        </xdr:sp>
      </xdr:grpSp>
      <xdr:grpSp>
        <xdr:nvGrpSpPr>
          <xdr:cNvPr id="4356" name="Group 1284"/>
          <xdr:cNvGrpSpPr>
            <a:grpSpLocks/>
          </xdr:cNvGrpSpPr>
        </xdr:nvGrpSpPr>
        <xdr:grpSpPr bwMode="auto">
          <a:xfrm>
            <a:off x="228" y="3333"/>
            <a:ext cx="12" cy="12"/>
            <a:chOff x="495" y="1422"/>
            <a:chExt cx="14" cy="14"/>
          </a:xfrm>
        </xdr:grpSpPr>
        <xdr:sp macro="" textlink="">
          <xdr:nvSpPr>
            <xdr:cNvPr id="4357" name="Line 1285"/>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358" name="Line 1286"/>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4359" name="Group 1287"/>
          <xdr:cNvGrpSpPr>
            <a:grpSpLocks/>
          </xdr:cNvGrpSpPr>
        </xdr:nvGrpSpPr>
        <xdr:grpSpPr bwMode="auto">
          <a:xfrm>
            <a:off x="94" y="3328"/>
            <a:ext cx="124" cy="53"/>
            <a:chOff x="382" y="3278"/>
            <a:chExt cx="124" cy="53"/>
          </a:xfrm>
        </xdr:grpSpPr>
        <xdr:sp macro="" textlink="">
          <xdr:nvSpPr>
            <xdr:cNvPr id="4360" name="Text Box 1288"/>
            <xdr:cNvSpPr txBox="1">
              <a:spLocks noChangeArrowheads="1"/>
            </xdr:cNvSpPr>
          </xdr:nvSpPr>
          <xdr:spPr bwMode="auto">
            <a:xfrm>
              <a:off x="470"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361" name="Text Box 1289"/>
            <xdr:cNvSpPr txBox="1">
              <a:spLocks noChangeArrowheads="1"/>
            </xdr:cNvSpPr>
          </xdr:nvSpPr>
          <xdr:spPr bwMode="auto">
            <a:xfrm>
              <a:off x="382"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362" name="Text Box 1290"/>
            <xdr:cNvSpPr txBox="1">
              <a:spLocks noChangeArrowheads="1"/>
            </xdr:cNvSpPr>
          </xdr:nvSpPr>
          <xdr:spPr bwMode="auto">
            <a:xfrm>
              <a:off x="428"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4363" name="Text Box 1291"/>
            <xdr:cNvSpPr txBox="1">
              <a:spLocks noChangeArrowheads="1"/>
            </xdr:cNvSpPr>
          </xdr:nvSpPr>
          <xdr:spPr bwMode="auto">
            <a:xfrm>
              <a:off x="427" y="3309"/>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4364" name="Line 1292"/>
            <xdr:cNvSpPr>
              <a:spLocks noChangeShapeType="1"/>
            </xdr:cNvSpPr>
          </xdr:nvSpPr>
          <xdr:spPr bwMode="auto">
            <a:xfrm>
              <a:off x="417" y="3288"/>
              <a:ext cx="14" cy="0"/>
            </a:xfrm>
            <a:prstGeom prst="line">
              <a:avLst/>
            </a:prstGeom>
            <a:noFill/>
            <a:ln w="9525">
              <a:solidFill>
                <a:srgbClr val="FFFF99"/>
              </a:solidFill>
              <a:round/>
              <a:headEnd/>
              <a:tailEnd/>
            </a:ln>
          </xdr:spPr>
        </xdr:sp>
        <xdr:sp macro="" textlink="">
          <xdr:nvSpPr>
            <xdr:cNvPr id="4365" name="Line 1293"/>
            <xdr:cNvSpPr>
              <a:spLocks noChangeShapeType="1"/>
            </xdr:cNvSpPr>
          </xdr:nvSpPr>
          <xdr:spPr bwMode="auto">
            <a:xfrm rot="5400000">
              <a:off x="430" y="3304"/>
              <a:ext cx="14" cy="0"/>
            </a:xfrm>
            <a:prstGeom prst="line">
              <a:avLst/>
            </a:prstGeom>
            <a:noFill/>
            <a:ln w="9525">
              <a:solidFill>
                <a:srgbClr val="FFFF99"/>
              </a:solidFill>
              <a:round/>
              <a:headEnd/>
              <a:tailEnd/>
            </a:ln>
          </xdr:spPr>
        </xdr:sp>
        <xdr:sp macro="" textlink="">
          <xdr:nvSpPr>
            <xdr:cNvPr id="4366" name="Line 1294"/>
            <xdr:cNvSpPr>
              <a:spLocks noChangeShapeType="1"/>
            </xdr:cNvSpPr>
          </xdr:nvSpPr>
          <xdr:spPr bwMode="auto">
            <a:xfrm>
              <a:off x="458" y="3288"/>
              <a:ext cx="14" cy="0"/>
            </a:xfrm>
            <a:prstGeom prst="line">
              <a:avLst/>
            </a:prstGeom>
            <a:noFill/>
            <a:ln w="9525">
              <a:solidFill>
                <a:srgbClr val="FFFF99"/>
              </a:solidFill>
              <a:round/>
              <a:headEnd/>
              <a:tailEnd/>
            </a:ln>
          </xdr:spPr>
        </xdr:sp>
      </xdr:grpSp>
      <xdr:grpSp>
        <xdr:nvGrpSpPr>
          <xdr:cNvPr id="4367" name="Group 1295"/>
          <xdr:cNvGrpSpPr>
            <a:grpSpLocks/>
          </xdr:cNvGrpSpPr>
        </xdr:nvGrpSpPr>
        <xdr:grpSpPr bwMode="auto">
          <a:xfrm>
            <a:off x="307" y="3321"/>
            <a:ext cx="82" cy="36"/>
            <a:chOff x="289" y="3271"/>
            <a:chExt cx="82" cy="36"/>
          </a:xfrm>
        </xdr:grpSpPr>
        <xdr:sp macro="" textlink="">
          <xdr:nvSpPr>
            <xdr:cNvPr id="4368" name="Text Box 1296"/>
            <xdr:cNvSpPr txBox="1">
              <a:spLocks noChangeArrowheads="1"/>
            </xdr:cNvSpPr>
          </xdr:nvSpPr>
          <xdr:spPr bwMode="auto">
            <a:xfrm>
              <a:off x="298" y="3271"/>
              <a:ext cx="59" cy="36"/>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969696"/>
                  </a:solidFill>
                  <a:latin typeface="Arial"/>
                  <a:cs typeface="Arial"/>
                </a:rPr>
                <a:t>υδατικό διάλυμα </a:t>
              </a:r>
            </a:p>
          </xdr:txBody>
        </xdr:sp>
        <xdr:sp macro="" textlink="">
          <xdr:nvSpPr>
            <xdr:cNvPr id="4369" name="Line 1297"/>
            <xdr:cNvSpPr>
              <a:spLocks noChangeShapeType="1"/>
            </xdr:cNvSpPr>
          </xdr:nvSpPr>
          <xdr:spPr bwMode="auto">
            <a:xfrm>
              <a:off x="289" y="3289"/>
              <a:ext cx="82" cy="0"/>
            </a:xfrm>
            <a:prstGeom prst="line">
              <a:avLst/>
            </a:prstGeom>
            <a:noFill/>
            <a:ln w="9525">
              <a:solidFill>
                <a:srgbClr val="FF0000"/>
              </a:solidFill>
              <a:round/>
              <a:headEnd/>
              <a:tailEnd type="triangle" w="med" len="med"/>
            </a:ln>
          </xdr:spPr>
        </xdr:sp>
      </xdr:grpSp>
      <xdr:sp macro="" textlink="">
        <xdr:nvSpPr>
          <xdr:cNvPr id="4370" name="Text Box 1298"/>
          <xdr:cNvSpPr txBox="1">
            <a:spLocks noChangeArrowheads="1"/>
          </xdr:cNvSpPr>
        </xdr:nvSpPr>
        <xdr:spPr bwMode="auto">
          <a:xfrm>
            <a:off x="547" y="3328"/>
            <a:ext cx="37" cy="2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2</a:t>
            </a:r>
          </a:p>
        </xdr:txBody>
      </xdr:sp>
      <xdr:grpSp>
        <xdr:nvGrpSpPr>
          <xdr:cNvPr id="4371" name="Group 1299"/>
          <xdr:cNvGrpSpPr>
            <a:grpSpLocks/>
          </xdr:cNvGrpSpPr>
        </xdr:nvGrpSpPr>
        <xdr:grpSpPr bwMode="auto">
          <a:xfrm>
            <a:off x="527" y="3333"/>
            <a:ext cx="12" cy="12"/>
            <a:chOff x="495" y="1422"/>
            <a:chExt cx="14" cy="14"/>
          </a:xfrm>
        </xdr:grpSpPr>
        <xdr:sp macro="" textlink="">
          <xdr:nvSpPr>
            <xdr:cNvPr id="4372" name="Line 1300"/>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373" name="Line 1301"/>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4374" name="Group 1302"/>
          <xdr:cNvGrpSpPr>
            <a:grpSpLocks/>
          </xdr:cNvGrpSpPr>
        </xdr:nvGrpSpPr>
        <xdr:grpSpPr bwMode="auto">
          <a:xfrm>
            <a:off x="593" y="3333"/>
            <a:ext cx="12" cy="12"/>
            <a:chOff x="495" y="1422"/>
            <a:chExt cx="14" cy="14"/>
          </a:xfrm>
        </xdr:grpSpPr>
        <xdr:sp macro="" textlink="">
          <xdr:nvSpPr>
            <xdr:cNvPr id="4375" name="Line 1303"/>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376" name="Line 1304"/>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clientData/>
  </xdr:twoCellAnchor>
  <xdr:twoCellAnchor>
    <xdr:from>
      <xdr:col>1</xdr:col>
      <xdr:colOff>19050</xdr:colOff>
      <xdr:row>168</xdr:row>
      <xdr:rowOff>133350</xdr:rowOff>
    </xdr:from>
    <xdr:to>
      <xdr:col>4</xdr:col>
      <xdr:colOff>295275</xdr:colOff>
      <xdr:row>169</xdr:row>
      <xdr:rowOff>180975</xdr:rowOff>
    </xdr:to>
    <xdr:sp macro="" textlink="">
      <xdr:nvSpPr>
        <xdr:cNvPr id="4378" name="Text Box 1306"/>
        <xdr:cNvSpPr txBox="1">
          <a:spLocks noChangeArrowheads="1"/>
        </xdr:cNvSpPr>
      </xdr:nvSpPr>
      <xdr:spPr bwMode="auto">
        <a:xfrm>
          <a:off x="628650" y="32385000"/>
          <a:ext cx="2105025" cy="23812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Αλογόνωση των αλκανίων</a:t>
          </a:r>
        </a:p>
      </xdr:txBody>
    </xdr:sp>
    <xdr:clientData/>
  </xdr:twoCellAnchor>
  <xdr:twoCellAnchor>
    <xdr:from>
      <xdr:col>5</xdr:col>
      <xdr:colOff>495300</xdr:colOff>
      <xdr:row>189</xdr:row>
      <xdr:rowOff>66675</xdr:rowOff>
    </xdr:from>
    <xdr:to>
      <xdr:col>6</xdr:col>
      <xdr:colOff>0</xdr:colOff>
      <xdr:row>189</xdr:row>
      <xdr:rowOff>180975</xdr:rowOff>
    </xdr:to>
    <xdr:grpSp>
      <xdr:nvGrpSpPr>
        <xdr:cNvPr id="4384" name="Group 1312"/>
        <xdr:cNvGrpSpPr>
          <a:grpSpLocks/>
        </xdr:cNvGrpSpPr>
      </xdr:nvGrpSpPr>
      <xdr:grpSpPr bwMode="auto">
        <a:xfrm>
          <a:off x="3567881" y="38781191"/>
          <a:ext cx="119216" cy="114300"/>
          <a:chOff x="495" y="1422"/>
          <a:chExt cx="14" cy="14"/>
        </a:xfrm>
      </xdr:grpSpPr>
      <xdr:sp macro="" textlink="">
        <xdr:nvSpPr>
          <xdr:cNvPr id="4385" name="Line 1313"/>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386" name="Line 1314"/>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clientData/>
  </xdr:twoCellAnchor>
  <xdr:twoCellAnchor>
    <xdr:from>
      <xdr:col>2</xdr:col>
      <xdr:colOff>247650</xdr:colOff>
      <xdr:row>189</xdr:row>
      <xdr:rowOff>66675</xdr:rowOff>
    </xdr:from>
    <xdr:to>
      <xdr:col>2</xdr:col>
      <xdr:colOff>361950</xdr:colOff>
      <xdr:row>189</xdr:row>
      <xdr:rowOff>180975</xdr:rowOff>
    </xdr:to>
    <xdr:grpSp>
      <xdr:nvGrpSpPr>
        <xdr:cNvPr id="2266" name="Group 218"/>
        <xdr:cNvGrpSpPr>
          <a:grpSpLocks/>
        </xdr:cNvGrpSpPr>
      </xdr:nvGrpSpPr>
      <xdr:grpSpPr bwMode="auto">
        <a:xfrm>
          <a:off x="1476682" y="38781191"/>
          <a:ext cx="114300" cy="114300"/>
          <a:chOff x="495" y="1422"/>
          <a:chExt cx="14" cy="14"/>
        </a:xfrm>
      </xdr:grpSpPr>
      <xdr:sp macro="" textlink="">
        <xdr:nvSpPr>
          <xdr:cNvPr id="2267" name="Line 219"/>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268" name="Line 220"/>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clientData/>
  </xdr:twoCellAnchor>
  <xdr:twoCellAnchor>
    <xdr:from>
      <xdr:col>3</xdr:col>
      <xdr:colOff>238125</xdr:colOff>
      <xdr:row>188</xdr:row>
      <xdr:rowOff>161925</xdr:rowOff>
    </xdr:from>
    <xdr:to>
      <xdr:col>4</xdr:col>
      <xdr:colOff>219075</xdr:colOff>
      <xdr:row>189</xdr:row>
      <xdr:rowOff>133350</xdr:rowOff>
    </xdr:to>
    <xdr:grpSp>
      <xdr:nvGrpSpPr>
        <xdr:cNvPr id="4383" name="Group 1311"/>
        <xdr:cNvGrpSpPr>
          <a:grpSpLocks/>
        </xdr:cNvGrpSpPr>
      </xdr:nvGrpSpPr>
      <xdr:grpSpPr bwMode="auto">
        <a:xfrm>
          <a:off x="2081673" y="38671602"/>
          <a:ext cx="595467" cy="176264"/>
          <a:chOff x="217" y="3805"/>
          <a:chExt cx="62" cy="17"/>
        </a:xfrm>
      </xdr:grpSpPr>
      <xdr:sp macro="" textlink="">
        <xdr:nvSpPr>
          <xdr:cNvPr id="2486" name="Text Box 438"/>
          <xdr:cNvSpPr txBox="1">
            <a:spLocks noChangeArrowheads="1"/>
          </xdr:cNvSpPr>
        </xdr:nvSpPr>
        <xdr:spPr bwMode="auto">
          <a:xfrm>
            <a:off x="234" y="3805"/>
            <a:ext cx="24" cy="17"/>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969696"/>
                </a:solidFill>
                <a:latin typeface="Arial"/>
                <a:cs typeface="Arial"/>
              </a:rPr>
              <a:t>h·v</a:t>
            </a:r>
          </a:p>
        </xdr:txBody>
      </xdr:sp>
      <xdr:sp macro="" textlink="">
        <xdr:nvSpPr>
          <xdr:cNvPr id="2487" name="Line 439"/>
          <xdr:cNvSpPr>
            <a:spLocks noChangeShapeType="1"/>
          </xdr:cNvSpPr>
        </xdr:nvSpPr>
        <xdr:spPr bwMode="auto">
          <a:xfrm>
            <a:off x="217" y="3821"/>
            <a:ext cx="62" cy="0"/>
          </a:xfrm>
          <a:prstGeom prst="line">
            <a:avLst/>
          </a:prstGeom>
          <a:noFill/>
          <a:ln w="12700">
            <a:solidFill>
              <a:srgbClr val="FF0000"/>
            </a:solidFill>
            <a:round/>
            <a:headEnd/>
            <a:tailEnd type="triangle" w="med" len="med"/>
          </a:ln>
        </xdr:spPr>
      </xdr:sp>
    </xdr:grpSp>
    <xdr:clientData/>
  </xdr:twoCellAnchor>
  <xdr:twoCellAnchor>
    <xdr:from>
      <xdr:col>4</xdr:col>
      <xdr:colOff>371475</xdr:colOff>
      <xdr:row>192</xdr:row>
      <xdr:rowOff>192743</xdr:rowOff>
    </xdr:from>
    <xdr:to>
      <xdr:col>6</xdr:col>
      <xdr:colOff>352425</xdr:colOff>
      <xdr:row>194</xdr:row>
      <xdr:rowOff>69651</xdr:rowOff>
    </xdr:to>
    <xdr:grpSp>
      <xdr:nvGrpSpPr>
        <xdr:cNvPr id="4406" name="Group 1334"/>
        <xdr:cNvGrpSpPr>
          <a:grpSpLocks/>
        </xdr:cNvGrpSpPr>
      </xdr:nvGrpSpPr>
      <xdr:grpSpPr bwMode="auto">
        <a:xfrm>
          <a:off x="2829540" y="39521775"/>
          <a:ext cx="1209982" cy="286586"/>
          <a:chOff x="295" y="3866"/>
          <a:chExt cx="126" cy="27"/>
        </a:xfrm>
      </xdr:grpSpPr>
      <xdr:sp macro="" textlink="">
        <xdr:nvSpPr>
          <xdr:cNvPr id="4391" name="Text Box 1319"/>
          <xdr:cNvSpPr txBox="1">
            <a:spLocks noChangeArrowheads="1"/>
          </xdr:cNvSpPr>
        </xdr:nvSpPr>
        <xdr:spPr bwMode="auto">
          <a:xfrm>
            <a:off x="295" y="3867"/>
            <a:ext cx="59"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Cl</a:t>
            </a:r>
            <a:r>
              <a:rPr lang="en-US" sz="1200" b="0" i="0" strike="noStrike" baseline="-25000">
                <a:solidFill>
                  <a:srgbClr val="FFFF99"/>
                </a:solidFill>
                <a:latin typeface="Arial"/>
                <a:cs typeface="Arial"/>
              </a:rPr>
              <a:t>2</a:t>
            </a:r>
          </a:p>
        </xdr:txBody>
      </xdr:sp>
      <xdr:sp macro="" textlink="">
        <xdr:nvSpPr>
          <xdr:cNvPr id="4397" name="Text Box 1325"/>
          <xdr:cNvSpPr txBox="1">
            <a:spLocks noChangeArrowheads="1"/>
          </xdr:cNvSpPr>
        </xdr:nvSpPr>
        <xdr:spPr bwMode="auto">
          <a:xfrm>
            <a:off x="387" y="3866"/>
            <a:ext cx="34"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HCl</a:t>
            </a:r>
          </a:p>
        </xdr:txBody>
      </xdr:sp>
      <xdr:grpSp>
        <xdr:nvGrpSpPr>
          <xdr:cNvPr id="4398" name="Group 1326"/>
          <xdr:cNvGrpSpPr>
            <a:grpSpLocks/>
          </xdr:cNvGrpSpPr>
        </xdr:nvGrpSpPr>
        <xdr:grpSpPr bwMode="auto">
          <a:xfrm>
            <a:off x="364" y="3871"/>
            <a:ext cx="12" cy="12"/>
            <a:chOff x="495" y="1422"/>
            <a:chExt cx="14" cy="14"/>
          </a:xfrm>
        </xdr:grpSpPr>
        <xdr:sp macro="" textlink="">
          <xdr:nvSpPr>
            <xdr:cNvPr id="4399" name="Line 1327"/>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400" name="Line 1328"/>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clientData/>
  </xdr:twoCellAnchor>
  <xdr:twoCellAnchor>
    <xdr:from>
      <xdr:col>4</xdr:col>
      <xdr:colOff>390525</xdr:colOff>
      <xdr:row>190</xdr:row>
      <xdr:rowOff>85725</xdr:rowOff>
    </xdr:from>
    <xdr:to>
      <xdr:col>5</xdr:col>
      <xdr:colOff>371475</xdr:colOff>
      <xdr:row>192</xdr:row>
      <xdr:rowOff>161925</xdr:rowOff>
    </xdr:to>
    <xdr:grpSp>
      <xdr:nvGrpSpPr>
        <xdr:cNvPr id="4401" name="Group 1329"/>
        <xdr:cNvGrpSpPr>
          <a:grpSpLocks/>
        </xdr:cNvGrpSpPr>
      </xdr:nvGrpSpPr>
      <xdr:grpSpPr bwMode="auto">
        <a:xfrm>
          <a:off x="2848590" y="39005080"/>
          <a:ext cx="595466" cy="485877"/>
          <a:chOff x="297" y="3816"/>
          <a:chExt cx="62" cy="48"/>
        </a:xfrm>
      </xdr:grpSpPr>
      <xdr:sp macro="" textlink="">
        <xdr:nvSpPr>
          <xdr:cNvPr id="4387" name="Line 1315"/>
          <xdr:cNvSpPr>
            <a:spLocks noChangeShapeType="1"/>
          </xdr:cNvSpPr>
        </xdr:nvSpPr>
        <xdr:spPr bwMode="auto">
          <a:xfrm>
            <a:off x="324" y="3816"/>
            <a:ext cx="0" cy="48"/>
          </a:xfrm>
          <a:prstGeom prst="line">
            <a:avLst/>
          </a:prstGeom>
          <a:noFill/>
          <a:ln w="9525">
            <a:solidFill>
              <a:srgbClr val="FF0000"/>
            </a:solidFill>
            <a:round/>
            <a:headEnd/>
            <a:tailEnd type="triangle" w="med" len="med"/>
          </a:ln>
        </xdr:spPr>
      </xdr:sp>
      <xdr:sp macro="" textlink="">
        <xdr:nvSpPr>
          <xdr:cNvPr id="4388" name="Text Box 1316"/>
          <xdr:cNvSpPr txBox="1">
            <a:spLocks noChangeArrowheads="1"/>
          </xdr:cNvSpPr>
        </xdr:nvSpPr>
        <xdr:spPr bwMode="auto">
          <a:xfrm>
            <a:off x="297" y="3817"/>
            <a:ext cx="25"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969696"/>
                </a:solidFill>
                <a:latin typeface="Arial"/>
                <a:cs typeface="Arial"/>
              </a:rPr>
              <a:t>h·v</a:t>
            </a:r>
          </a:p>
        </xdr:txBody>
      </xdr:sp>
      <xdr:sp macro="" textlink="">
        <xdr:nvSpPr>
          <xdr:cNvPr id="4389" name="Text Box 1317"/>
          <xdr:cNvSpPr txBox="1">
            <a:spLocks noChangeArrowheads="1"/>
          </xdr:cNvSpPr>
        </xdr:nvSpPr>
        <xdr:spPr bwMode="auto">
          <a:xfrm>
            <a:off x="326" y="3832"/>
            <a:ext cx="33"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99CC00"/>
                </a:solidFill>
                <a:latin typeface="Arial"/>
                <a:cs typeface="Arial"/>
              </a:rPr>
              <a:t>+Cl</a:t>
            </a:r>
            <a:r>
              <a:rPr lang="en-US" sz="1000" b="0" i="0" strike="noStrike" baseline="-25000">
                <a:solidFill>
                  <a:srgbClr val="99CC00"/>
                </a:solidFill>
                <a:latin typeface="Arial"/>
                <a:cs typeface="Arial"/>
              </a:rPr>
              <a:t>2</a:t>
            </a:r>
          </a:p>
        </xdr:txBody>
      </xdr:sp>
    </xdr:grpSp>
    <xdr:clientData/>
  </xdr:twoCellAnchor>
  <xdr:twoCellAnchor>
    <xdr:from>
      <xdr:col>4</xdr:col>
      <xdr:colOff>390525</xdr:colOff>
      <xdr:row>196</xdr:row>
      <xdr:rowOff>173694</xdr:rowOff>
    </xdr:from>
    <xdr:to>
      <xdr:col>6</xdr:col>
      <xdr:colOff>314325</xdr:colOff>
      <xdr:row>198</xdr:row>
      <xdr:rowOff>50602</xdr:rowOff>
    </xdr:to>
    <xdr:grpSp>
      <xdr:nvGrpSpPr>
        <xdr:cNvPr id="4417" name="Group 1345"/>
        <xdr:cNvGrpSpPr>
          <a:grpSpLocks/>
        </xdr:cNvGrpSpPr>
      </xdr:nvGrpSpPr>
      <xdr:grpSpPr bwMode="auto">
        <a:xfrm>
          <a:off x="2848590" y="40322081"/>
          <a:ext cx="1152832" cy="286586"/>
          <a:chOff x="297" y="3944"/>
          <a:chExt cx="120" cy="27"/>
        </a:xfrm>
      </xdr:grpSpPr>
      <xdr:sp macro="" textlink="">
        <xdr:nvSpPr>
          <xdr:cNvPr id="4408" name="Text Box 1336"/>
          <xdr:cNvSpPr txBox="1">
            <a:spLocks noChangeArrowheads="1"/>
          </xdr:cNvSpPr>
        </xdr:nvSpPr>
        <xdr:spPr bwMode="auto">
          <a:xfrm>
            <a:off x="297" y="3945"/>
            <a:ext cx="52"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CHCl</a:t>
            </a:r>
            <a:r>
              <a:rPr lang="en-US" sz="1200" b="0" i="0" strike="noStrike" baseline="-25000">
                <a:solidFill>
                  <a:srgbClr val="FFFF99"/>
                </a:solidFill>
                <a:latin typeface="Arial"/>
                <a:cs typeface="Arial"/>
              </a:rPr>
              <a:t>3</a:t>
            </a:r>
          </a:p>
        </xdr:txBody>
      </xdr:sp>
      <xdr:sp macro="" textlink="">
        <xdr:nvSpPr>
          <xdr:cNvPr id="4409" name="Text Box 1337"/>
          <xdr:cNvSpPr txBox="1">
            <a:spLocks noChangeArrowheads="1"/>
          </xdr:cNvSpPr>
        </xdr:nvSpPr>
        <xdr:spPr bwMode="auto">
          <a:xfrm>
            <a:off x="383" y="3944"/>
            <a:ext cx="34"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HCl</a:t>
            </a:r>
          </a:p>
        </xdr:txBody>
      </xdr:sp>
      <xdr:grpSp>
        <xdr:nvGrpSpPr>
          <xdr:cNvPr id="4410" name="Group 1338"/>
          <xdr:cNvGrpSpPr>
            <a:grpSpLocks/>
          </xdr:cNvGrpSpPr>
        </xdr:nvGrpSpPr>
        <xdr:grpSpPr bwMode="auto">
          <a:xfrm>
            <a:off x="360" y="3949"/>
            <a:ext cx="12" cy="12"/>
            <a:chOff x="495" y="1422"/>
            <a:chExt cx="14" cy="14"/>
          </a:xfrm>
        </xdr:grpSpPr>
        <xdr:sp macro="" textlink="">
          <xdr:nvSpPr>
            <xdr:cNvPr id="4411" name="Line 1339"/>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412" name="Line 1340"/>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clientData/>
  </xdr:twoCellAnchor>
  <xdr:twoCellAnchor>
    <xdr:from>
      <xdr:col>4</xdr:col>
      <xdr:colOff>390525</xdr:colOff>
      <xdr:row>194</xdr:row>
      <xdr:rowOff>66675</xdr:rowOff>
    </xdr:from>
    <xdr:to>
      <xdr:col>5</xdr:col>
      <xdr:colOff>371475</xdr:colOff>
      <xdr:row>196</xdr:row>
      <xdr:rowOff>142875</xdr:rowOff>
    </xdr:to>
    <xdr:grpSp>
      <xdr:nvGrpSpPr>
        <xdr:cNvPr id="4402" name="Group 1330"/>
        <xdr:cNvGrpSpPr>
          <a:grpSpLocks/>
        </xdr:cNvGrpSpPr>
      </xdr:nvGrpSpPr>
      <xdr:grpSpPr bwMode="auto">
        <a:xfrm>
          <a:off x="2848590" y="39805385"/>
          <a:ext cx="595466" cy="485877"/>
          <a:chOff x="297" y="3816"/>
          <a:chExt cx="62" cy="48"/>
        </a:xfrm>
      </xdr:grpSpPr>
      <xdr:sp macro="" textlink="">
        <xdr:nvSpPr>
          <xdr:cNvPr id="4403" name="Line 1331"/>
          <xdr:cNvSpPr>
            <a:spLocks noChangeShapeType="1"/>
          </xdr:cNvSpPr>
        </xdr:nvSpPr>
        <xdr:spPr bwMode="auto">
          <a:xfrm>
            <a:off x="324" y="3816"/>
            <a:ext cx="0" cy="48"/>
          </a:xfrm>
          <a:prstGeom prst="line">
            <a:avLst/>
          </a:prstGeom>
          <a:noFill/>
          <a:ln w="9525">
            <a:solidFill>
              <a:srgbClr val="FF0000"/>
            </a:solidFill>
            <a:round/>
            <a:headEnd/>
            <a:tailEnd type="triangle" w="med" len="med"/>
          </a:ln>
        </xdr:spPr>
      </xdr:sp>
      <xdr:sp macro="" textlink="">
        <xdr:nvSpPr>
          <xdr:cNvPr id="4404" name="Text Box 1332"/>
          <xdr:cNvSpPr txBox="1">
            <a:spLocks noChangeArrowheads="1"/>
          </xdr:cNvSpPr>
        </xdr:nvSpPr>
        <xdr:spPr bwMode="auto">
          <a:xfrm>
            <a:off x="297" y="3817"/>
            <a:ext cx="25"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969696"/>
                </a:solidFill>
                <a:latin typeface="Arial"/>
                <a:cs typeface="Arial"/>
              </a:rPr>
              <a:t>h·v</a:t>
            </a:r>
          </a:p>
        </xdr:txBody>
      </xdr:sp>
      <xdr:sp macro="" textlink="">
        <xdr:nvSpPr>
          <xdr:cNvPr id="4405" name="Text Box 1333"/>
          <xdr:cNvSpPr txBox="1">
            <a:spLocks noChangeArrowheads="1"/>
          </xdr:cNvSpPr>
        </xdr:nvSpPr>
        <xdr:spPr bwMode="auto">
          <a:xfrm>
            <a:off x="326" y="3832"/>
            <a:ext cx="33"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99CC00"/>
                </a:solidFill>
                <a:latin typeface="Arial"/>
                <a:cs typeface="Arial"/>
              </a:rPr>
              <a:t>+Cl</a:t>
            </a:r>
            <a:r>
              <a:rPr lang="en-US" sz="1000" b="0" i="0" strike="noStrike" baseline="-25000">
                <a:solidFill>
                  <a:srgbClr val="99CC00"/>
                </a:solidFill>
                <a:latin typeface="Arial"/>
                <a:cs typeface="Arial"/>
              </a:rPr>
              <a:t>2</a:t>
            </a:r>
          </a:p>
        </xdr:txBody>
      </xdr:sp>
    </xdr:grpSp>
    <xdr:clientData/>
  </xdr:twoCellAnchor>
  <xdr:twoCellAnchor>
    <xdr:from>
      <xdr:col>4</xdr:col>
      <xdr:colOff>447675</xdr:colOff>
      <xdr:row>200</xdr:row>
      <xdr:rowOff>124871</xdr:rowOff>
    </xdr:from>
    <xdr:to>
      <xdr:col>6</xdr:col>
      <xdr:colOff>276225</xdr:colOff>
      <xdr:row>201</xdr:row>
      <xdr:rowOff>191912</xdr:rowOff>
    </xdr:to>
    <xdr:grpSp>
      <xdr:nvGrpSpPr>
        <xdr:cNvPr id="4424" name="Group 1352"/>
        <xdr:cNvGrpSpPr>
          <a:grpSpLocks/>
        </xdr:cNvGrpSpPr>
      </xdr:nvGrpSpPr>
      <xdr:grpSpPr bwMode="auto">
        <a:xfrm>
          <a:off x="2905740" y="41092613"/>
          <a:ext cx="1057582" cy="271880"/>
          <a:chOff x="297" y="4019"/>
          <a:chExt cx="110" cy="27"/>
        </a:xfrm>
      </xdr:grpSpPr>
      <xdr:sp macro="" textlink="">
        <xdr:nvSpPr>
          <xdr:cNvPr id="4419" name="Text Box 1347"/>
          <xdr:cNvSpPr txBox="1">
            <a:spLocks noChangeArrowheads="1"/>
          </xdr:cNvSpPr>
        </xdr:nvSpPr>
        <xdr:spPr bwMode="auto">
          <a:xfrm>
            <a:off x="297" y="4020"/>
            <a:ext cx="41"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CCl</a:t>
            </a:r>
            <a:r>
              <a:rPr lang="en-US" sz="1200" b="0" i="0" strike="noStrike" baseline="-25000">
                <a:solidFill>
                  <a:srgbClr val="FFFF99"/>
                </a:solidFill>
                <a:latin typeface="Arial"/>
                <a:cs typeface="Arial"/>
              </a:rPr>
              <a:t>4</a:t>
            </a:r>
          </a:p>
        </xdr:txBody>
      </xdr:sp>
      <xdr:sp macro="" textlink="">
        <xdr:nvSpPr>
          <xdr:cNvPr id="4420" name="Text Box 1348"/>
          <xdr:cNvSpPr txBox="1">
            <a:spLocks noChangeArrowheads="1"/>
          </xdr:cNvSpPr>
        </xdr:nvSpPr>
        <xdr:spPr bwMode="auto">
          <a:xfrm>
            <a:off x="373" y="4019"/>
            <a:ext cx="34"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HCl</a:t>
            </a:r>
          </a:p>
        </xdr:txBody>
      </xdr:sp>
      <xdr:grpSp>
        <xdr:nvGrpSpPr>
          <xdr:cNvPr id="4421" name="Group 1349"/>
          <xdr:cNvGrpSpPr>
            <a:grpSpLocks/>
          </xdr:cNvGrpSpPr>
        </xdr:nvGrpSpPr>
        <xdr:grpSpPr bwMode="auto">
          <a:xfrm>
            <a:off x="350" y="4024"/>
            <a:ext cx="12" cy="12"/>
            <a:chOff x="495" y="1422"/>
            <a:chExt cx="14" cy="14"/>
          </a:xfrm>
        </xdr:grpSpPr>
        <xdr:sp macro="" textlink="">
          <xdr:nvSpPr>
            <xdr:cNvPr id="4422" name="Line 1350"/>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423" name="Line 1351"/>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clientData/>
  </xdr:twoCellAnchor>
  <xdr:twoCellAnchor>
    <xdr:from>
      <xdr:col>4</xdr:col>
      <xdr:colOff>390525</xdr:colOff>
      <xdr:row>198</xdr:row>
      <xdr:rowOff>19050</xdr:rowOff>
    </xdr:from>
    <xdr:to>
      <xdr:col>5</xdr:col>
      <xdr:colOff>371475</xdr:colOff>
      <xdr:row>200</xdr:row>
      <xdr:rowOff>95250</xdr:rowOff>
    </xdr:to>
    <xdr:grpSp>
      <xdr:nvGrpSpPr>
        <xdr:cNvPr id="4413" name="Group 1341"/>
        <xdr:cNvGrpSpPr>
          <a:grpSpLocks/>
        </xdr:cNvGrpSpPr>
      </xdr:nvGrpSpPr>
      <xdr:grpSpPr bwMode="auto">
        <a:xfrm>
          <a:off x="2848590" y="40577115"/>
          <a:ext cx="595466" cy="485877"/>
          <a:chOff x="297" y="3816"/>
          <a:chExt cx="62" cy="48"/>
        </a:xfrm>
      </xdr:grpSpPr>
      <xdr:sp macro="" textlink="">
        <xdr:nvSpPr>
          <xdr:cNvPr id="4414" name="Line 1342"/>
          <xdr:cNvSpPr>
            <a:spLocks noChangeShapeType="1"/>
          </xdr:cNvSpPr>
        </xdr:nvSpPr>
        <xdr:spPr bwMode="auto">
          <a:xfrm>
            <a:off x="324" y="3816"/>
            <a:ext cx="0" cy="48"/>
          </a:xfrm>
          <a:prstGeom prst="line">
            <a:avLst/>
          </a:prstGeom>
          <a:noFill/>
          <a:ln w="9525">
            <a:solidFill>
              <a:srgbClr val="FF0000"/>
            </a:solidFill>
            <a:round/>
            <a:headEnd/>
            <a:tailEnd type="triangle" w="med" len="med"/>
          </a:ln>
        </xdr:spPr>
      </xdr:sp>
      <xdr:sp macro="" textlink="">
        <xdr:nvSpPr>
          <xdr:cNvPr id="4415" name="Text Box 1343"/>
          <xdr:cNvSpPr txBox="1">
            <a:spLocks noChangeArrowheads="1"/>
          </xdr:cNvSpPr>
        </xdr:nvSpPr>
        <xdr:spPr bwMode="auto">
          <a:xfrm>
            <a:off x="297" y="3817"/>
            <a:ext cx="25"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1" i="0" strike="noStrike">
                <a:solidFill>
                  <a:srgbClr val="969696"/>
                </a:solidFill>
                <a:latin typeface="Arial"/>
                <a:cs typeface="Arial"/>
              </a:rPr>
              <a:t>h·v</a:t>
            </a:r>
          </a:p>
        </xdr:txBody>
      </xdr:sp>
      <xdr:sp macro="" textlink="">
        <xdr:nvSpPr>
          <xdr:cNvPr id="4416" name="Text Box 1344"/>
          <xdr:cNvSpPr txBox="1">
            <a:spLocks noChangeArrowheads="1"/>
          </xdr:cNvSpPr>
        </xdr:nvSpPr>
        <xdr:spPr bwMode="auto">
          <a:xfrm>
            <a:off x="326" y="3832"/>
            <a:ext cx="33"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000" b="0" i="0" strike="noStrike">
                <a:solidFill>
                  <a:srgbClr val="99CC00"/>
                </a:solidFill>
                <a:latin typeface="Arial"/>
                <a:cs typeface="Arial"/>
              </a:rPr>
              <a:t>+Cl</a:t>
            </a:r>
            <a:r>
              <a:rPr lang="en-US" sz="1000" b="0" i="0" strike="noStrike" baseline="-25000">
                <a:solidFill>
                  <a:srgbClr val="99CC00"/>
                </a:solidFill>
                <a:latin typeface="Arial"/>
                <a:cs typeface="Arial"/>
              </a:rPr>
              <a:t>2</a:t>
            </a:r>
          </a:p>
        </xdr:txBody>
      </xdr:sp>
    </xdr:grpSp>
    <xdr:clientData/>
  </xdr:twoCellAnchor>
  <xdr:twoCellAnchor>
    <xdr:from>
      <xdr:col>2</xdr:col>
      <xdr:colOff>457200</xdr:colOff>
      <xdr:row>193</xdr:row>
      <xdr:rowOff>28575</xdr:rowOff>
    </xdr:from>
    <xdr:to>
      <xdr:col>4</xdr:col>
      <xdr:colOff>323850</xdr:colOff>
      <xdr:row>194</xdr:row>
      <xdr:rowOff>19050</xdr:rowOff>
    </xdr:to>
    <xdr:sp macro="" textlink="">
      <xdr:nvSpPr>
        <xdr:cNvPr id="4425" name="Text Box 1353"/>
        <xdr:cNvSpPr txBox="1">
          <a:spLocks noChangeArrowheads="1"/>
        </xdr:cNvSpPr>
      </xdr:nvSpPr>
      <xdr:spPr bwMode="auto">
        <a:xfrm>
          <a:off x="1676400" y="37042725"/>
          <a:ext cx="1085850" cy="18097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δίχλωρο-μεθάνιο</a:t>
          </a:r>
        </a:p>
      </xdr:txBody>
    </xdr:sp>
    <xdr:clientData/>
  </xdr:twoCellAnchor>
  <xdr:twoCellAnchor>
    <xdr:from>
      <xdr:col>2</xdr:col>
      <xdr:colOff>400050</xdr:colOff>
      <xdr:row>197</xdr:row>
      <xdr:rowOff>9525</xdr:rowOff>
    </xdr:from>
    <xdr:to>
      <xdr:col>4</xdr:col>
      <xdr:colOff>314325</xdr:colOff>
      <xdr:row>197</xdr:row>
      <xdr:rowOff>180975</xdr:rowOff>
    </xdr:to>
    <xdr:sp macro="" textlink="">
      <xdr:nvSpPr>
        <xdr:cNvPr id="4426" name="Text Box 1354"/>
        <xdr:cNvSpPr txBox="1">
          <a:spLocks noChangeArrowheads="1"/>
        </xdr:cNvSpPr>
      </xdr:nvSpPr>
      <xdr:spPr bwMode="auto">
        <a:xfrm>
          <a:off x="1619250" y="37785675"/>
          <a:ext cx="1133475" cy="17145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τρίχλωρο-μεθάνιο</a:t>
          </a:r>
        </a:p>
      </xdr:txBody>
    </xdr:sp>
    <xdr:clientData/>
  </xdr:twoCellAnchor>
  <xdr:twoCellAnchor>
    <xdr:from>
      <xdr:col>2</xdr:col>
      <xdr:colOff>247650</xdr:colOff>
      <xdr:row>200</xdr:row>
      <xdr:rowOff>152400</xdr:rowOff>
    </xdr:from>
    <xdr:to>
      <xdr:col>4</xdr:col>
      <xdr:colOff>323850</xdr:colOff>
      <xdr:row>201</xdr:row>
      <xdr:rowOff>142875</xdr:rowOff>
    </xdr:to>
    <xdr:sp macro="" textlink="">
      <xdr:nvSpPr>
        <xdr:cNvPr id="4427" name="Text Box 1355"/>
        <xdr:cNvSpPr txBox="1">
          <a:spLocks noChangeArrowheads="1"/>
        </xdr:cNvSpPr>
      </xdr:nvSpPr>
      <xdr:spPr bwMode="auto">
        <a:xfrm>
          <a:off x="1466850" y="38500050"/>
          <a:ext cx="1295400" cy="18097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τετράχλωρο-μεθάνιο</a:t>
          </a:r>
        </a:p>
      </xdr:txBody>
    </xdr:sp>
    <xdr:clientData/>
  </xdr:twoCellAnchor>
  <xdr:twoCellAnchor>
    <xdr:from>
      <xdr:col>1</xdr:col>
      <xdr:colOff>19050</xdr:colOff>
      <xdr:row>202</xdr:row>
      <xdr:rowOff>125053</xdr:rowOff>
    </xdr:from>
    <xdr:to>
      <xdr:col>7</xdr:col>
      <xdr:colOff>28575</xdr:colOff>
      <xdr:row>203</xdr:row>
      <xdr:rowOff>187017</xdr:rowOff>
    </xdr:to>
    <xdr:sp macro="" textlink="">
      <xdr:nvSpPr>
        <xdr:cNvPr id="4432" name="Text Box 1360"/>
        <xdr:cNvSpPr txBox="1">
          <a:spLocks noChangeArrowheads="1"/>
        </xdr:cNvSpPr>
      </xdr:nvSpPr>
      <xdr:spPr bwMode="auto">
        <a:xfrm>
          <a:off x="633566" y="41502472"/>
          <a:ext cx="3696622" cy="266803"/>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Υδρόλυση εστέρων και εστεροποίηση αλκοολών</a:t>
          </a:r>
        </a:p>
      </xdr:txBody>
    </xdr:sp>
    <xdr:clientData/>
  </xdr:twoCellAnchor>
  <xdr:twoCellAnchor>
    <xdr:from>
      <xdr:col>4</xdr:col>
      <xdr:colOff>390525</xdr:colOff>
      <xdr:row>211</xdr:row>
      <xdr:rowOff>95261</xdr:rowOff>
    </xdr:from>
    <xdr:to>
      <xdr:col>6</xdr:col>
      <xdr:colOff>200025</xdr:colOff>
      <xdr:row>213</xdr:row>
      <xdr:rowOff>95395</xdr:rowOff>
    </xdr:to>
    <xdr:grpSp>
      <xdr:nvGrpSpPr>
        <xdr:cNvPr id="4438" name="Group 1366"/>
        <xdr:cNvGrpSpPr>
          <a:grpSpLocks/>
        </xdr:cNvGrpSpPr>
      </xdr:nvGrpSpPr>
      <xdr:grpSpPr bwMode="auto">
        <a:xfrm>
          <a:off x="2848590" y="43316229"/>
          <a:ext cx="1038532" cy="409811"/>
          <a:chOff x="260" y="4341"/>
          <a:chExt cx="108" cy="40"/>
        </a:xfrm>
      </xdr:grpSpPr>
      <xdr:sp macro="" textlink="">
        <xdr:nvSpPr>
          <xdr:cNvPr id="4434" name="Text Box 1362"/>
          <xdr:cNvSpPr txBox="1">
            <a:spLocks noChangeArrowheads="1"/>
          </xdr:cNvSpPr>
        </xdr:nvSpPr>
        <xdr:spPr bwMode="auto">
          <a:xfrm>
            <a:off x="271" y="4341"/>
            <a:ext cx="90" cy="17"/>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1" i="0" strike="noStrike">
                <a:solidFill>
                  <a:srgbClr val="969696"/>
                </a:solidFill>
                <a:latin typeface="Arial"/>
                <a:cs typeface="Arial"/>
              </a:rPr>
              <a:t>εστεροποίηση</a:t>
            </a:r>
          </a:p>
        </xdr:txBody>
      </xdr:sp>
      <xdr:sp macro="" textlink="">
        <xdr:nvSpPr>
          <xdr:cNvPr id="4435" name="Text Box 1363"/>
          <xdr:cNvSpPr txBox="1">
            <a:spLocks noChangeArrowheads="1"/>
          </xdr:cNvSpPr>
        </xdr:nvSpPr>
        <xdr:spPr bwMode="auto">
          <a:xfrm>
            <a:off x="282" y="4363"/>
            <a:ext cx="62"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1" i="0" strike="noStrike">
                <a:solidFill>
                  <a:srgbClr val="969696"/>
                </a:solidFill>
                <a:latin typeface="Arial"/>
                <a:cs typeface="Arial"/>
              </a:rPr>
              <a:t>υδρόλυση</a:t>
            </a:r>
          </a:p>
        </xdr:txBody>
      </xdr:sp>
      <xdr:grpSp>
        <xdr:nvGrpSpPr>
          <xdr:cNvPr id="4437" name="Group 1365"/>
          <xdr:cNvGrpSpPr>
            <a:grpSpLocks/>
          </xdr:cNvGrpSpPr>
        </xdr:nvGrpSpPr>
        <xdr:grpSpPr bwMode="auto">
          <a:xfrm>
            <a:off x="260" y="4359"/>
            <a:ext cx="108" cy="5"/>
            <a:chOff x="260" y="4359"/>
            <a:chExt cx="108" cy="5"/>
          </a:xfrm>
        </xdr:grpSpPr>
        <xdr:sp macro="" textlink="">
          <xdr:nvSpPr>
            <xdr:cNvPr id="4433" name="Line 1361"/>
            <xdr:cNvSpPr>
              <a:spLocks noChangeShapeType="1"/>
            </xdr:cNvSpPr>
          </xdr:nvSpPr>
          <xdr:spPr bwMode="auto">
            <a:xfrm>
              <a:off x="261" y="4359"/>
              <a:ext cx="107" cy="0"/>
            </a:xfrm>
            <a:prstGeom prst="line">
              <a:avLst/>
            </a:prstGeom>
            <a:noFill/>
            <a:ln w="9525">
              <a:solidFill>
                <a:srgbClr val="FF0000"/>
              </a:solidFill>
              <a:round/>
              <a:headEnd/>
              <a:tailEnd type="triangle" w="med" len="med"/>
            </a:ln>
          </xdr:spPr>
        </xdr:sp>
        <xdr:sp macro="" textlink="">
          <xdr:nvSpPr>
            <xdr:cNvPr id="4436" name="Line 1364"/>
            <xdr:cNvSpPr>
              <a:spLocks noChangeShapeType="1"/>
            </xdr:cNvSpPr>
          </xdr:nvSpPr>
          <xdr:spPr bwMode="auto">
            <a:xfrm flipH="1">
              <a:off x="260" y="4364"/>
              <a:ext cx="107" cy="0"/>
            </a:xfrm>
            <a:prstGeom prst="line">
              <a:avLst/>
            </a:prstGeom>
            <a:noFill/>
            <a:ln w="9525">
              <a:solidFill>
                <a:srgbClr val="FF0000"/>
              </a:solidFill>
              <a:round/>
              <a:headEnd/>
              <a:tailEnd type="triangle" w="med" len="med"/>
            </a:ln>
          </xdr:spPr>
        </xdr:sp>
      </xdr:grpSp>
    </xdr:grpSp>
    <xdr:clientData/>
  </xdr:twoCellAnchor>
  <xdr:twoCellAnchor>
    <xdr:from>
      <xdr:col>10</xdr:col>
      <xdr:colOff>466725</xdr:colOff>
      <xdr:row>213</xdr:row>
      <xdr:rowOff>104775</xdr:rowOff>
    </xdr:from>
    <xdr:to>
      <xdr:col>16</xdr:col>
      <xdr:colOff>9525</xdr:colOff>
      <xdr:row>219</xdr:row>
      <xdr:rowOff>28575</xdr:rowOff>
    </xdr:to>
    <xdr:grpSp>
      <xdr:nvGrpSpPr>
        <xdr:cNvPr id="4442" name="Group 1370"/>
        <xdr:cNvGrpSpPr>
          <a:grpSpLocks/>
        </xdr:cNvGrpSpPr>
      </xdr:nvGrpSpPr>
      <xdr:grpSpPr bwMode="auto">
        <a:xfrm>
          <a:off x="6611886" y="43735420"/>
          <a:ext cx="3229897" cy="1152832"/>
          <a:chOff x="689" y="4277"/>
          <a:chExt cx="336" cy="95"/>
        </a:xfrm>
      </xdr:grpSpPr>
      <xdr:sp macro="" textlink="">
        <xdr:nvSpPr>
          <xdr:cNvPr id="4439" name="Text Box 1367"/>
          <xdr:cNvSpPr txBox="1">
            <a:spLocks noChangeArrowheads="1"/>
          </xdr:cNvSpPr>
        </xdr:nvSpPr>
        <xdr:spPr bwMode="auto">
          <a:xfrm>
            <a:off x="689" y="4299"/>
            <a:ext cx="168" cy="73"/>
          </a:xfrm>
          <a:prstGeom prst="rect">
            <a:avLst/>
          </a:prstGeom>
          <a:solidFill>
            <a:srgbClr val="000000"/>
          </a:solidFill>
          <a:ln w="9525">
            <a:solidFill>
              <a:srgbClr val="FF66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ΕΣΤΕΡΟΠΟΙΗΣΗ</a:t>
            </a:r>
            <a:endParaRPr lang="el-GR" sz="1000" b="0" i="0" strike="noStrike">
              <a:solidFill>
                <a:srgbClr val="000000"/>
              </a:solidFill>
              <a:latin typeface="Arial"/>
              <a:cs typeface="Arial"/>
            </a:endParaRPr>
          </a:p>
          <a:p>
            <a:pPr algn="l" rtl="1">
              <a:defRPr sz="1000"/>
            </a:pPr>
            <a:r>
              <a:rPr lang="el-GR" sz="1000" b="1" i="0" strike="noStrike">
                <a:solidFill>
                  <a:srgbClr val="99CC00"/>
                </a:solidFill>
                <a:latin typeface="Arial"/>
                <a:cs typeface="Arial"/>
              </a:rPr>
              <a:t>1.</a:t>
            </a:r>
            <a:r>
              <a:rPr lang="el-GR" sz="1000" b="0" i="0" strike="noStrike">
                <a:solidFill>
                  <a:srgbClr val="000000"/>
                </a:solidFill>
                <a:latin typeface="Arial"/>
                <a:cs typeface="Arial"/>
              </a:rPr>
              <a:t> </a:t>
            </a:r>
            <a:r>
              <a:rPr lang="el-GR" sz="1000" b="0" i="0" strike="noStrike">
                <a:solidFill>
                  <a:srgbClr val="FFFF99"/>
                </a:solidFill>
                <a:latin typeface="Arial"/>
                <a:cs typeface="Arial"/>
              </a:rPr>
              <a:t>Μοριακή αντίδραση.</a:t>
            </a:r>
            <a:endParaRPr lang="el-GR" sz="1000" b="0" i="0" strike="noStrike">
              <a:solidFill>
                <a:srgbClr val="000000"/>
              </a:solidFill>
              <a:latin typeface="Arial"/>
              <a:cs typeface="Arial"/>
            </a:endParaRPr>
          </a:p>
          <a:p>
            <a:pPr algn="l" rtl="1">
              <a:defRPr sz="1000"/>
            </a:pPr>
            <a:r>
              <a:rPr lang="el-GR" sz="1000" b="1" i="0" strike="noStrike">
                <a:solidFill>
                  <a:srgbClr val="99CC00"/>
                </a:solidFill>
                <a:latin typeface="Arial"/>
                <a:cs typeface="Arial"/>
              </a:rPr>
              <a:t>2.</a:t>
            </a:r>
            <a:r>
              <a:rPr lang="el-GR" sz="1000" b="0" i="0" strike="noStrike">
                <a:solidFill>
                  <a:srgbClr val="000000"/>
                </a:solidFill>
                <a:latin typeface="Arial"/>
                <a:cs typeface="Arial"/>
              </a:rPr>
              <a:t> </a:t>
            </a:r>
            <a:r>
              <a:rPr lang="el-GR" sz="1000" b="0" i="0" strike="noStrike">
                <a:solidFill>
                  <a:srgbClr val="FFFF99"/>
                </a:solidFill>
                <a:latin typeface="Arial"/>
                <a:cs typeface="Arial"/>
              </a:rPr>
              <a:t>Αργή και αμφίδρομη.</a:t>
            </a:r>
            <a:endParaRPr lang="el-GR" sz="1000" b="0" i="0" strike="noStrike">
              <a:solidFill>
                <a:srgbClr val="000000"/>
              </a:solidFill>
              <a:latin typeface="Arial"/>
              <a:cs typeface="Arial"/>
            </a:endParaRPr>
          </a:p>
          <a:p>
            <a:pPr algn="l" rtl="1">
              <a:defRPr sz="1000"/>
            </a:pPr>
            <a:r>
              <a:rPr lang="el-GR" sz="1000" b="1" i="0" strike="noStrike">
                <a:solidFill>
                  <a:srgbClr val="99CC00"/>
                </a:solidFill>
                <a:latin typeface="Arial"/>
                <a:cs typeface="Arial"/>
              </a:rPr>
              <a:t>3.</a:t>
            </a:r>
            <a:r>
              <a:rPr lang="el-GR" sz="1000" b="0" i="0" strike="noStrike">
                <a:solidFill>
                  <a:srgbClr val="000000"/>
                </a:solidFill>
                <a:latin typeface="Arial"/>
                <a:cs typeface="Arial"/>
              </a:rPr>
              <a:t> </a:t>
            </a:r>
            <a:r>
              <a:rPr lang="el-GR" sz="1000" b="0" i="0" strike="noStrike">
                <a:solidFill>
                  <a:srgbClr val="FFFF99"/>
                </a:solidFill>
                <a:latin typeface="Arial"/>
                <a:cs typeface="Arial"/>
              </a:rPr>
              <a:t>Θερμοουδέτερη.</a:t>
            </a:r>
          </a:p>
        </xdr:txBody>
      </xdr:sp>
      <xdr:sp macro="" textlink="">
        <xdr:nvSpPr>
          <xdr:cNvPr id="4440" name="Text Box 1368"/>
          <xdr:cNvSpPr txBox="1">
            <a:spLocks noChangeArrowheads="1"/>
          </xdr:cNvSpPr>
        </xdr:nvSpPr>
        <xdr:spPr bwMode="auto">
          <a:xfrm>
            <a:off x="857" y="4299"/>
            <a:ext cx="168" cy="73"/>
          </a:xfrm>
          <a:prstGeom prst="rect">
            <a:avLst/>
          </a:prstGeom>
          <a:solidFill>
            <a:srgbClr val="000000"/>
          </a:solidFill>
          <a:ln w="9525">
            <a:solidFill>
              <a:srgbClr val="FF66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ΕΞΟΥΔΕΤΕΡΩΣΗ</a:t>
            </a:r>
            <a:endParaRPr lang="el-GR" sz="1000" b="0" i="0" strike="noStrike">
              <a:solidFill>
                <a:srgbClr val="000000"/>
              </a:solidFill>
              <a:latin typeface="Arial"/>
              <a:cs typeface="Arial"/>
            </a:endParaRPr>
          </a:p>
          <a:p>
            <a:pPr algn="l" rtl="1">
              <a:defRPr sz="1000"/>
            </a:pPr>
            <a:r>
              <a:rPr lang="el-GR" sz="1000" b="1" i="0" strike="noStrike">
                <a:solidFill>
                  <a:srgbClr val="99CC00"/>
                </a:solidFill>
                <a:latin typeface="Arial"/>
                <a:cs typeface="Arial"/>
              </a:rPr>
              <a:t>1.</a:t>
            </a:r>
            <a:r>
              <a:rPr lang="el-GR" sz="1000" b="0" i="0" strike="noStrike">
                <a:solidFill>
                  <a:srgbClr val="FFFF99"/>
                </a:solidFill>
                <a:latin typeface="Arial"/>
                <a:cs typeface="Arial"/>
              </a:rPr>
              <a:t> Ιοντική αντίδραση.</a:t>
            </a:r>
            <a:endParaRPr lang="el-GR" sz="1000" b="0" i="0" strike="noStrike">
              <a:solidFill>
                <a:srgbClr val="000000"/>
              </a:solidFill>
              <a:latin typeface="Arial"/>
              <a:cs typeface="Arial"/>
            </a:endParaRPr>
          </a:p>
          <a:p>
            <a:pPr algn="l" rtl="1">
              <a:defRPr sz="1000"/>
            </a:pPr>
            <a:r>
              <a:rPr lang="el-GR" sz="1000" b="1" i="0" strike="noStrike">
                <a:solidFill>
                  <a:srgbClr val="99CC00"/>
                </a:solidFill>
                <a:latin typeface="Arial"/>
                <a:cs typeface="Arial"/>
              </a:rPr>
              <a:t>2.</a:t>
            </a:r>
            <a:r>
              <a:rPr lang="el-GR" sz="1000" b="0" i="0" strike="noStrike">
                <a:solidFill>
                  <a:srgbClr val="000000"/>
                </a:solidFill>
                <a:latin typeface="Arial"/>
                <a:cs typeface="Arial"/>
              </a:rPr>
              <a:t> </a:t>
            </a:r>
            <a:r>
              <a:rPr lang="el-GR" sz="1000" b="0" i="0" strike="noStrike">
                <a:solidFill>
                  <a:srgbClr val="FFFF99"/>
                </a:solidFill>
                <a:latin typeface="Arial"/>
                <a:cs typeface="Arial"/>
              </a:rPr>
              <a:t>Ταχύτατη και</a:t>
            </a:r>
            <a:endParaRPr lang="en-US" sz="1000" b="0" i="0" strike="noStrike">
              <a:solidFill>
                <a:srgbClr val="FFFF99"/>
              </a:solidFill>
              <a:latin typeface="Arial"/>
              <a:cs typeface="Arial"/>
            </a:endParaRPr>
          </a:p>
          <a:p>
            <a:pPr algn="l" rtl="1">
              <a:defRPr sz="1000"/>
            </a:pPr>
            <a:r>
              <a:rPr lang="en-US" sz="1000" b="0" i="0" strike="noStrike" baseline="0">
                <a:solidFill>
                  <a:srgbClr val="FFFF99"/>
                </a:solidFill>
                <a:latin typeface="Arial"/>
                <a:cs typeface="Arial"/>
              </a:rPr>
              <a:t>    </a:t>
            </a:r>
            <a:r>
              <a:rPr lang="el-GR" sz="1000" b="0" i="0" strike="noStrike">
                <a:solidFill>
                  <a:srgbClr val="FFFF99"/>
                </a:solidFill>
                <a:latin typeface="Arial"/>
                <a:cs typeface="Arial"/>
              </a:rPr>
              <a:t>μονόδρομη.</a:t>
            </a:r>
            <a:endParaRPr lang="el-GR" sz="1000" b="0" i="0" strike="noStrike">
              <a:solidFill>
                <a:srgbClr val="000000"/>
              </a:solidFill>
              <a:latin typeface="Arial"/>
              <a:cs typeface="Arial"/>
            </a:endParaRPr>
          </a:p>
          <a:p>
            <a:pPr algn="l" rtl="1">
              <a:defRPr sz="1000"/>
            </a:pPr>
            <a:r>
              <a:rPr lang="el-GR" sz="1000" b="1" i="0" strike="noStrike">
                <a:solidFill>
                  <a:srgbClr val="99CC00"/>
                </a:solidFill>
                <a:latin typeface="Arial"/>
                <a:cs typeface="Arial"/>
              </a:rPr>
              <a:t>3.</a:t>
            </a:r>
            <a:r>
              <a:rPr lang="el-GR" sz="1000" b="0" i="0" strike="noStrike">
                <a:solidFill>
                  <a:srgbClr val="000000"/>
                </a:solidFill>
                <a:latin typeface="Arial"/>
                <a:cs typeface="Arial"/>
              </a:rPr>
              <a:t> </a:t>
            </a:r>
            <a:r>
              <a:rPr lang="el-GR" sz="1000" b="0" i="0" strike="noStrike">
                <a:solidFill>
                  <a:srgbClr val="FFFF99"/>
                </a:solidFill>
                <a:latin typeface="Arial"/>
                <a:cs typeface="Arial"/>
              </a:rPr>
              <a:t>Εξώθερμη.</a:t>
            </a:r>
          </a:p>
        </xdr:txBody>
      </xdr:sp>
      <xdr:sp macro="" textlink="">
        <xdr:nvSpPr>
          <xdr:cNvPr id="4441" name="Text Box 1369"/>
          <xdr:cNvSpPr txBox="1">
            <a:spLocks noChangeArrowheads="1"/>
          </xdr:cNvSpPr>
        </xdr:nvSpPr>
        <xdr:spPr bwMode="auto">
          <a:xfrm>
            <a:off x="689" y="4277"/>
            <a:ext cx="336" cy="22"/>
          </a:xfrm>
          <a:prstGeom prst="rect">
            <a:avLst/>
          </a:prstGeom>
          <a:solidFill>
            <a:srgbClr val="000000"/>
          </a:solidFill>
          <a:ln w="9525">
            <a:solidFill>
              <a:srgbClr val="FF66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8000"/>
                </a:solidFill>
                <a:latin typeface="Arial"/>
                <a:cs typeface="Arial"/>
              </a:rPr>
              <a:t>ΔΙΑΦΟΡΕΣ ΕΣΤΕΡΟΠΟΙΗΣΗΣ - ΕΞΟΥΔΕΤΕΡΩΣΗΣ</a:t>
            </a:r>
          </a:p>
        </xdr:txBody>
      </xdr:sp>
    </xdr:grpSp>
    <xdr:clientData/>
  </xdr:twoCellAnchor>
  <xdr:twoCellAnchor>
    <xdr:from>
      <xdr:col>1</xdr:col>
      <xdr:colOff>171450</xdr:colOff>
      <xdr:row>229</xdr:row>
      <xdr:rowOff>153360</xdr:rowOff>
    </xdr:from>
    <xdr:to>
      <xdr:col>9</xdr:col>
      <xdr:colOff>447675</xdr:colOff>
      <xdr:row>232</xdr:row>
      <xdr:rowOff>85645</xdr:rowOff>
    </xdr:to>
    <xdr:grpSp>
      <xdr:nvGrpSpPr>
        <xdr:cNvPr id="4504" name="Group 1432"/>
        <xdr:cNvGrpSpPr>
          <a:grpSpLocks/>
        </xdr:cNvGrpSpPr>
      </xdr:nvGrpSpPr>
      <xdr:grpSpPr bwMode="auto">
        <a:xfrm>
          <a:off x="785966" y="47061425"/>
          <a:ext cx="5192354" cy="546801"/>
          <a:chOff x="94" y="4627"/>
          <a:chExt cx="541" cy="53"/>
        </a:xfrm>
      </xdr:grpSpPr>
      <xdr:sp macro="" textlink="">
        <xdr:nvSpPr>
          <xdr:cNvPr id="4467" name="Text Box 1395"/>
          <xdr:cNvSpPr txBox="1">
            <a:spLocks noChangeArrowheads="1"/>
          </xdr:cNvSpPr>
        </xdr:nvSpPr>
        <xdr:spPr bwMode="auto">
          <a:xfrm>
            <a:off x="273" y="4628"/>
            <a:ext cx="53" cy="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NaOH</a:t>
            </a:r>
          </a:p>
        </xdr:txBody>
      </xdr:sp>
      <xdr:grpSp>
        <xdr:nvGrpSpPr>
          <xdr:cNvPr id="4468" name="Group 1396"/>
          <xdr:cNvGrpSpPr>
            <a:grpSpLocks/>
          </xdr:cNvGrpSpPr>
        </xdr:nvGrpSpPr>
        <xdr:grpSpPr bwMode="auto">
          <a:xfrm>
            <a:off x="94" y="4627"/>
            <a:ext cx="142" cy="53"/>
            <a:chOff x="124" y="4563"/>
            <a:chExt cx="142" cy="53"/>
          </a:xfrm>
        </xdr:grpSpPr>
        <xdr:sp macro="" textlink="">
          <xdr:nvSpPr>
            <xdr:cNvPr id="4469" name="Text Box 1397"/>
            <xdr:cNvSpPr txBox="1">
              <a:spLocks noChangeArrowheads="1"/>
            </xdr:cNvSpPr>
          </xdr:nvSpPr>
          <xdr:spPr bwMode="auto">
            <a:xfrm>
              <a:off x="201" y="4563"/>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4470" name="Text Box 1398"/>
            <xdr:cNvSpPr txBox="1">
              <a:spLocks noChangeArrowheads="1"/>
            </xdr:cNvSpPr>
          </xdr:nvSpPr>
          <xdr:spPr bwMode="auto">
            <a:xfrm>
              <a:off x="169" y="4597"/>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4471" name="Text Box 1399"/>
            <xdr:cNvSpPr txBox="1">
              <a:spLocks noChangeArrowheads="1"/>
            </xdr:cNvSpPr>
          </xdr:nvSpPr>
          <xdr:spPr bwMode="auto">
            <a:xfrm>
              <a:off x="170" y="4564"/>
              <a:ext cx="2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472" name="Text Box 1400"/>
            <xdr:cNvSpPr txBox="1">
              <a:spLocks noChangeArrowheads="1"/>
            </xdr:cNvSpPr>
          </xdr:nvSpPr>
          <xdr:spPr bwMode="auto">
            <a:xfrm>
              <a:off x="124" y="456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476" name="Text Box 1404"/>
            <xdr:cNvSpPr txBox="1">
              <a:spLocks noChangeArrowheads="1"/>
            </xdr:cNvSpPr>
          </xdr:nvSpPr>
          <xdr:spPr bwMode="auto">
            <a:xfrm>
              <a:off x="230" y="456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477" name="Line 1405"/>
            <xdr:cNvSpPr>
              <a:spLocks noChangeShapeType="1"/>
            </xdr:cNvSpPr>
          </xdr:nvSpPr>
          <xdr:spPr bwMode="auto">
            <a:xfrm>
              <a:off x="218" y="4574"/>
              <a:ext cx="14" cy="0"/>
            </a:xfrm>
            <a:prstGeom prst="line">
              <a:avLst/>
            </a:prstGeom>
            <a:noFill/>
            <a:ln w="9525">
              <a:solidFill>
                <a:srgbClr val="FFFF99"/>
              </a:solidFill>
              <a:round/>
              <a:headEnd/>
              <a:tailEnd/>
            </a:ln>
          </xdr:spPr>
        </xdr:sp>
        <xdr:sp macro="" textlink="">
          <xdr:nvSpPr>
            <xdr:cNvPr id="4478" name="Line 1406"/>
            <xdr:cNvSpPr>
              <a:spLocks noChangeShapeType="1"/>
            </xdr:cNvSpPr>
          </xdr:nvSpPr>
          <xdr:spPr bwMode="auto">
            <a:xfrm>
              <a:off x="158" y="4574"/>
              <a:ext cx="14" cy="0"/>
            </a:xfrm>
            <a:prstGeom prst="line">
              <a:avLst/>
            </a:prstGeom>
            <a:noFill/>
            <a:ln w="9525">
              <a:solidFill>
                <a:srgbClr val="FFFF99"/>
              </a:solidFill>
              <a:round/>
              <a:headEnd/>
              <a:tailEnd/>
            </a:ln>
          </xdr:spPr>
        </xdr:sp>
        <xdr:sp macro="" textlink="">
          <xdr:nvSpPr>
            <xdr:cNvPr id="4479" name="Line 1407"/>
            <xdr:cNvSpPr>
              <a:spLocks noChangeShapeType="1"/>
            </xdr:cNvSpPr>
          </xdr:nvSpPr>
          <xdr:spPr bwMode="auto">
            <a:xfrm>
              <a:off x="188" y="4574"/>
              <a:ext cx="14" cy="0"/>
            </a:xfrm>
            <a:prstGeom prst="line">
              <a:avLst/>
            </a:prstGeom>
            <a:noFill/>
            <a:ln w="9525">
              <a:solidFill>
                <a:srgbClr val="FFFF99"/>
              </a:solidFill>
              <a:round/>
              <a:headEnd/>
              <a:tailEnd/>
            </a:ln>
          </xdr:spPr>
        </xdr:sp>
      </xdr:grpSp>
      <xdr:grpSp>
        <xdr:nvGrpSpPr>
          <xdr:cNvPr id="4480" name="Group 1408"/>
          <xdr:cNvGrpSpPr>
            <a:grpSpLocks/>
          </xdr:cNvGrpSpPr>
        </xdr:nvGrpSpPr>
        <xdr:grpSpPr bwMode="auto">
          <a:xfrm>
            <a:off x="250" y="4633"/>
            <a:ext cx="12" cy="12"/>
            <a:chOff x="495" y="1422"/>
            <a:chExt cx="14" cy="14"/>
          </a:xfrm>
        </xdr:grpSpPr>
        <xdr:sp macro="" textlink="">
          <xdr:nvSpPr>
            <xdr:cNvPr id="4481" name="Line 1409"/>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482" name="Line 1410"/>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4503" name="Group 1431"/>
          <xdr:cNvGrpSpPr>
            <a:grpSpLocks/>
          </xdr:cNvGrpSpPr>
        </xdr:nvGrpSpPr>
        <xdr:grpSpPr bwMode="auto">
          <a:xfrm>
            <a:off x="409" y="4628"/>
            <a:ext cx="114" cy="52"/>
            <a:chOff x="409" y="4628"/>
            <a:chExt cx="114" cy="52"/>
          </a:xfrm>
        </xdr:grpSpPr>
        <xdr:sp macro="" textlink="">
          <xdr:nvSpPr>
            <xdr:cNvPr id="4484" name="Text Box 1412"/>
            <xdr:cNvSpPr txBox="1">
              <a:spLocks noChangeArrowheads="1"/>
            </xdr:cNvSpPr>
          </xdr:nvSpPr>
          <xdr:spPr bwMode="auto">
            <a:xfrm>
              <a:off x="484" y="4628"/>
              <a:ext cx="39"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ONa</a:t>
              </a:r>
            </a:p>
          </xdr:txBody>
        </xdr:sp>
        <xdr:sp macro="" textlink="">
          <xdr:nvSpPr>
            <xdr:cNvPr id="4485" name="Text Box 1413"/>
            <xdr:cNvSpPr txBox="1">
              <a:spLocks noChangeArrowheads="1"/>
            </xdr:cNvSpPr>
          </xdr:nvSpPr>
          <xdr:spPr bwMode="auto">
            <a:xfrm>
              <a:off x="454" y="4661"/>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4486" name="Text Box 1414"/>
            <xdr:cNvSpPr txBox="1">
              <a:spLocks noChangeArrowheads="1"/>
            </xdr:cNvSpPr>
          </xdr:nvSpPr>
          <xdr:spPr bwMode="auto">
            <a:xfrm>
              <a:off x="455" y="4628"/>
              <a:ext cx="2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487" name="Text Box 1415"/>
            <xdr:cNvSpPr txBox="1">
              <a:spLocks noChangeArrowheads="1"/>
            </xdr:cNvSpPr>
          </xdr:nvSpPr>
          <xdr:spPr bwMode="auto">
            <a:xfrm>
              <a:off x="409" y="4629"/>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491" name="Line 1419"/>
            <xdr:cNvSpPr>
              <a:spLocks noChangeShapeType="1"/>
            </xdr:cNvSpPr>
          </xdr:nvSpPr>
          <xdr:spPr bwMode="auto">
            <a:xfrm>
              <a:off x="443" y="4638"/>
              <a:ext cx="14" cy="0"/>
            </a:xfrm>
            <a:prstGeom prst="line">
              <a:avLst/>
            </a:prstGeom>
            <a:noFill/>
            <a:ln w="9525">
              <a:solidFill>
                <a:srgbClr val="FFFF99"/>
              </a:solidFill>
              <a:round/>
              <a:headEnd/>
              <a:tailEnd/>
            </a:ln>
          </xdr:spPr>
        </xdr:sp>
        <xdr:sp macro="" textlink="">
          <xdr:nvSpPr>
            <xdr:cNvPr id="4492" name="Line 1420"/>
            <xdr:cNvSpPr>
              <a:spLocks noChangeShapeType="1"/>
            </xdr:cNvSpPr>
          </xdr:nvSpPr>
          <xdr:spPr bwMode="auto">
            <a:xfrm>
              <a:off x="472" y="4638"/>
              <a:ext cx="14" cy="0"/>
            </a:xfrm>
            <a:prstGeom prst="line">
              <a:avLst/>
            </a:prstGeom>
            <a:noFill/>
            <a:ln w="9525">
              <a:solidFill>
                <a:srgbClr val="FFFF99"/>
              </a:solidFill>
              <a:round/>
              <a:headEnd/>
              <a:tailEnd/>
            </a:ln>
          </xdr:spPr>
        </xdr:sp>
      </xdr:grpSp>
      <xdr:grpSp>
        <xdr:nvGrpSpPr>
          <xdr:cNvPr id="4493" name="Group 1421"/>
          <xdr:cNvGrpSpPr>
            <a:grpSpLocks/>
          </xdr:cNvGrpSpPr>
        </xdr:nvGrpSpPr>
        <xdr:grpSpPr bwMode="auto">
          <a:xfrm>
            <a:off x="559" y="4628"/>
            <a:ext cx="76" cy="27"/>
            <a:chOff x="581" y="4563"/>
            <a:chExt cx="76" cy="27"/>
          </a:xfrm>
        </xdr:grpSpPr>
        <xdr:sp macro="" textlink="">
          <xdr:nvSpPr>
            <xdr:cNvPr id="4494" name="Text Box 1422"/>
            <xdr:cNvSpPr txBox="1">
              <a:spLocks noChangeArrowheads="1"/>
            </xdr:cNvSpPr>
          </xdr:nvSpPr>
          <xdr:spPr bwMode="auto">
            <a:xfrm>
              <a:off x="627" y="4563"/>
              <a:ext cx="30"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4495" name="Text Box 1423"/>
            <xdr:cNvSpPr txBox="1">
              <a:spLocks noChangeArrowheads="1"/>
            </xdr:cNvSpPr>
          </xdr:nvSpPr>
          <xdr:spPr bwMode="auto">
            <a:xfrm>
              <a:off x="581" y="456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496" name="Line 1424"/>
            <xdr:cNvSpPr>
              <a:spLocks noChangeShapeType="1"/>
            </xdr:cNvSpPr>
          </xdr:nvSpPr>
          <xdr:spPr bwMode="auto">
            <a:xfrm>
              <a:off x="615" y="4573"/>
              <a:ext cx="14" cy="0"/>
            </a:xfrm>
            <a:prstGeom prst="line">
              <a:avLst/>
            </a:prstGeom>
            <a:noFill/>
            <a:ln w="9525">
              <a:solidFill>
                <a:srgbClr val="FFFF99"/>
              </a:solidFill>
              <a:round/>
              <a:headEnd/>
              <a:tailEnd/>
            </a:ln>
          </xdr:spPr>
        </xdr:sp>
      </xdr:grpSp>
      <xdr:sp macro="" textlink="">
        <xdr:nvSpPr>
          <xdr:cNvPr id="4498" name="Line 1426"/>
          <xdr:cNvSpPr>
            <a:spLocks noChangeShapeType="1"/>
          </xdr:cNvSpPr>
        </xdr:nvSpPr>
        <xdr:spPr bwMode="auto">
          <a:xfrm>
            <a:off x="336" y="4640"/>
            <a:ext cx="62" cy="0"/>
          </a:xfrm>
          <a:prstGeom prst="line">
            <a:avLst/>
          </a:prstGeom>
          <a:noFill/>
          <a:ln w="12700">
            <a:solidFill>
              <a:srgbClr val="FF0000"/>
            </a:solidFill>
            <a:round/>
            <a:headEnd/>
            <a:tailEnd type="triangle" w="med" len="med"/>
          </a:ln>
        </xdr:spPr>
      </xdr:sp>
      <xdr:grpSp>
        <xdr:nvGrpSpPr>
          <xdr:cNvPr id="4500" name="Group 1428"/>
          <xdr:cNvGrpSpPr>
            <a:grpSpLocks/>
          </xdr:cNvGrpSpPr>
        </xdr:nvGrpSpPr>
        <xdr:grpSpPr bwMode="auto">
          <a:xfrm>
            <a:off x="536" y="4633"/>
            <a:ext cx="12" cy="12"/>
            <a:chOff x="495" y="1422"/>
            <a:chExt cx="14" cy="14"/>
          </a:xfrm>
        </xdr:grpSpPr>
        <xdr:sp macro="" textlink="">
          <xdr:nvSpPr>
            <xdr:cNvPr id="4501" name="Line 1429"/>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502" name="Line 1430"/>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clientData/>
  </xdr:twoCellAnchor>
  <xdr:twoCellAnchor>
    <xdr:from>
      <xdr:col>1</xdr:col>
      <xdr:colOff>161925</xdr:colOff>
      <xdr:row>226</xdr:row>
      <xdr:rowOff>115220</xdr:rowOff>
    </xdr:from>
    <xdr:to>
      <xdr:col>9</xdr:col>
      <xdr:colOff>428625</xdr:colOff>
      <xdr:row>229</xdr:row>
      <xdr:rowOff>37460</xdr:rowOff>
    </xdr:to>
    <xdr:grpSp>
      <xdr:nvGrpSpPr>
        <xdr:cNvPr id="4506" name="Group 1434"/>
        <xdr:cNvGrpSpPr>
          <a:grpSpLocks/>
        </xdr:cNvGrpSpPr>
      </xdr:nvGrpSpPr>
      <xdr:grpSpPr bwMode="auto">
        <a:xfrm>
          <a:off x="776441" y="46408768"/>
          <a:ext cx="5182829" cy="536757"/>
          <a:chOff x="94" y="4558"/>
          <a:chExt cx="540" cy="52"/>
        </a:xfrm>
      </xdr:grpSpPr>
      <xdr:grpSp>
        <xdr:nvGrpSpPr>
          <xdr:cNvPr id="4460" name="Group 1388"/>
          <xdr:cNvGrpSpPr>
            <a:grpSpLocks/>
          </xdr:cNvGrpSpPr>
        </xdr:nvGrpSpPr>
        <xdr:grpSpPr bwMode="auto">
          <a:xfrm>
            <a:off x="94" y="4558"/>
            <a:ext cx="142" cy="52"/>
            <a:chOff x="124" y="4563"/>
            <a:chExt cx="142" cy="52"/>
          </a:xfrm>
        </xdr:grpSpPr>
        <xdr:sp macro="" textlink="">
          <xdr:nvSpPr>
            <xdr:cNvPr id="2489" name="Text Box 441"/>
            <xdr:cNvSpPr txBox="1">
              <a:spLocks noChangeArrowheads="1"/>
            </xdr:cNvSpPr>
          </xdr:nvSpPr>
          <xdr:spPr bwMode="auto">
            <a:xfrm>
              <a:off x="201" y="4563"/>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O</a:t>
              </a:r>
            </a:p>
          </xdr:txBody>
        </xdr:sp>
        <xdr:sp macro="" textlink="">
          <xdr:nvSpPr>
            <xdr:cNvPr id="2490" name="Text Box 442"/>
            <xdr:cNvSpPr txBox="1">
              <a:spLocks noChangeArrowheads="1"/>
            </xdr:cNvSpPr>
          </xdr:nvSpPr>
          <xdr:spPr bwMode="auto">
            <a:xfrm>
              <a:off x="168" y="4596"/>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2491" name="Text Box 443"/>
            <xdr:cNvSpPr txBox="1">
              <a:spLocks noChangeArrowheads="1"/>
            </xdr:cNvSpPr>
          </xdr:nvSpPr>
          <xdr:spPr bwMode="auto">
            <a:xfrm>
              <a:off x="170" y="4564"/>
              <a:ext cx="2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2492" name="Text Box 444"/>
            <xdr:cNvSpPr txBox="1">
              <a:spLocks noChangeArrowheads="1"/>
            </xdr:cNvSpPr>
          </xdr:nvSpPr>
          <xdr:spPr bwMode="auto">
            <a:xfrm>
              <a:off x="124" y="456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2496" name="Text Box 448"/>
            <xdr:cNvSpPr txBox="1">
              <a:spLocks noChangeArrowheads="1"/>
            </xdr:cNvSpPr>
          </xdr:nvSpPr>
          <xdr:spPr bwMode="auto">
            <a:xfrm>
              <a:off x="230" y="456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CH</a:t>
              </a:r>
              <a:r>
                <a:rPr lang="en-US" sz="1200" b="0" i="0" strike="noStrike" baseline="-25000">
                  <a:solidFill>
                    <a:srgbClr val="99CC00"/>
                  </a:solidFill>
                  <a:latin typeface="Arial"/>
                  <a:cs typeface="Arial"/>
                </a:rPr>
                <a:t>3</a:t>
              </a:r>
            </a:p>
          </xdr:txBody>
        </xdr:sp>
        <xdr:sp macro="" textlink="">
          <xdr:nvSpPr>
            <xdr:cNvPr id="2497" name="Line 449"/>
            <xdr:cNvSpPr>
              <a:spLocks noChangeShapeType="1"/>
            </xdr:cNvSpPr>
          </xdr:nvSpPr>
          <xdr:spPr bwMode="auto">
            <a:xfrm>
              <a:off x="219" y="4574"/>
              <a:ext cx="14" cy="0"/>
            </a:xfrm>
            <a:prstGeom prst="line">
              <a:avLst/>
            </a:prstGeom>
            <a:noFill/>
            <a:ln w="9525">
              <a:solidFill>
                <a:srgbClr val="99CC00"/>
              </a:solidFill>
              <a:round/>
              <a:headEnd/>
              <a:tailEnd/>
            </a:ln>
          </xdr:spPr>
        </xdr:sp>
        <xdr:sp macro="" textlink="">
          <xdr:nvSpPr>
            <xdr:cNvPr id="2498" name="Line 450"/>
            <xdr:cNvSpPr>
              <a:spLocks noChangeShapeType="1"/>
            </xdr:cNvSpPr>
          </xdr:nvSpPr>
          <xdr:spPr bwMode="auto">
            <a:xfrm>
              <a:off x="158" y="4574"/>
              <a:ext cx="14" cy="0"/>
            </a:xfrm>
            <a:prstGeom prst="line">
              <a:avLst/>
            </a:prstGeom>
            <a:noFill/>
            <a:ln w="9525">
              <a:solidFill>
                <a:srgbClr val="FFFF99"/>
              </a:solidFill>
              <a:round/>
              <a:headEnd/>
              <a:tailEnd/>
            </a:ln>
          </xdr:spPr>
        </xdr:sp>
        <xdr:sp macro="" textlink="">
          <xdr:nvSpPr>
            <xdr:cNvPr id="2499" name="Line 451"/>
            <xdr:cNvSpPr>
              <a:spLocks noChangeShapeType="1"/>
            </xdr:cNvSpPr>
          </xdr:nvSpPr>
          <xdr:spPr bwMode="auto">
            <a:xfrm>
              <a:off x="188" y="4574"/>
              <a:ext cx="14" cy="0"/>
            </a:xfrm>
            <a:prstGeom prst="line">
              <a:avLst/>
            </a:prstGeom>
            <a:noFill/>
            <a:ln w="9525">
              <a:solidFill>
                <a:srgbClr val="99CC00"/>
              </a:solidFill>
              <a:round/>
              <a:headEnd/>
              <a:tailEnd/>
            </a:ln>
          </xdr:spPr>
        </xdr:sp>
      </xdr:grpSp>
      <xdr:grpSp>
        <xdr:nvGrpSpPr>
          <xdr:cNvPr id="2089" name="Group 41"/>
          <xdr:cNvGrpSpPr>
            <a:grpSpLocks/>
          </xdr:cNvGrpSpPr>
        </xdr:nvGrpSpPr>
        <xdr:grpSpPr bwMode="auto">
          <a:xfrm>
            <a:off x="250" y="4564"/>
            <a:ext cx="12" cy="12"/>
            <a:chOff x="495" y="1422"/>
            <a:chExt cx="14" cy="14"/>
          </a:xfrm>
        </xdr:grpSpPr>
        <xdr:sp macro="" textlink="">
          <xdr:nvSpPr>
            <xdr:cNvPr id="2090" name="Line 42"/>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2091" name="Line 43"/>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4463" name="Group 1391"/>
          <xdr:cNvGrpSpPr>
            <a:grpSpLocks/>
          </xdr:cNvGrpSpPr>
        </xdr:nvGrpSpPr>
        <xdr:grpSpPr bwMode="auto">
          <a:xfrm>
            <a:off x="419" y="4559"/>
            <a:ext cx="105" cy="51"/>
            <a:chOff x="431" y="4564"/>
            <a:chExt cx="105" cy="51"/>
          </a:xfrm>
        </xdr:grpSpPr>
        <xdr:sp macro="" textlink="">
          <xdr:nvSpPr>
            <xdr:cNvPr id="4448" name="Text Box 1376"/>
            <xdr:cNvSpPr txBox="1">
              <a:spLocks noChangeArrowheads="1"/>
            </xdr:cNvSpPr>
          </xdr:nvSpPr>
          <xdr:spPr bwMode="auto">
            <a:xfrm>
              <a:off x="506" y="4564"/>
              <a:ext cx="30"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3366FF"/>
                  </a:solidFill>
                  <a:latin typeface="Arial"/>
                  <a:cs typeface="Arial"/>
                </a:rPr>
                <a:t>OH</a:t>
              </a:r>
            </a:p>
          </xdr:txBody>
        </xdr:sp>
        <xdr:sp macro="" textlink="">
          <xdr:nvSpPr>
            <xdr:cNvPr id="4449" name="Text Box 1377"/>
            <xdr:cNvSpPr txBox="1">
              <a:spLocks noChangeArrowheads="1"/>
            </xdr:cNvSpPr>
          </xdr:nvSpPr>
          <xdr:spPr bwMode="auto">
            <a:xfrm>
              <a:off x="476" y="4596"/>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4450" name="Text Box 1378"/>
            <xdr:cNvSpPr txBox="1">
              <a:spLocks noChangeArrowheads="1"/>
            </xdr:cNvSpPr>
          </xdr:nvSpPr>
          <xdr:spPr bwMode="auto">
            <a:xfrm>
              <a:off x="477" y="4564"/>
              <a:ext cx="2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451" name="Text Box 1379"/>
            <xdr:cNvSpPr txBox="1">
              <a:spLocks noChangeArrowheads="1"/>
            </xdr:cNvSpPr>
          </xdr:nvSpPr>
          <xdr:spPr bwMode="auto">
            <a:xfrm>
              <a:off x="431" y="456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455" name="Line 1383"/>
            <xdr:cNvSpPr>
              <a:spLocks noChangeShapeType="1"/>
            </xdr:cNvSpPr>
          </xdr:nvSpPr>
          <xdr:spPr bwMode="auto">
            <a:xfrm>
              <a:off x="465" y="4574"/>
              <a:ext cx="14" cy="0"/>
            </a:xfrm>
            <a:prstGeom prst="line">
              <a:avLst/>
            </a:prstGeom>
            <a:noFill/>
            <a:ln w="9525">
              <a:solidFill>
                <a:srgbClr val="FFFF99"/>
              </a:solidFill>
              <a:round/>
              <a:headEnd/>
              <a:tailEnd/>
            </a:ln>
          </xdr:spPr>
        </xdr:sp>
        <xdr:sp macro="" textlink="">
          <xdr:nvSpPr>
            <xdr:cNvPr id="4456" name="Line 1384"/>
            <xdr:cNvSpPr>
              <a:spLocks noChangeShapeType="1"/>
            </xdr:cNvSpPr>
          </xdr:nvSpPr>
          <xdr:spPr bwMode="auto">
            <a:xfrm>
              <a:off x="494" y="4574"/>
              <a:ext cx="14" cy="0"/>
            </a:xfrm>
            <a:prstGeom prst="line">
              <a:avLst/>
            </a:prstGeom>
            <a:noFill/>
            <a:ln w="9525">
              <a:solidFill>
                <a:srgbClr val="3366FF"/>
              </a:solidFill>
              <a:round/>
              <a:headEnd/>
              <a:tailEnd/>
            </a:ln>
          </xdr:spPr>
        </xdr:sp>
      </xdr:grpSp>
      <xdr:grpSp>
        <xdr:nvGrpSpPr>
          <xdr:cNvPr id="4462" name="Group 1390"/>
          <xdr:cNvGrpSpPr>
            <a:grpSpLocks/>
          </xdr:cNvGrpSpPr>
        </xdr:nvGrpSpPr>
        <xdr:grpSpPr bwMode="auto">
          <a:xfrm>
            <a:off x="559" y="4559"/>
            <a:ext cx="75" cy="26"/>
            <a:chOff x="581" y="4563"/>
            <a:chExt cx="75" cy="26"/>
          </a:xfrm>
        </xdr:grpSpPr>
        <xdr:sp macro="" textlink="">
          <xdr:nvSpPr>
            <xdr:cNvPr id="4459" name="Text Box 1387"/>
            <xdr:cNvSpPr txBox="1">
              <a:spLocks noChangeArrowheads="1"/>
            </xdr:cNvSpPr>
          </xdr:nvSpPr>
          <xdr:spPr bwMode="auto">
            <a:xfrm>
              <a:off x="626" y="4563"/>
              <a:ext cx="30"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O</a:t>
              </a:r>
              <a:r>
                <a:rPr lang="en-US" sz="1200" b="0" i="0" strike="noStrike">
                  <a:solidFill>
                    <a:srgbClr val="FFFF99"/>
                  </a:solidFill>
                  <a:latin typeface="Arial"/>
                  <a:cs typeface="Arial"/>
                </a:rPr>
                <a:t>H</a:t>
              </a:r>
            </a:p>
          </xdr:txBody>
        </xdr:sp>
        <xdr:sp macro="" textlink="">
          <xdr:nvSpPr>
            <xdr:cNvPr id="4457" name="Text Box 1385"/>
            <xdr:cNvSpPr txBox="1">
              <a:spLocks noChangeArrowheads="1"/>
            </xdr:cNvSpPr>
          </xdr:nvSpPr>
          <xdr:spPr bwMode="auto">
            <a:xfrm>
              <a:off x="581" y="4563"/>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99CC00"/>
                  </a:solidFill>
                  <a:latin typeface="Arial"/>
                  <a:cs typeface="Arial"/>
                </a:rPr>
                <a:t>CH</a:t>
              </a:r>
              <a:r>
                <a:rPr lang="en-US" sz="1200" b="0" i="0" strike="noStrike" baseline="-25000">
                  <a:solidFill>
                    <a:srgbClr val="99CC00"/>
                  </a:solidFill>
                  <a:latin typeface="Arial"/>
                  <a:cs typeface="Arial"/>
                </a:rPr>
                <a:t>3</a:t>
              </a:r>
            </a:p>
          </xdr:txBody>
        </xdr:sp>
        <xdr:sp macro="" textlink="">
          <xdr:nvSpPr>
            <xdr:cNvPr id="4458" name="Line 1386"/>
            <xdr:cNvSpPr>
              <a:spLocks noChangeShapeType="1"/>
            </xdr:cNvSpPr>
          </xdr:nvSpPr>
          <xdr:spPr bwMode="auto">
            <a:xfrm>
              <a:off x="615" y="4573"/>
              <a:ext cx="14" cy="0"/>
            </a:xfrm>
            <a:prstGeom prst="line">
              <a:avLst/>
            </a:prstGeom>
            <a:noFill/>
            <a:ln w="9525">
              <a:solidFill>
                <a:srgbClr val="99CC00"/>
              </a:solidFill>
              <a:round/>
              <a:headEnd/>
              <a:tailEnd/>
            </a:ln>
          </xdr:spPr>
        </xdr:sp>
      </xdr:grpSp>
      <xdr:grpSp>
        <xdr:nvGrpSpPr>
          <xdr:cNvPr id="4443" name="Group 1371"/>
          <xdr:cNvGrpSpPr>
            <a:grpSpLocks/>
          </xdr:cNvGrpSpPr>
        </xdr:nvGrpSpPr>
        <xdr:grpSpPr bwMode="auto">
          <a:xfrm>
            <a:off x="536" y="4564"/>
            <a:ext cx="12" cy="12"/>
            <a:chOff x="495" y="1422"/>
            <a:chExt cx="14" cy="14"/>
          </a:xfrm>
        </xdr:grpSpPr>
        <xdr:sp macro="" textlink="">
          <xdr:nvSpPr>
            <xdr:cNvPr id="4444" name="Line 1372"/>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445" name="Line 1373"/>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4505" name="Group 1433"/>
          <xdr:cNvGrpSpPr>
            <a:grpSpLocks/>
          </xdr:cNvGrpSpPr>
        </xdr:nvGrpSpPr>
        <xdr:grpSpPr bwMode="auto">
          <a:xfrm>
            <a:off x="273" y="4559"/>
            <a:ext cx="60" cy="21"/>
            <a:chOff x="273" y="4559"/>
            <a:chExt cx="60" cy="21"/>
          </a:xfrm>
        </xdr:grpSpPr>
        <xdr:sp macro="" textlink="">
          <xdr:nvSpPr>
            <xdr:cNvPr id="2284" name="Text Box 236"/>
            <xdr:cNvSpPr txBox="1">
              <a:spLocks noChangeArrowheads="1"/>
            </xdr:cNvSpPr>
          </xdr:nvSpPr>
          <xdr:spPr bwMode="auto">
            <a:xfrm>
              <a:off x="302" y="4559"/>
              <a:ext cx="3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3366FF"/>
                  </a:solidFill>
                  <a:latin typeface="Arial"/>
                  <a:cs typeface="Arial"/>
                </a:rPr>
                <a:t>OH</a:t>
              </a:r>
            </a:p>
          </xdr:txBody>
        </xdr:sp>
        <xdr:sp macro="" textlink="">
          <xdr:nvSpPr>
            <xdr:cNvPr id="2409" name="Text Box 361"/>
            <xdr:cNvSpPr txBox="1">
              <a:spLocks noChangeArrowheads="1"/>
            </xdr:cNvSpPr>
          </xdr:nvSpPr>
          <xdr:spPr bwMode="auto">
            <a:xfrm>
              <a:off x="273" y="4559"/>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2285" name="Line 237"/>
            <xdr:cNvSpPr>
              <a:spLocks noChangeShapeType="1"/>
            </xdr:cNvSpPr>
          </xdr:nvSpPr>
          <xdr:spPr bwMode="auto">
            <a:xfrm>
              <a:off x="290" y="4569"/>
              <a:ext cx="14" cy="0"/>
            </a:xfrm>
            <a:prstGeom prst="line">
              <a:avLst/>
            </a:prstGeom>
            <a:noFill/>
            <a:ln w="9525">
              <a:solidFill>
                <a:srgbClr val="3366FF"/>
              </a:solidFill>
              <a:round/>
              <a:headEnd/>
              <a:tailEnd/>
            </a:ln>
          </xdr:spPr>
        </xdr:sp>
      </xdr:grpSp>
      <xdr:grpSp>
        <xdr:nvGrpSpPr>
          <xdr:cNvPr id="4464" name="Group 1392"/>
          <xdr:cNvGrpSpPr>
            <a:grpSpLocks/>
          </xdr:cNvGrpSpPr>
        </xdr:nvGrpSpPr>
        <xdr:grpSpPr bwMode="auto">
          <a:xfrm>
            <a:off x="344" y="4567"/>
            <a:ext cx="63" cy="5"/>
            <a:chOff x="351" y="4572"/>
            <a:chExt cx="63" cy="5"/>
          </a:xfrm>
        </xdr:grpSpPr>
        <xdr:sp macro="" textlink="">
          <xdr:nvSpPr>
            <xdr:cNvPr id="2436" name="Line 388"/>
            <xdr:cNvSpPr>
              <a:spLocks noChangeShapeType="1"/>
            </xdr:cNvSpPr>
          </xdr:nvSpPr>
          <xdr:spPr bwMode="auto">
            <a:xfrm>
              <a:off x="352" y="4572"/>
              <a:ext cx="62" cy="0"/>
            </a:xfrm>
            <a:prstGeom prst="line">
              <a:avLst/>
            </a:prstGeom>
            <a:noFill/>
            <a:ln w="12700">
              <a:solidFill>
                <a:srgbClr val="FF0000"/>
              </a:solidFill>
              <a:round/>
              <a:headEnd/>
              <a:tailEnd type="triangle" w="med" len="med"/>
            </a:ln>
          </xdr:spPr>
        </xdr:sp>
        <xdr:sp macro="" textlink="">
          <xdr:nvSpPr>
            <xdr:cNvPr id="4446" name="Line 1374"/>
            <xdr:cNvSpPr>
              <a:spLocks noChangeShapeType="1"/>
            </xdr:cNvSpPr>
          </xdr:nvSpPr>
          <xdr:spPr bwMode="auto">
            <a:xfrm flipH="1">
              <a:off x="351" y="4577"/>
              <a:ext cx="62" cy="0"/>
            </a:xfrm>
            <a:prstGeom prst="line">
              <a:avLst/>
            </a:prstGeom>
            <a:noFill/>
            <a:ln w="12700">
              <a:solidFill>
                <a:srgbClr val="FF0000"/>
              </a:solidFill>
              <a:round/>
              <a:headEnd/>
              <a:tailEnd type="triangle" w="med" len="med"/>
            </a:ln>
          </xdr:spPr>
        </xdr:sp>
      </xdr:grpSp>
    </xdr:grpSp>
    <xdr:clientData/>
  </xdr:twoCellAnchor>
  <xdr:twoCellAnchor>
    <xdr:from>
      <xdr:col>1</xdr:col>
      <xdr:colOff>219075</xdr:colOff>
      <xdr:row>98</xdr:row>
      <xdr:rowOff>115590</xdr:rowOff>
    </xdr:from>
    <xdr:to>
      <xdr:col>9</xdr:col>
      <xdr:colOff>381000</xdr:colOff>
      <xdr:row>102</xdr:row>
      <xdr:rowOff>171456</xdr:rowOff>
    </xdr:to>
    <xdr:grpSp>
      <xdr:nvGrpSpPr>
        <xdr:cNvPr id="5" name="Ομάδα 4"/>
        <xdr:cNvGrpSpPr/>
      </xdr:nvGrpSpPr>
      <xdr:grpSpPr>
        <a:xfrm>
          <a:off x="833591" y="20189784"/>
          <a:ext cx="5078054" cy="875220"/>
          <a:chOff x="833591" y="20189784"/>
          <a:chExt cx="5078054" cy="875220"/>
        </a:xfrm>
      </xdr:grpSpPr>
      <xdr:grpSp>
        <xdr:nvGrpSpPr>
          <xdr:cNvPr id="4133" name="Group 1061"/>
          <xdr:cNvGrpSpPr>
            <a:grpSpLocks/>
          </xdr:cNvGrpSpPr>
        </xdr:nvGrpSpPr>
        <xdr:grpSpPr bwMode="auto">
          <a:xfrm>
            <a:off x="833591" y="20189784"/>
            <a:ext cx="5078054" cy="875220"/>
            <a:chOff x="69" y="1938"/>
            <a:chExt cx="529" cy="86"/>
          </a:xfrm>
        </xdr:grpSpPr>
        <xdr:grpSp>
          <xdr:nvGrpSpPr>
            <xdr:cNvPr id="4117" name="Group 1045"/>
            <xdr:cNvGrpSpPr>
              <a:grpSpLocks/>
            </xdr:cNvGrpSpPr>
          </xdr:nvGrpSpPr>
          <xdr:grpSpPr bwMode="auto">
            <a:xfrm>
              <a:off x="185" y="1938"/>
              <a:ext cx="115" cy="50"/>
              <a:chOff x="185" y="1984"/>
              <a:chExt cx="115" cy="50"/>
            </a:xfrm>
          </xdr:grpSpPr>
          <xdr:sp macro="" textlink="">
            <xdr:nvSpPr>
              <xdr:cNvPr id="2294" name="Text Box 246"/>
              <xdr:cNvSpPr txBox="1">
                <a:spLocks noChangeArrowheads="1"/>
              </xdr:cNvSpPr>
            </xdr:nvSpPr>
            <xdr:spPr bwMode="auto">
              <a:xfrm>
                <a:off x="185" y="1985"/>
                <a:ext cx="38"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2295" name="Text Box 247"/>
              <xdr:cNvSpPr txBox="1">
                <a:spLocks noChangeArrowheads="1"/>
              </xdr:cNvSpPr>
            </xdr:nvSpPr>
            <xdr:spPr bwMode="auto">
              <a:xfrm>
                <a:off x="260" y="1984"/>
                <a:ext cx="40"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OAg</a:t>
                </a:r>
              </a:p>
            </xdr:txBody>
          </xdr:sp>
          <xdr:sp macro="" textlink="">
            <xdr:nvSpPr>
              <xdr:cNvPr id="2296" name="Text Box 248"/>
              <xdr:cNvSpPr txBox="1">
                <a:spLocks noChangeArrowheads="1"/>
              </xdr:cNvSpPr>
            </xdr:nvSpPr>
            <xdr:spPr bwMode="auto">
              <a:xfrm>
                <a:off x="230" y="2015"/>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2297" name="Text Box 249"/>
              <xdr:cNvSpPr txBox="1">
                <a:spLocks noChangeArrowheads="1"/>
              </xdr:cNvSpPr>
            </xdr:nvSpPr>
            <xdr:spPr bwMode="auto">
              <a:xfrm>
                <a:off x="231" y="1984"/>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2301" name="Line 253"/>
              <xdr:cNvSpPr>
                <a:spLocks noChangeShapeType="1"/>
              </xdr:cNvSpPr>
            </xdr:nvSpPr>
            <xdr:spPr bwMode="auto">
              <a:xfrm>
                <a:off x="219" y="1994"/>
                <a:ext cx="14" cy="0"/>
              </a:xfrm>
              <a:prstGeom prst="line">
                <a:avLst/>
              </a:prstGeom>
              <a:noFill/>
              <a:ln w="9525">
                <a:solidFill>
                  <a:srgbClr val="FFFF99"/>
                </a:solidFill>
                <a:round/>
                <a:headEnd/>
                <a:tailEnd/>
              </a:ln>
            </xdr:spPr>
          </xdr:sp>
          <xdr:sp macro="" textlink="">
            <xdr:nvSpPr>
              <xdr:cNvPr id="2302" name="Line 254"/>
              <xdr:cNvSpPr>
                <a:spLocks noChangeShapeType="1"/>
              </xdr:cNvSpPr>
            </xdr:nvSpPr>
            <xdr:spPr bwMode="auto">
              <a:xfrm>
                <a:off x="248" y="1994"/>
                <a:ext cx="14" cy="0"/>
              </a:xfrm>
              <a:prstGeom prst="line">
                <a:avLst/>
              </a:prstGeom>
              <a:noFill/>
              <a:ln w="9525">
                <a:solidFill>
                  <a:srgbClr val="FFFF99"/>
                </a:solidFill>
                <a:round/>
                <a:headEnd/>
                <a:tailEnd/>
              </a:ln>
            </xdr:spPr>
          </xdr:sp>
        </xdr:grpSp>
        <xdr:sp macro="" textlink="">
          <xdr:nvSpPr>
            <xdr:cNvPr id="3062" name="Text Box 1014"/>
            <xdr:cNvSpPr txBox="1">
              <a:spLocks noChangeArrowheads="1"/>
            </xdr:cNvSpPr>
          </xdr:nvSpPr>
          <xdr:spPr bwMode="auto">
            <a:xfrm>
              <a:off x="69" y="1963"/>
              <a:ext cx="102"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χλώρο-μεθάνιο</a:t>
              </a:r>
            </a:p>
          </xdr:txBody>
        </xdr:sp>
        <xdr:grpSp>
          <xdr:nvGrpSpPr>
            <xdr:cNvPr id="3069" name="Group 1021"/>
            <xdr:cNvGrpSpPr>
              <a:grpSpLocks/>
            </xdr:cNvGrpSpPr>
          </xdr:nvGrpSpPr>
          <xdr:grpSpPr bwMode="auto">
            <a:xfrm>
              <a:off x="86" y="1938"/>
              <a:ext cx="70" cy="28"/>
              <a:chOff x="157" y="1576"/>
              <a:chExt cx="70" cy="28"/>
            </a:xfrm>
          </xdr:grpSpPr>
          <xdr:sp macro="" textlink="">
            <xdr:nvSpPr>
              <xdr:cNvPr id="3070" name="Text Box 1022"/>
              <xdr:cNvSpPr txBox="1">
                <a:spLocks noChangeArrowheads="1"/>
              </xdr:cNvSpPr>
            </xdr:nvSpPr>
            <xdr:spPr bwMode="auto">
              <a:xfrm>
                <a:off x="157" y="1577"/>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3071" name="Text Box 1023"/>
              <xdr:cNvSpPr txBox="1">
                <a:spLocks noChangeArrowheads="1"/>
              </xdr:cNvSpPr>
            </xdr:nvSpPr>
            <xdr:spPr bwMode="auto">
              <a:xfrm>
                <a:off x="204" y="1576"/>
                <a:ext cx="2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Cl</a:t>
                </a:r>
              </a:p>
            </xdr:txBody>
          </xdr:sp>
          <xdr:sp macro="" textlink="">
            <xdr:nvSpPr>
              <xdr:cNvPr id="4096" name="Line 1024"/>
              <xdr:cNvSpPr>
                <a:spLocks noChangeShapeType="1"/>
              </xdr:cNvSpPr>
            </xdr:nvSpPr>
            <xdr:spPr bwMode="auto">
              <a:xfrm>
                <a:off x="192" y="1586"/>
                <a:ext cx="14" cy="0"/>
              </a:xfrm>
              <a:prstGeom prst="line">
                <a:avLst/>
              </a:prstGeom>
              <a:noFill/>
              <a:ln w="9525">
                <a:solidFill>
                  <a:srgbClr val="FFFF99"/>
                </a:solidFill>
                <a:round/>
                <a:headEnd/>
                <a:tailEnd/>
              </a:ln>
            </xdr:spPr>
          </xdr:sp>
        </xdr:grpSp>
        <xdr:sp macro="" textlink="">
          <xdr:nvSpPr>
            <xdr:cNvPr id="4097" name="Text Box 1025"/>
            <xdr:cNvSpPr txBox="1">
              <a:spLocks noChangeArrowheads="1"/>
            </xdr:cNvSpPr>
          </xdr:nvSpPr>
          <xdr:spPr bwMode="auto">
            <a:xfrm>
              <a:off x="552" y="1938"/>
              <a:ext cx="43"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AgCl</a:t>
              </a:r>
            </a:p>
          </xdr:txBody>
        </xdr:sp>
        <xdr:grpSp>
          <xdr:nvGrpSpPr>
            <xdr:cNvPr id="4098" name="Group 1026"/>
            <xdr:cNvGrpSpPr>
              <a:grpSpLocks/>
            </xdr:cNvGrpSpPr>
          </xdr:nvGrpSpPr>
          <xdr:grpSpPr bwMode="auto">
            <a:xfrm>
              <a:off x="165" y="1942"/>
              <a:ext cx="12" cy="12"/>
              <a:chOff x="495" y="1422"/>
              <a:chExt cx="14" cy="14"/>
            </a:xfrm>
          </xdr:grpSpPr>
          <xdr:sp macro="" textlink="">
            <xdr:nvSpPr>
              <xdr:cNvPr id="4099" name="Line 1027"/>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100" name="Line 1028"/>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4129" name="Group 1057"/>
            <xdr:cNvGrpSpPr>
              <a:grpSpLocks/>
            </xdr:cNvGrpSpPr>
          </xdr:nvGrpSpPr>
          <xdr:grpSpPr bwMode="auto">
            <a:xfrm>
              <a:off x="377" y="1938"/>
              <a:ext cx="142" cy="50"/>
              <a:chOff x="409" y="1938"/>
              <a:chExt cx="142" cy="50"/>
            </a:xfrm>
          </xdr:grpSpPr>
          <xdr:sp macro="" textlink="">
            <xdr:nvSpPr>
              <xdr:cNvPr id="2307" name="Text Box 259"/>
              <xdr:cNvSpPr txBox="1">
                <a:spLocks noChangeArrowheads="1"/>
              </xdr:cNvSpPr>
            </xdr:nvSpPr>
            <xdr:spPr bwMode="auto">
              <a:xfrm>
                <a:off x="515" y="1939"/>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119" name="Text Box 1047"/>
              <xdr:cNvSpPr txBox="1">
                <a:spLocks noChangeArrowheads="1"/>
              </xdr:cNvSpPr>
            </xdr:nvSpPr>
            <xdr:spPr bwMode="auto">
              <a:xfrm>
                <a:off x="409" y="1939"/>
                <a:ext cx="38"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4120" name="Text Box 1048"/>
              <xdr:cNvSpPr txBox="1">
                <a:spLocks noChangeArrowheads="1"/>
              </xdr:cNvSpPr>
            </xdr:nvSpPr>
            <xdr:spPr bwMode="auto">
              <a:xfrm>
                <a:off x="484" y="1938"/>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4121" name="Text Box 1049"/>
              <xdr:cNvSpPr txBox="1">
                <a:spLocks noChangeArrowheads="1"/>
              </xdr:cNvSpPr>
            </xdr:nvSpPr>
            <xdr:spPr bwMode="auto">
              <a:xfrm>
                <a:off x="455" y="1969"/>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4122" name="Text Box 1050"/>
              <xdr:cNvSpPr txBox="1">
                <a:spLocks noChangeArrowheads="1"/>
              </xdr:cNvSpPr>
            </xdr:nvSpPr>
            <xdr:spPr bwMode="auto">
              <a:xfrm>
                <a:off x="455" y="1938"/>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4126" name="Line 1054"/>
              <xdr:cNvSpPr>
                <a:spLocks noChangeShapeType="1"/>
              </xdr:cNvSpPr>
            </xdr:nvSpPr>
            <xdr:spPr bwMode="auto">
              <a:xfrm>
                <a:off x="443" y="1948"/>
                <a:ext cx="14" cy="0"/>
              </a:xfrm>
              <a:prstGeom prst="line">
                <a:avLst/>
              </a:prstGeom>
              <a:noFill/>
              <a:ln w="9525">
                <a:solidFill>
                  <a:srgbClr val="FFFF99"/>
                </a:solidFill>
                <a:round/>
                <a:headEnd/>
                <a:tailEnd/>
              </a:ln>
            </xdr:spPr>
          </xdr:sp>
          <xdr:sp macro="" textlink="">
            <xdr:nvSpPr>
              <xdr:cNvPr id="4127" name="Line 1055"/>
              <xdr:cNvSpPr>
                <a:spLocks noChangeShapeType="1"/>
              </xdr:cNvSpPr>
            </xdr:nvSpPr>
            <xdr:spPr bwMode="auto">
              <a:xfrm>
                <a:off x="472" y="1948"/>
                <a:ext cx="14" cy="0"/>
              </a:xfrm>
              <a:prstGeom prst="line">
                <a:avLst/>
              </a:prstGeom>
              <a:noFill/>
              <a:ln w="9525">
                <a:solidFill>
                  <a:srgbClr val="FFFF99"/>
                </a:solidFill>
                <a:round/>
                <a:headEnd/>
                <a:tailEnd/>
              </a:ln>
            </xdr:spPr>
          </xdr:sp>
          <xdr:sp macro="" textlink="">
            <xdr:nvSpPr>
              <xdr:cNvPr id="4128" name="Line 1056"/>
              <xdr:cNvSpPr>
                <a:spLocks noChangeShapeType="1"/>
              </xdr:cNvSpPr>
            </xdr:nvSpPr>
            <xdr:spPr bwMode="auto">
              <a:xfrm>
                <a:off x="503" y="1948"/>
                <a:ext cx="14" cy="0"/>
              </a:xfrm>
              <a:prstGeom prst="line">
                <a:avLst/>
              </a:prstGeom>
              <a:noFill/>
              <a:ln w="9525">
                <a:solidFill>
                  <a:srgbClr val="FFFF99"/>
                </a:solidFill>
                <a:round/>
                <a:headEnd/>
                <a:tailEnd/>
              </a:ln>
            </xdr:spPr>
          </xdr:sp>
        </xdr:grpSp>
        <xdr:sp macro="" textlink="">
          <xdr:nvSpPr>
            <xdr:cNvPr id="4115" name="Line 1043"/>
            <xdr:cNvSpPr>
              <a:spLocks noChangeShapeType="1"/>
            </xdr:cNvSpPr>
          </xdr:nvSpPr>
          <xdr:spPr bwMode="auto">
            <a:xfrm>
              <a:off x="314" y="1948"/>
              <a:ext cx="53" cy="0"/>
            </a:xfrm>
            <a:prstGeom prst="line">
              <a:avLst/>
            </a:prstGeom>
            <a:noFill/>
            <a:ln w="9525">
              <a:solidFill>
                <a:srgbClr val="FF0000"/>
              </a:solidFill>
              <a:round/>
              <a:headEnd/>
              <a:tailEnd type="triangle" w="med" len="med"/>
            </a:ln>
          </xdr:spPr>
        </xdr:sp>
        <xdr:grpSp>
          <xdr:nvGrpSpPr>
            <xdr:cNvPr id="4112" name="Group 1040"/>
            <xdr:cNvGrpSpPr>
              <a:grpSpLocks/>
            </xdr:cNvGrpSpPr>
          </xdr:nvGrpSpPr>
          <xdr:grpSpPr bwMode="auto">
            <a:xfrm>
              <a:off x="530" y="1943"/>
              <a:ext cx="12" cy="12"/>
              <a:chOff x="495" y="1422"/>
              <a:chExt cx="14" cy="14"/>
            </a:xfrm>
          </xdr:grpSpPr>
          <xdr:sp macro="" textlink="">
            <xdr:nvSpPr>
              <xdr:cNvPr id="4113" name="Line 1041"/>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4114" name="Line 1042"/>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4130" name="Text Box 1058"/>
            <xdr:cNvSpPr txBox="1">
              <a:spLocks noChangeArrowheads="1"/>
            </xdr:cNvSpPr>
          </xdr:nvSpPr>
          <xdr:spPr bwMode="auto">
            <a:xfrm>
              <a:off x="205" y="1989"/>
              <a:ext cx="69" cy="3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αιθανικός άργυρος</a:t>
              </a:r>
            </a:p>
          </xdr:txBody>
        </xdr:sp>
        <xdr:sp macro="" textlink="">
          <xdr:nvSpPr>
            <xdr:cNvPr id="4131" name="Text Box 1059"/>
            <xdr:cNvSpPr txBox="1">
              <a:spLocks noChangeArrowheads="1"/>
            </xdr:cNvSpPr>
          </xdr:nvSpPr>
          <xdr:spPr bwMode="auto">
            <a:xfrm>
              <a:off x="394" y="1989"/>
              <a:ext cx="99" cy="3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αιθανικός μεθυλ-εστέρας</a:t>
              </a:r>
            </a:p>
          </xdr:txBody>
        </xdr:sp>
        <xdr:sp macro="" textlink="">
          <xdr:nvSpPr>
            <xdr:cNvPr id="4132" name="Line 1060"/>
            <xdr:cNvSpPr>
              <a:spLocks noChangeShapeType="1"/>
            </xdr:cNvSpPr>
          </xdr:nvSpPr>
          <xdr:spPr bwMode="auto">
            <a:xfrm>
              <a:off x="598" y="1942"/>
              <a:ext cx="0" cy="16"/>
            </a:xfrm>
            <a:prstGeom prst="line">
              <a:avLst/>
            </a:prstGeom>
            <a:noFill/>
            <a:ln w="9525">
              <a:solidFill>
                <a:srgbClr val="FF6600"/>
              </a:solidFill>
              <a:round/>
              <a:headEnd/>
              <a:tailEnd type="triangle" w="med" len="med"/>
            </a:ln>
          </xdr:spPr>
        </xdr:sp>
      </xdr:grpSp>
      <xdr:grpSp>
        <xdr:nvGrpSpPr>
          <xdr:cNvPr id="4" name="Ομάδα 3"/>
          <xdr:cNvGrpSpPr/>
        </xdr:nvGrpSpPr>
        <xdr:grpSpPr>
          <a:xfrm>
            <a:off x="2447822" y="20380221"/>
            <a:ext cx="49980" cy="145230"/>
            <a:chOff x="2509274" y="20369979"/>
            <a:chExt cx="49980" cy="145230"/>
          </a:xfrm>
        </xdr:grpSpPr>
        <xdr:cxnSp macro="">
          <xdr:nvCxnSpPr>
            <xdr:cNvPr id="3" name="Ευθεία γραμμή σύνδεσης 2"/>
            <xdr:cNvCxnSpPr/>
          </xdr:nvCxnSpPr>
          <xdr:spPr>
            <a:xfrm>
              <a:off x="2509274" y="20371209"/>
              <a:ext cx="0" cy="144000"/>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556" name="Ευθεία γραμμή σύνδεσης 555"/>
            <xdr:cNvCxnSpPr/>
          </xdr:nvCxnSpPr>
          <xdr:spPr>
            <a:xfrm>
              <a:off x="2559254" y="20369979"/>
              <a:ext cx="0" cy="144000"/>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nvGrpSpPr>
          <xdr:cNvPr id="558" name="Ομάδα 557"/>
          <xdr:cNvGrpSpPr/>
        </xdr:nvGrpSpPr>
        <xdr:grpSpPr>
          <a:xfrm>
            <a:off x="4290142" y="20378992"/>
            <a:ext cx="49980" cy="145230"/>
            <a:chOff x="2509274" y="20369979"/>
            <a:chExt cx="49980" cy="145230"/>
          </a:xfrm>
        </xdr:grpSpPr>
        <xdr:cxnSp macro="">
          <xdr:nvCxnSpPr>
            <xdr:cNvPr id="559" name="Ευθεία γραμμή σύνδεσης 558"/>
            <xdr:cNvCxnSpPr/>
          </xdr:nvCxnSpPr>
          <xdr:spPr>
            <a:xfrm>
              <a:off x="2509274" y="20371209"/>
              <a:ext cx="0" cy="144000"/>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560" name="Ευθεία γραμμή σύνδεσης 559"/>
            <xdr:cNvCxnSpPr/>
          </xdr:nvCxnSpPr>
          <xdr:spPr>
            <a:xfrm>
              <a:off x="2559254" y="20369979"/>
              <a:ext cx="0" cy="144000"/>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7</xdr:col>
      <xdr:colOff>10929</xdr:colOff>
      <xdr:row>230</xdr:row>
      <xdr:rowOff>163871</xdr:rowOff>
    </xdr:from>
    <xdr:to>
      <xdr:col>7</xdr:col>
      <xdr:colOff>60191</xdr:colOff>
      <xdr:row>231</xdr:row>
      <xdr:rowOff>104262</xdr:rowOff>
    </xdr:to>
    <xdr:grpSp>
      <xdr:nvGrpSpPr>
        <xdr:cNvPr id="565" name="Ομάδα 564"/>
        <xdr:cNvGrpSpPr/>
      </xdr:nvGrpSpPr>
      <xdr:grpSpPr>
        <a:xfrm>
          <a:off x="4312542" y="47276774"/>
          <a:ext cx="49262" cy="145230"/>
          <a:chOff x="2509274" y="20369979"/>
          <a:chExt cx="41377" cy="145230"/>
        </a:xfrm>
      </xdr:grpSpPr>
      <xdr:cxnSp macro="">
        <xdr:nvCxnSpPr>
          <xdr:cNvPr id="566" name="Ευθεία γραμμή σύνδεσης 565"/>
          <xdr:cNvCxnSpPr/>
        </xdr:nvCxnSpPr>
        <xdr:spPr>
          <a:xfrm>
            <a:off x="2509274" y="20371209"/>
            <a:ext cx="0" cy="144000"/>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567" name="Ευθεία γραμμή σύνδεσης 566"/>
          <xdr:cNvCxnSpPr/>
        </xdr:nvCxnSpPr>
        <xdr:spPr>
          <a:xfrm>
            <a:off x="2550651" y="20369979"/>
            <a:ext cx="0" cy="144000"/>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58792</xdr:colOff>
      <xdr:row>230</xdr:row>
      <xdr:rowOff>163604</xdr:rowOff>
    </xdr:from>
    <xdr:to>
      <xdr:col>2</xdr:col>
      <xdr:colOff>108772</xdr:colOff>
      <xdr:row>231</xdr:row>
      <xdr:rowOff>103995</xdr:rowOff>
    </xdr:to>
    <xdr:grpSp>
      <xdr:nvGrpSpPr>
        <xdr:cNvPr id="571" name="Ομάδα 570"/>
        <xdr:cNvGrpSpPr/>
      </xdr:nvGrpSpPr>
      <xdr:grpSpPr>
        <a:xfrm>
          <a:off x="1287824" y="47276507"/>
          <a:ext cx="49980" cy="145230"/>
          <a:chOff x="2509274" y="20369979"/>
          <a:chExt cx="49980" cy="145230"/>
        </a:xfrm>
      </xdr:grpSpPr>
      <xdr:cxnSp macro="">
        <xdr:nvCxnSpPr>
          <xdr:cNvPr id="572" name="Ευθεία γραμμή σύνδεσης 571"/>
          <xdr:cNvCxnSpPr/>
        </xdr:nvCxnSpPr>
        <xdr:spPr>
          <a:xfrm>
            <a:off x="2509274" y="20371209"/>
            <a:ext cx="0" cy="144000"/>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573" name="Ευθεία γραμμή σύνδεσης 572"/>
          <xdr:cNvCxnSpPr/>
        </xdr:nvCxnSpPr>
        <xdr:spPr>
          <a:xfrm>
            <a:off x="2559254" y="20369979"/>
            <a:ext cx="0" cy="144000"/>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39025</xdr:colOff>
      <xdr:row>227</xdr:row>
      <xdr:rowOff>125463</xdr:rowOff>
    </xdr:from>
    <xdr:to>
      <xdr:col>2</xdr:col>
      <xdr:colOff>89005</xdr:colOff>
      <xdr:row>228</xdr:row>
      <xdr:rowOff>65854</xdr:rowOff>
    </xdr:to>
    <xdr:grpSp>
      <xdr:nvGrpSpPr>
        <xdr:cNvPr id="574" name="Ομάδα 573"/>
        <xdr:cNvGrpSpPr/>
      </xdr:nvGrpSpPr>
      <xdr:grpSpPr>
        <a:xfrm>
          <a:off x="1268057" y="46623850"/>
          <a:ext cx="49980" cy="145230"/>
          <a:chOff x="2509274" y="20369979"/>
          <a:chExt cx="49980" cy="145230"/>
        </a:xfrm>
      </xdr:grpSpPr>
      <xdr:cxnSp macro="">
        <xdr:nvCxnSpPr>
          <xdr:cNvPr id="575" name="Ευθεία γραμμή σύνδεσης 574"/>
          <xdr:cNvCxnSpPr/>
        </xdr:nvCxnSpPr>
        <xdr:spPr>
          <a:xfrm>
            <a:off x="2509274" y="20371209"/>
            <a:ext cx="0" cy="144000"/>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576" name="Ευθεία γραμμή σύνδεσης 575"/>
          <xdr:cNvCxnSpPr/>
        </xdr:nvCxnSpPr>
        <xdr:spPr>
          <a:xfrm>
            <a:off x="2559254" y="20369979"/>
            <a:ext cx="0" cy="144000"/>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90232</xdr:colOff>
      <xdr:row>227</xdr:row>
      <xdr:rowOff>125462</xdr:rowOff>
    </xdr:from>
    <xdr:to>
      <xdr:col>7</xdr:col>
      <xdr:colOff>140212</xdr:colOff>
      <xdr:row>228</xdr:row>
      <xdr:rowOff>65853</xdr:rowOff>
    </xdr:to>
    <xdr:grpSp>
      <xdr:nvGrpSpPr>
        <xdr:cNvPr id="577" name="Ομάδα 576"/>
        <xdr:cNvGrpSpPr/>
      </xdr:nvGrpSpPr>
      <xdr:grpSpPr>
        <a:xfrm>
          <a:off x="4391845" y="46623849"/>
          <a:ext cx="49980" cy="145230"/>
          <a:chOff x="2509274" y="20369979"/>
          <a:chExt cx="49980" cy="145230"/>
        </a:xfrm>
      </xdr:grpSpPr>
      <xdr:cxnSp macro="">
        <xdr:nvCxnSpPr>
          <xdr:cNvPr id="578" name="Ευθεία γραμμή σύνδεσης 577"/>
          <xdr:cNvCxnSpPr/>
        </xdr:nvCxnSpPr>
        <xdr:spPr>
          <a:xfrm>
            <a:off x="2509274" y="20371209"/>
            <a:ext cx="0" cy="144000"/>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579" name="Ευθεία γραμμή σύνδεσης 578"/>
          <xdr:cNvCxnSpPr/>
        </xdr:nvCxnSpPr>
        <xdr:spPr>
          <a:xfrm>
            <a:off x="2559254" y="20369979"/>
            <a:ext cx="0" cy="144000"/>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257175</xdr:colOff>
      <xdr:row>41</xdr:row>
      <xdr:rowOff>104775</xdr:rowOff>
    </xdr:from>
    <xdr:to>
      <xdr:col>0</xdr:col>
      <xdr:colOff>571500</xdr:colOff>
      <xdr:row>41</xdr:row>
      <xdr:rowOff>104775</xdr:rowOff>
    </xdr:to>
    <xdr:sp macro="" textlink="">
      <xdr:nvSpPr>
        <xdr:cNvPr id="5349" name="Line 229"/>
        <xdr:cNvSpPr>
          <a:spLocks noChangeShapeType="1"/>
        </xdr:cNvSpPr>
      </xdr:nvSpPr>
      <xdr:spPr bwMode="auto">
        <a:xfrm>
          <a:off x="257175" y="8115300"/>
          <a:ext cx="314325" cy="0"/>
        </a:xfrm>
        <a:prstGeom prst="line">
          <a:avLst/>
        </a:prstGeom>
        <a:noFill/>
        <a:ln w="38100">
          <a:solidFill>
            <a:srgbClr val="800000"/>
          </a:solidFill>
          <a:round/>
          <a:headEnd/>
          <a:tailEnd type="triangle" w="med" len="med"/>
        </a:ln>
      </xdr:spPr>
    </xdr:sp>
    <xdr:clientData/>
  </xdr:twoCellAnchor>
  <xdr:twoCellAnchor>
    <xdr:from>
      <xdr:col>0</xdr:col>
      <xdr:colOff>466725</xdr:colOff>
      <xdr:row>16</xdr:row>
      <xdr:rowOff>38100</xdr:rowOff>
    </xdr:from>
    <xdr:to>
      <xdr:col>0</xdr:col>
      <xdr:colOff>581025</xdr:colOff>
      <xdr:row>16</xdr:row>
      <xdr:rowOff>153300</xdr:rowOff>
    </xdr:to>
    <xdr:sp macro="" textlink="">
      <xdr:nvSpPr>
        <xdr:cNvPr id="5578" name="Oval 458"/>
        <xdr:cNvSpPr>
          <a:spLocks noChangeArrowheads="1"/>
        </xdr:cNvSpPr>
      </xdr:nvSpPr>
      <xdr:spPr bwMode="auto">
        <a:xfrm>
          <a:off x="466725" y="3038475"/>
          <a:ext cx="114300" cy="115200"/>
        </a:xfrm>
        <a:prstGeom prst="ellipse">
          <a:avLst/>
        </a:prstGeom>
        <a:gradFill rotWithShape="1">
          <a:gsLst>
            <a:gs pos="0">
              <a:srgbClr val="800000"/>
            </a:gs>
            <a:gs pos="100000">
              <a:srgbClr val="800000">
                <a:gamma/>
                <a:shade val="14902"/>
                <a:invGamma/>
              </a:srgbClr>
            </a:gs>
          </a:gsLst>
          <a:lin ang="2700000" scaled="1"/>
        </a:gradFill>
        <a:ln w="9525">
          <a:solidFill>
            <a:srgbClr val="000000"/>
          </a:solidFill>
          <a:round/>
          <a:headEnd/>
          <a:tailEnd/>
        </a:ln>
      </xdr:spPr>
    </xdr:sp>
    <xdr:clientData/>
  </xdr:twoCellAnchor>
  <xdr:twoCellAnchor>
    <xdr:from>
      <xdr:col>0</xdr:col>
      <xdr:colOff>466725</xdr:colOff>
      <xdr:row>20</xdr:row>
      <xdr:rowOff>40762</xdr:rowOff>
    </xdr:from>
    <xdr:to>
      <xdr:col>0</xdr:col>
      <xdr:colOff>581025</xdr:colOff>
      <xdr:row>20</xdr:row>
      <xdr:rowOff>155962</xdr:rowOff>
    </xdr:to>
    <xdr:sp macro="" textlink="">
      <xdr:nvSpPr>
        <xdr:cNvPr id="5579" name="Oval 459"/>
        <xdr:cNvSpPr>
          <a:spLocks noChangeArrowheads="1"/>
        </xdr:cNvSpPr>
      </xdr:nvSpPr>
      <xdr:spPr bwMode="auto">
        <a:xfrm>
          <a:off x="466725" y="3777020"/>
          <a:ext cx="114300" cy="115200"/>
        </a:xfrm>
        <a:prstGeom prst="ellipse">
          <a:avLst/>
        </a:prstGeom>
        <a:gradFill rotWithShape="1">
          <a:gsLst>
            <a:gs pos="0">
              <a:srgbClr val="800000"/>
            </a:gs>
            <a:gs pos="100000">
              <a:srgbClr val="800000">
                <a:gamma/>
                <a:shade val="14902"/>
                <a:invGamma/>
              </a:srgbClr>
            </a:gs>
          </a:gsLst>
          <a:lin ang="2700000" scaled="1"/>
        </a:gradFill>
        <a:ln w="9525">
          <a:solidFill>
            <a:srgbClr val="000000"/>
          </a:solidFill>
          <a:round/>
          <a:headEnd/>
          <a:tailEnd/>
        </a:ln>
      </xdr:spPr>
    </xdr:sp>
    <xdr:clientData/>
  </xdr:twoCellAnchor>
  <xdr:twoCellAnchor>
    <xdr:from>
      <xdr:col>12</xdr:col>
      <xdr:colOff>476244</xdr:colOff>
      <xdr:row>41</xdr:row>
      <xdr:rowOff>48712</xdr:rowOff>
    </xdr:from>
    <xdr:to>
      <xdr:col>14</xdr:col>
      <xdr:colOff>133926</xdr:colOff>
      <xdr:row>42</xdr:row>
      <xdr:rowOff>115753</xdr:rowOff>
    </xdr:to>
    <xdr:grpSp>
      <xdr:nvGrpSpPr>
        <xdr:cNvPr id="5645" name="Group 525"/>
        <xdr:cNvGrpSpPr>
          <a:grpSpLocks/>
        </xdr:cNvGrpSpPr>
      </xdr:nvGrpSpPr>
      <xdr:grpSpPr bwMode="auto">
        <a:xfrm>
          <a:off x="7850438" y="8447099"/>
          <a:ext cx="886714" cy="271880"/>
          <a:chOff x="850" y="857"/>
          <a:chExt cx="92" cy="27"/>
        </a:xfrm>
      </xdr:grpSpPr>
      <xdr:sp macro="" textlink="">
        <xdr:nvSpPr>
          <xdr:cNvPr id="5619" name="Text Box 499"/>
          <xdr:cNvSpPr txBox="1">
            <a:spLocks noChangeArrowheads="1"/>
          </xdr:cNvSpPr>
        </xdr:nvSpPr>
        <xdr:spPr bwMode="auto">
          <a:xfrm>
            <a:off x="898" y="857"/>
            <a:ext cx="32"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621" name="Text Box 501"/>
          <xdr:cNvSpPr txBox="1">
            <a:spLocks noChangeArrowheads="1"/>
          </xdr:cNvSpPr>
        </xdr:nvSpPr>
        <xdr:spPr bwMode="auto">
          <a:xfrm>
            <a:off x="850" y="85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622" name="Line 502"/>
          <xdr:cNvSpPr>
            <a:spLocks noChangeShapeType="1"/>
          </xdr:cNvSpPr>
        </xdr:nvSpPr>
        <xdr:spPr bwMode="auto">
          <a:xfrm>
            <a:off x="928" y="868"/>
            <a:ext cx="14" cy="0"/>
          </a:xfrm>
          <a:prstGeom prst="line">
            <a:avLst/>
          </a:prstGeom>
          <a:noFill/>
          <a:ln w="9525">
            <a:solidFill>
              <a:srgbClr val="FFFF99"/>
            </a:solidFill>
            <a:round/>
            <a:headEnd/>
            <a:tailEnd/>
          </a:ln>
        </xdr:spPr>
      </xdr:sp>
      <xdr:grpSp>
        <xdr:nvGrpSpPr>
          <xdr:cNvPr id="5623" name="Group 503"/>
          <xdr:cNvGrpSpPr>
            <a:grpSpLocks/>
          </xdr:cNvGrpSpPr>
        </xdr:nvGrpSpPr>
        <xdr:grpSpPr bwMode="auto">
          <a:xfrm flipV="1">
            <a:off x="885" y="866"/>
            <a:ext cx="14" cy="4"/>
            <a:chOff x="696" y="1450"/>
            <a:chExt cx="14" cy="4"/>
          </a:xfrm>
        </xdr:grpSpPr>
        <xdr:sp macro="" textlink="">
          <xdr:nvSpPr>
            <xdr:cNvPr id="5624" name="Line 504"/>
            <xdr:cNvSpPr>
              <a:spLocks noChangeShapeType="1"/>
            </xdr:cNvSpPr>
          </xdr:nvSpPr>
          <xdr:spPr bwMode="auto">
            <a:xfrm>
              <a:off x="696" y="1454"/>
              <a:ext cx="14" cy="0"/>
            </a:xfrm>
            <a:prstGeom prst="line">
              <a:avLst/>
            </a:prstGeom>
            <a:noFill/>
            <a:ln w="9525">
              <a:solidFill>
                <a:srgbClr val="FF6600"/>
              </a:solidFill>
              <a:round/>
              <a:headEnd/>
              <a:tailEnd/>
            </a:ln>
          </xdr:spPr>
        </xdr:sp>
        <xdr:sp macro="" textlink="">
          <xdr:nvSpPr>
            <xdr:cNvPr id="5625" name="Line 505"/>
            <xdr:cNvSpPr>
              <a:spLocks noChangeShapeType="1"/>
            </xdr:cNvSpPr>
          </xdr:nvSpPr>
          <xdr:spPr bwMode="auto">
            <a:xfrm>
              <a:off x="696" y="1450"/>
              <a:ext cx="14" cy="0"/>
            </a:xfrm>
            <a:prstGeom prst="line">
              <a:avLst/>
            </a:prstGeom>
            <a:noFill/>
            <a:ln w="9525">
              <a:solidFill>
                <a:srgbClr val="FFFF99"/>
              </a:solidFill>
              <a:round/>
              <a:headEnd/>
              <a:tailEnd/>
            </a:ln>
          </xdr:spPr>
        </xdr:sp>
      </xdr:grpSp>
    </xdr:grpSp>
    <xdr:clientData/>
  </xdr:twoCellAnchor>
  <xdr:twoCellAnchor>
    <xdr:from>
      <xdr:col>0</xdr:col>
      <xdr:colOff>257175</xdr:colOff>
      <xdr:row>44</xdr:row>
      <xdr:rowOff>104775</xdr:rowOff>
    </xdr:from>
    <xdr:to>
      <xdr:col>0</xdr:col>
      <xdr:colOff>571500</xdr:colOff>
      <xdr:row>44</xdr:row>
      <xdr:rowOff>104775</xdr:rowOff>
    </xdr:to>
    <xdr:sp macro="" textlink="">
      <xdr:nvSpPr>
        <xdr:cNvPr id="5644" name="Line 524"/>
        <xdr:cNvSpPr>
          <a:spLocks noChangeShapeType="1"/>
        </xdr:cNvSpPr>
      </xdr:nvSpPr>
      <xdr:spPr bwMode="auto">
        <a:xfrm>
          <a:off x="257175" y="8686800"/>
          <a:ext cx="314325" cy="0"/>
        </a:xfrm>
        <a:prstGeom prst="line">
          <a:avLst/>
        </a:prstGeom>
        <a:noFill/>
        <a:ln w="38100">
          <a:solidFill>
            <a:srgbClr val="800000"/>
          </a:solidFill>
          <a:round/>
          <a:headEnd/>
          <a:tailEnd type="triangle" w="med" len="med"/>
        </a:ln>
      </xdr:spPr>
    </xdr:sp>
    <xdr:clientData/>
  </xdr:twoCellAnchor>
  <xdr:twoCellAnchor>
    <xdr:from>
      <xdr:col>10</xdr:col>
      <xdr:colOff>600075</xdr:colOff>
      <xdr:row>45</xdr:row>
      <xdr:rowOff>9525</xdr:rowOff>
    </xdr:from>
    <xdr:to>
      <xdr:col>13</xdr:col>
      <xdr:colOff>9525</xdr:colOff>
      <xdr:row>45</xdr:row>
      <xdr:rowOff>180975</xdr:rowOff>
    </xdr:to>
    <xdr:sp macro="" textlink="">
      <xdr:nvSpPr>
        <xdr:cNvPr id="5646" name="Text Box 526"/>
        <xdr:cNvSpPr txBox="1">
          <a:spLocks noChangeArrowheads="1"/>
        </xdr:cNvSpPr>
      </xdr:nvSpPr>
      <xdr:spPr bwMode="auto">
        <a:xfrm>
          <a:off x="6696075" y="8782050"/>
          <a:ext cx="1238250" cy="171450"/>
        </a:xfrm>
        <a:prstGeom prst="rect">
          <a:avLst/>
        </a:prstGeom>
        <a:solidFill>
          <a:srgbClr val="808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000000"/>
              </a:solidFill>
              <a:latin typeface="Arial"/>
              <a:cs typeface="Arial"/>
            </a:rPr>
            <a:t>συζυγή αλκαδιένια</a:t>
          </a:r>
        </a:p>
      </xdr:txBody>
    </xdr:sp>
    <xdr:clientData/>
  </xdr:twoCellAnchor>
  <xdr:twoCellAnchor>
    <xdr:from>
      <xdr:col>12</xdr:col>
      <xdr:colOff>95250</xdr:colOff>
      <xdr:row>50</xdr:row>
      <xdr:rowOff>29634</xdr:rowOff>
    </xdr:from>
    <xdr:to>
      <xdr:col>14</xdr:col>
      <xdr:colOff>457200</xdr:colOff>
      <xdr:row>51</xdr:row>
      <xdr:rowOff>96309</xdr:rowOff>
    </xdr:to>
    <xdr:grpSp>
      <xdr:nvGrpSpPr>
        <xdr:cNvPr id="5650" name="Group 530"/>
        <xdr:cNvGrpSpPr>
          <a:grpSpLocks/>
        </xdr:cNvGrpSpPr>
      </xdr:nvGrpSpPr>
      <xdr:grpSpPr bwMode="auto">
        <a:xfrm>
          <a:off x="7469444" y="10271569"/>
          <a:ext cx="1590982" cy="271514"/>
          <a:chOff x="758" y="1431"/>
          <a:chExt cx="166" cy="27"/>
        </a:xfrm>
      </xdr:grpSpPr>
      <xdr:sp macro="" textlink="">
        <xdr:nvSpPr>
          <xdr:cNvPr id="5605" name="Text Box 485"/>
          <xdr:cNvSpPr txBox="1">
            <a:spLocks noChangeArrowheads="1"/>
          </xdr:cNvSpPr>
        </xdr:nvSpPr>
        <xdr:spPr bwMode="auto">
          <a:xfrm>
            <a:off x="758" y="1431"/>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606" name="Text Box 486"/>
          <xdr:cNvSpPr txBox="1">
            <a:spLocks noChangeArrowheads="1"/>
          </xdr:cNvSpPr>
        </xdr:nvSpPr>
        <xdr:spPr bwMode="auto">
          <a:xfrm>
            <a:off x="806" y="1431"/>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609" name="Text Box 489"/>
          <xdr:cNvSpPr txBox="1">
            <a:spLocks noChangeArrowheads="1"/>
          </xdr:cNvSpPr>
        </xdr:nvSpPr>
        <xdr:spPr bwMode="auto">
          <a:xfrm>
            <a:off x="888" y="1431"/>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610" name="Text Box 490"/>
          <xdr:cNvSpPr txBox="1">
            <a:spLocks noChangeArrowheads="1"/>
          </xdr:cNvSpPr>
        </xdr:nvSpPr>
        <xdr:spPr bwMode="auto">
          <a:xfrm>
            <a:off x="847" y="1431"/>
            <a:ext cx="32"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611" name="Line 491"/>
          <xdr:cNvSpPr>
            <a:spLocks noChangeShapeType="1"/>
          </xdr:cNvSpPr>
        </xdr:nvSpPr>
        <xdr:spPr bwMode="auto">
          <a:xfrm>
            <a:off x="836" y="1442"/>
            <a:ext cx="14" cy="0"/>
          </a:xfrm>
          <a:prstGeom prst="line">
            <a:avLst/>
          </a:prstGeom>
          <a:noFill/>
          <a:ln w="9525">
            <a:solidFill>
              <a:srgbClr val="FFFF99"/>
            </a:solidFill>
            <a:round/>
            <a:headEnd/>
            <a:tailEnd/>
          </a:ln>
        </xdr:spPr>
      </xdr:sp>
      <xdr:grpSp>
        <xdr:nvGrpSpPr>
          <xdr:cNvPr id="5269" name="Group 149"/>
          <xdr:cNvGrpSpPr>
            <a:grpSpLocks/>
          </xdr:cNvGrpSpPr>
        </xdr:nvGrpSpPr>
        <xdr:grpSpPr bwMode="auto">
          <a:xfrm rot="10800000" flipH="1">
            <a:off x="794" y="1440"/>
            <a:ext cx="14" cy="3"/>
            <a:chOff x="697" y="1451"/>
            <a:chExt cx="14" cy="3"/>
          </a:xfrm>
        </xdr:grpSpPr>
        <xdr:sp macro="" textlink="">
          <xdr:nvSpPr>
            <xdr:cNvPr id="5270" name="Line 150"/>
            <xdr:cNvSpPr>
              <a:spLocks noChangeShapeType="1"/>
            </xdr:cNvSpPr>
          </xdr:nvSpPr>
          <xdr:spPr bwMode="auto">
            <a:xfrm>
              <a:off x="697" y="1454"/>
              <a:ext cx="14" cy="0"/>
            </a:xfrm>
            <a:prstGeom prst="line">
              <a:avLst/>
            </a:prstGeom>
            <a:noFill/>
            <a:ln w="9525">
              <a:solidFill>
                <a:srgbClr val="FF6600"/>
              </a:solidFill>
              <a:round/>
              <a:headEnd/>
              <a:tailEnd/>
            </a:ln>
          </xdr:spPr>
        </xdr:sp>
        <xdr:sp macro="" textlink="">
          <xdr:nvSpPr>
            <xdr:cNvPr id="5271" name="Line 151"/>
            <xdr:cNvSpPr>
              <a:spLocks noChangeShapeType="1"/>
            </xdr:cNvSpPr>
          </xdr:nvSpPr>
          <xdr:spPr bwMode="auto">
            <a:xfrm>
              <a:off x="697" y="1451"/>
              <a:ext cx="14" cy="0"/>
            </a:xfrm>
            <a:prstGeom prst="line">
              <a:avLst/>
            </a:prstGeom>
            <a:noFill/>
            <a:ln w="9525">
              <a:solidFill>
                <a:srgbClr val="FFFF99"/>
              </a:solidFill>
              <a:round/>
              <a:headEnd/>
              <a:tailEnd/>
            </a:ln>
          </xdr:spPr>
        </xdr:sp>
      </xdr:grpSp>
      <xdr:grpSp>
        <xdr:nvGrpSpPr>
          <xdr:cNvPr id="5647" name="Group 527"/>
          <xdr:cNvGrpSpPr>
            <a:grpSpLocks/>
          </xdr:cNvGrpSpPr>
        </xdr:nvGrpSpPr>
        <xdr:grpSpPr bwMode="auto">
          <a:xfrm rot="10800000" flipH="1">
            <a:off x="876" y="1440"/>
            <a:ext cx="14" cy="3"/>
            <a:chOff x="698" y="1451"/>
            <a:chExt cx="14" cy="3"/>
          </a:xfrm>
        </xdr:grpSpPr>
        <xdr:sp macro="" textlink="">
          <xdr:nvSpPr>
            <xdr:cNvPr id="5648" name="Line 528"/>
            <xdr:cNvSpPr>
              <a:spLocks noChangeShapeType="1"/>
            </xdr:cNvSpPr>
          </xdr:nvSpPr>
          <xdr:spPr bwMode="auto">
            <a:xfrm>
              <a:off x="698" y="1454"/>
              <a:ext cx="14" cy="0"/>
            </a:xfrm>
            <a:prstGeom prst="line">
              <a:avLst/>
            </a:prstGeom>
            <a:noFill/>
            <a:ln w="9525">
              <a:solidFill>
                <a:srgbClr val="FF6600"/>
              </a:solidFill>
              <a:round/>
              <a:headEnd/>
              <a:tailEnd/>
            </a:ln>
          </xdr:spPr>
        </xdr:sp>
        <xdr:sp macro="" textlink="">
          <xdr:nvSpPr>
            <xdr:cNvPr id="5649" name="Line 529"/>
            <xdr:cNvSpPr>
              <a:spLocks noChangeShapeType="1"/>
            </xdr:cNvSpPr>
          </xdr:nvSpPr>
          <xdr:spPr bwMode="auto">
            <a:xfrm>
              <a:off x="698" y="1451"/>
              <a:ext cx="14" cy="0"/>
            </a:xfrm>
            <a:prstGeom prst="line">
              <a:avLst/>
            </a:prstGeom>
            <a:noFill/>
            <a:ln w="9525">
              <a:solidFill>
                <a:srgbClr val="FFFF99"/>
              </a:solidFill>
              <a:round/>
              <a:headEnd/>
              <a:tailEnd/>
            </a:ln>
          </xdr:spPr>
        </xdr:sp>
      </xdr:grpSp>
    </xdr:grpSp>
    <xdr:clientData/>
  </xdr:twoCellAnchor>
  <xdr:twoCellAnchor>
    <xdr:from>
      <xdr:col>1</xdr:col>
      <xdr:colOff>485775</xdr:colOff>
      <xdr:row>57</xdr:row>
      <xdr:rowOff>11022</xdr:rowOff>
    </xdr:from>
    <xdr:to>
      <xdr:col>9</xdr:col>
      <xdr:colOff>19050</xdr:colOff>
      <xdr:row>70</xdr:row>
      <xdr:rowOff>87222</xdr:rowOff>
    </xdr:to>
    <xdr:grpSp>
      <xdr:nvGrpSpPr>
        <xdr:cNvPr id="5817" name="Group 697"/>
        <xdr:cNvGrpSpPr>
          <a:grpSpLocks/>
        </xdr:cNvGrpSpPr>
      </xdr:nvGrpSpPr>
      <xdr:grpSpPr bwMode="auto">
        <a:xfrm>
          <a:off x="1100291" y="11686828"/>
          <a:ext cx="4449404" cy="2739104"/>
          <a:chOff x="115" y="1164"/>
          <a:chExt cx="463" cy="267"/>
        </a:xfrm>
      </xdr:grpSpPr>
      <xdr:grpSp>
        <xdr:nvGrpSpPr>
          <xdr:cNvPr id="5752" name="Group 632"/>
          <xdr:cNvGrpSpPr>
            <a:grpSpLocks/>
          </xdr:cNvGrpSpPr>
        </xdr:nvGrpSpPr>
        <xdr:grpSpPr bwMode="auto">
          <a:xfrm>
            <a:off x="164" y="1404"/>
            <a:ext cx="362" cy="27"/>
            <a:chOff x="96" y="1278"/>
            <a:chExt cx="362" cy="27"/>
          </a:xfrm>
        </xdr:grpSpPr>
        <xdr:sp macro="" textlink="">
          <xdr:nvSpPr>
            <xdr:cNvPr id="5711" name="Text Box 591"/>
            <xdr:cNvSpPr txBox="1">
              <a:spLocks noChangeArrowheads="1"/>
            </xdr:cNvSpPr>
          </xdr:nvSpPr>
          <xdr:spPr bwMode="auto">
            <a:xfrm>
              <a:off x="108" y="1278"/>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712" name="Text Box 592"/>
            <xdr:cNvSpPr txBox="1">
              <a:spLocks noChangeArrowheads="1"/>
            </xdr:cNvSpPr>
          </xdr:nvSpPr>
          <xdr:spPr bwMode="auto">
            <a:xfrm>
              <a:off x="153" y="1278"/>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713" name="Text Box 593"/>
            <xdr:cNvSpPr txBox="1">
              <a:spLocks noChangeArrowheads="1"/>
            </xdr:cNvSpPr>
          </xdr:nvSpPr>
          <xdr:spPr bwMode="auto">
            <a:xfrm>
              <a:off x="236" y="1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714" name="Text Box 594"/>
            <xdr:cNvSpPr txBox="1">
              <a:spLocks noChangeArrowheads="1"/>
            </xdr:cNvSpPr>
          </xdr:nvSpPr>
          <xdr:spPr bwMode="auto">
            <a:xfrm>
              <a:off x="195" y="1278"/>
              <a:ext cx="32"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716" name="Line 596"/>
            <xdr:cNvSpPr>
              <a:spLocks noChangeShapeType="1"/>
            </xdr:cNvSpPr>
          </xdr:nvSpPr>
          <xdr:spPr bwMode="auto">
            <a:xfrm rot="10800000" flipH="1">
              <a:off x="142" y="1288"/>
              <a:ext cx="14" cy="0"/>
            </a:xfrm>
            <a:prstGeom prst="line">
              <a:avLst/>
            </a:prstGeom>
            <a:noFill/>
            <a:ln w="9525">
              <a:solidFill>
                <a:srgbClr val="FFFF99"/>
              </a:solidFill>
              <a:round/>
              <a:headEnd/>
              <a:tailEnd/>
            </a:ln>
          </xdr:spPr>
        </xdr:sp>
        <xdr:sp macro="" textlink="">
          <xdr:nvSpPr>
            <xdr:cNvPr id="5717" name="Line 597"/>
            <xdr:cNvSpPr>
              <a:spLocks noChangeShapeType="1"/>
            </xdr:cNvSpPr>
          </xdr:nvSpPr>
          <xdr:spPr bwMode="auto">
            <a:xfrm rot="10800000" flipH="1">
              <a:off x="225" y="1288"/>
              <a:ext cx="14" cy="0"/>
            </a:xfrm>
            <a:prstGeom prst="line">
              <a:avLst/>
            </a:prstGeom>
            <a:noFill/>
            <a:ln w="9525">
              <a:solidFill>
                <a:srgbClr val="FFFF99"/>
              </a:solidFill>
              <a:round/>
              <a:headEnd/>
              <a:tailEnd/>
            </a:ln>
          </xdr:spPr>
        </xdr:sp>
        <xdr:sp macro="" textlink="">
          <xdr:nvSpPr>
            <xdr:cNvPr id="5734" name="Line 614"/>
            <xdr:cNvSpPr>
              <a:spLocks noChangeShapeType="1"/>
            </xdr:cNvSpPr>
          </xdr:nvSpPr>
          <xdr:spPr bwMode="auto">
            <a:xfrm rot="10800000" flipH="1">
              <a:off x="96" y="1288"/>
              <a:ext cx="14" cy="0"/>
            </a:xfrm>
            <a:prstGeom prst="line">
              <a:avLst/>
            </a:prstGeom>
            <a:noFill/>
            <a:ln w="9525">
              <a:solidFill>
                <a:srgbClr val="FF6600"/>
              </a:solidFill>
              <a:round/>
              <a:headEnd/>
              <a:tailEnd/>
            </a:ln>
          </xdr:spPr>
        </xdr:sp>
        <xdr:sp macro="" textlink="">
          <xdr:nvSpPr>
            <xdr:cNvPr id="5735" name="Text Box 615"/>
            <xdr:cNvSpPr txBox="1">
              <a:spLocks noChangeArrowheads="1"/>
            </xdr:cNvSpPr>
          </xdr:nvSpPr>
          <xdr:spPr bwMode="auto">
            <a:xfrm>
              <a:off x="282" y="1278"/>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736" name="Text Box 616"/>
            <xdr:cNvSpPr txBox="1">
              <a:spLocks noChangeArrowheads="1"/>
            </xdr:cNvSpPr>
          </xdr:nvSpPr>
          <xdr:spPr bwMode="auto">
            <a:xfrm>
              <a:off x="328" y="1278"/>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737" name="Text Box 617"/>
            <xdr:cNvSpPr txBox="1">
              <a:spLocks noChangeArrowheads="1"/>
            </xdr:cNvSpPr>
          </xdr:nvSpPr>
          <xdr:spPr bwMode="auto">
            <a:xfrm>
              <a:off x="410" y="1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738" name="Text Box 618"/>
            <xdr:cNvSpPr txBox="1">
              <a:spLocks noChangeArrowheads="1"/>
            </xdr:cNvSpPr>
          </xdr:nvSpPr>
          <xdr:spPr bwMode="auto">
            <a:xfrm>
              <a:off x="369" y="1278"/>
              <a:ext cx="32"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740" name="Line 620"/>
            <xdr:cNvSpPr>
              <a:spLocks noChangeShapeType="1"/>
            </xdr:cNvSpPr>
          </xdr:nvSpPr>
          <xdr:spPr bwMode="auto">
            <a:xfrm rot="10800000" flipH="1">
              <a:off x="317" y="1288"/>
              <a:ext cx="14" cy="0"/>
            </a:xfrm>
            <a:prstGeom prst="line">
              <a:avLst/>
            </a:prstGeom>
            <a:noFill/>
            <a:ln w="9525">
              <a:solidFill>
                <a:srgbClr val="FFFF99"/>
              </a:solidFill>
              <a:round/>
              <a:headEnd/>
              <a:tailEnd/>
            </a:ln>
          </xdr:spPr>
        </xdr:sp>
        <xdr:sp macro="" textlink="">
          <xdr:nvSpPr>
            <xdr:cNvPr id="5741" name="Line 621"/>
            <xdr:cNvSpPr>
              <a:spLocks noChangeShapeType="1"/>
            </xdr:cNvSpPr>
          </xdr:nvSpPr>
          <xdr:spPr bwMode="auto">
            <a:xfrm rot="10800000" flipH="1">
              <a:off x="398" y="1288"/>
              <a:ext cx="14" cy="0"/>
            </a:xfrm>
            <a:prstGeom prst="line">
              <a:avLst/>
            </a:prstGeom>
            <a:noFill/>
            <a:ln w="9525">
              <a:solidFill>
                <a:srgbClr val="FFFF99"/>
              </a:solidFill>
              <a:round/>
              <a:headEnd/>
              <a:tailEnd/>
            </a:ln>
          </xdr:spPr>
        </xdr:sp>
        <xdr:sp macro="" textlink="">
          <xdr:nvSpPr>
            <xdr:cNvPr id="5685" name="Line 565"/>
            <xdr:cNvSpPr>
              <a:spLocks noChangeShapeType="1"/>
            </xdr:cNvSpPr>
          </xdr:nvSpPr>
          <xdr:spPr bwMode="auto">
            <a:xfrm rot="10800000" flipH="1">
              <a:off x="270" y="1288"/>
              <a:ext cx="14" cy="0"/>
            </a:xfrm>
            <a:prstGeom prst="line">
              <a:avLst/>
            </a:prstGeom>
            <a:noFill/>
            <a:ln w="9525">
              <a:solidFill>
                <a:srgbClr val="FF6600"/>
              </a:solidFill>
              <a:round/>
              <a:headEnd/>
              <a:tailEnd/>
            </a:ln>
          </xdr:spPr>
        </xdr:sp>
        <xdr:grpSp>
          <xdr:nvGrpSpPr>
            <xdr:cNvPr id="5743" name="Group 623"/>
            <xdr:cNvGrpSpPr>
              <a:grpSpLocks/>
            </xdr:cNvGrpSpPr>
          </xdr:nvGrpSpPr>
          <xdr:grpSpPr bwMode="auto">
            <a:xfrm>
              <a:off x="183" y="1286"/>
              <a:ext cx="14" cy="4"/>
              <a:chOff x="183" y="1286"/>
              <a:chExt cx="14" cy="4"/>
            </a:xfrm>
          </xdr:grpSpPr>
          <xdr:sp macro="" textlink="">
            <xdr:nvSpPr>
              <xdr:cNvPr id="5715" name="Line 595"/>
              <xdr:cNvSpPr>
                <a:spLocks noChangeShapeType="1"/>
              </xdr:cNvSpPr>
            </xdr:nvSpPr>
            <xdr:spPr bwMode="auto">
              <a:xfrm>
                <a:off x="183" y="1290"/>
                <a:ext cx="14" cy="0"/>
              </a:xfrm>
              <a:prstGeom prst="line">
                <a:avLst/>
              </a:prstGeom>
              <a:noFill/>
              <a:ln w="9525">
                <a:solidFill>
                  <a:srgbClr val="FFFF99"/>
                </a:solidFill>
                <a:round/>
                <a:headEnd/>
                <a:tailEnd/>
              </a:ln>
            </xdr:spPr>
          </xdr:sp>
          <xdr:sp macro="" textlink="">
            <xdr:nvSpPr>
              <xdr:cNvPr id="5742" name="Line 622"/>
              <xdr:cNvSpPr>
                <a:spLocks noChangeShapeType="1"/>
              </xdr:cNvSpPr>
            </xdr:nvSpPr>
            <xdr:spPr bwMode="auto">
              <a:xfrm rot="10800000" flipH="1">
                <a:off x="183" y="1286"/>
                <a:ext cx="14" cy="0"/>
              </a:xfrm>
              <a:prstGeom prst="line">
                <a:avLst/>
              </a:prstGeom>
              <a:noFill/>
              <a:ln w="9525">
                <a:solidFill>
                  <a:srgbClr val="FF6600"/>
                </a:solidFill>
                <a:round/>
                <a:headEnd/>
                <a:tailEnd/>
              </a:ln>
            </xdr:spPr>
          </xdr:sp>
        </xdr:grpSp>
        <xdr:grpSp>
          <xdr:nvGrpSpPr>
            <xdr:cNvPr id="5744" name="Group 624"/>
            <xdr:cNvGrpSpPr>
              <a:grpSpLocks/>
            </xdr:cNvGrpSpPr>
          </xdr:nvGrpSpPr>
          <xdr:grpSpPr bwMode="auto">
            <a:xfrm>
              <a:off x="358" y="1286"/>
              <a:ext cx="14" cy="4"/>
              <a:chOff x="185" y="1286"/>
              <a:chExt cx="14" cy="4"/>
            </a:xfrm>
          </xdr:grpSpPr>
          <xdr:sp macro="" textlink="">
            <xdr:nvSpPr>
              <xdr:cNvPr id="5745" name="Line 625"/>
              <xdr:cNvSpPr>
                <a:spLocks noChangeShapeType="1"/>
              </xdr:cNvSpPr>
            </xdr:nvSpPr>
            <xdr:spPr bwMode="auto">
              <a:xfrm>
                <a:off x="185" y="1290"/>
                <a:ext cx="14" cy="0"/>
              </a:xfrm>
              <a:prstGeom prst="line">
                <a:avLst/>
              </a:prstGeom>
              <a:noFill/>
              <a:ln w="9525">
                <a:solidFill>
                  <a:srgbClr val="FFFF99"/>
                </a:solidFill>
                <a:round/>
                <a:headEnd/>
                <a:tailEnd/>
              </a:ln>
            </xdr:spPr>
          </xdr:sp>
          <xdr:sp macro="" textlink="">
            <xdr:nvSpPr>
              <xdr:cNvPr id="5746" name="Line 626"/>
              <xdr:cNvSpPr>
                <a:spLocks noChangeShapeType="1"/>
              </xdr:cNvSpPr>
            </xdr:nvSpPr>
            <xdr:spPr bwMode="auto">
              <a:xfrm rot="10800000" flipH="1">
                <a:off x="185" y="1286"/>
                <a:ext cx="14" cy="0"/>
              </a:xfrm>
              <a:prstGeom prst="line">
                <a:avLst/>
              </a:prstGeom>
              <a:noFill/>
              <a:ln w="9525">
                <a:solidFill>
                  <a:srgbClr val="FF6600"/>
                </a:solidFill>
                <a:round/>
                <a:headEnd/>
                <a:tailEnd/>
              </a:ln>
            </xdr:spPr>
          </xdr:sp>
        </xdr:grpSp>
        <xdr:sp macro="" textlink="">
          <xdr:nvSpPr>
            <xdr:cNvPr id="5747" name="Line 627"/>
            <xdr:cNvSpPr>
              <a:spLocks noChangeShapeType="1"/>
            </xdr:cNvSpPr>
          </xdr:nvSpPr>
          <xdr:spPr bwMode="auto">
            <a:xfrm rot="10800000" flipH="1">
              <a:off x="444" y="1288"/>
              <a:ext cx="14" cy="0"/>
            </a:xfrm>
            <a:prstGeom prst="line">
              <a:avLst/>
            </a:prstGeom>
            <a:noFill/>
            <a:ln w="9525">
              <a:solidFill>
                <a:srgbClr val="FF6600"/>
              </a:solidFill>
              <a:round/>
              <a:headEnd/>
              <a:tailEnd/>
            </a:ln>
          </xdr:spPr>
        </xdr:sp>
      </xdr:grpSp>
      <xdr:grpSp>
        <xdr:nvGrpSpPr>
          <xdr:cNvPr id="5809" name="Group 689"/>
          <xdr:cNvGrpSpPr>
            <a:grpSpLocks/>
          </xdr:cNvGrpSpPr>
        </xdr:nvGrpSpPr>
        <xdr:grpSpPr bwMode="auto">
          <a:xfrm>
            <a:off x="115" y="1164"/>
            <a:ext cx="463" cy="28"/>
            <a:chOff x="115" y="1164"/>
            <a:chExt cx="463" cy="28"/>
          </a:xfrm>
        </xdr:grpSpPr>
        <xdr:grpSp>
          <xdr:nvGrpSpPr>
            <xdr:cNvPr id="5749" name="Group 629"/>
            <xdr:cNvGrpSpPr>
              <a:grpSpLocks/>
            </xdr:cNvGrpSpPr>
          </xdr:nvGrpSpPr>
          <xdr:grpSpPr bwMode="auto">
            <a:xfrm>
              <a:off x="162" y="1164"/>
              <a:ext cx="366" cy="28"/>
              <a:chOff x="99" y="1164"/>
              <a:chExt cx="366" cy="28"/>
            </a:xfrm>
          </xdr:grpSpPr>
          <xdr:grpSp>
            <xdr:nvGrpSpPr>
              <xdr:cNvPr id="5651" name="Group 531"/>
              <xdr:cNvGrpSpPr>
                <a:grpSpLocks/>
              </xdr:cNvGrpSpPr>
            </xdr:nvGrpSpPr>
            <xdr:grpSpPr bwMode="auto">
              <a:xfrm>
                <a:off x="99" y="1164"/>
                <a:ext cx="164" cy="28"/>
                <a:chOff x="759" y="1431"/>
                <a:chExt cx="164" cy="28"/>
              </a:xfrm>
            </xdr:grpSpPr>
            <xdr:sp macro="" textlink="">
              <xdr:nvSpPr>
                <xdr:cNvPr id="5652" name="Text Box 532"/>
                <xdr:cNvSpPr txBox="1">
                  <a:spLocks noChangeArrowheads="1"/>
                </xdr:cNvSpPr>
              </xdr:nvSpPr>
              <xdr:spPr bwMode="auto">
                <a:xfrm>
                  <a:off x="759" y="1432"/>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653" name="Text Box 533"/>
                <xdr:cNvSpPr txBox="1">
                  <a:spLocks noChangeArrowheads="1"/>
                </xdr:cNvSpPr>
              </xdr:nvSpPr>
              <xdr:spPr bwMode="auto">
                <a:xfrm>
                  <a:off x="806" y="1431"/>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654" name="Text Box 534"/>
                <xdr:cNvSpPr txBox="1">
                  <a:spLocks noChangeArrowheads="1"/>
                </xdr:cNvSpPr>
              </xdr:nvSpPr>
              <xdr:spPr bwMode="auto">
                <a:xfrm>
                  <a:off x="887" y="143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655" name="Text Box 535"/>
                <xdr:cNvSpPr txBox="1">
                  <a:spLocks noChangeArrowheads="1"/>
                </xdr:cNvSpPr>
              </xdr:nvSpPr>
              <xdr:spPr bwMode="auto">
                <a:xfrm>
                  <a:off x="846" y="1431"/>
                  <a:ext cx="32"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656" name="Line 536"/>
                <xdr:cNvSpPr>
                  <a:spLocks noChangeShapeType="1"/>
                </xdr:cNvSpPr>
              </xdr:nvSpPr>
              <xdr:spPr bwMode="auto">
                <a:xfrm>
                  <a:off x="835" y="1441"/>
                  <a:ext cx="14" cy="0"/>
                </a:xfrm>
                <a:prstGeom prst="line">
                  <a:avLst/>
                </a:prstGeom>
                <a:noFill/>
                <a:ln w="9525">
                  <a:solidFill>
                    <a:srgbClr val="FFFF99"/>
                  </a:solidFill>
                  <a:round/>
                  <a:headEnd/>
                  <a:tailEnd/>
                </a:ln>
              </xdr:spPr>
            </xdr:sp>
            <xdr:grpSp>
              <xdr:nvGrpSpPr>
                <xdr:cNvPr id="5657" name="Group 537"/>
                <xdr:cNvGrpSpPr>
                  <a:grpSpLocks/>
                </xdr:cNvGrpSpPr>
              </xdr:nvGrpSpPr>
              <xdr:grpSpPr bwMode="auto">
                <a:xfrm rot="10800000" flipH="1">
                  <a:off x="794" y="1439"/>
                  <a:ext cx="14" cy="4"/>
                  <a:chOff x="697" y="1451"/>
                  <a:chExt cx="14" cy="4"/>
                </a:xfrm>
              </xdr:grpSpPr>
              <xdr:sp macro="" textlink="">
                <xdr:nvSpPr>
                  <xdr:cNvPr id="5658" name="Line 538"/>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5659" name="Line 539"/>
                  <xdr:cNvSpPr>
                    <a:spLocks noChangeShapeType="1"/>
                  </xdr:cNvSpPr>
                </xdr:nvSpPr>
                <xdr:spPr bwMode="auto">
                  <a:xfrm>
                    <a:off x="697" y="1451"/>
                    <a:ext cx="14" cy="0"/>
                  </a:xfrm>
                  <a:prstGeom prst="line">
                    <a:avLst/>
                  </a:prstGeom>
                  <a:noFill/>
                  <a:ln w="9525">
                    <a:solidFill>
                      <a:srgbClr val="FFFF99"/>
                    </a:solidFill>
                    <a:round/>
                    <a:headEnd/>
                    <a:tailEnd/>
                  </a:ln>
                </xdr:spPr>
              </xdr:sp>
            </xdr:grpSp>
            <xdr:grpSp>
              <xdr:nvGrpSpPr>
                <xdr:cNvPr id="5660" name="Group 540"/>
                <xdr:cNvGrpSpPr>
                  <a:grpSpLocks/>
                </xdr:cNvGrpSpPr>
              </xdr:nvGrpSpPr>
              <xdr:grpSpPr bwMode="auto">
                <a:xfrm rot="10800000" flipH="1">
                  <a:off x="875" y="1439"/>
                  <a:ext cx="14" cy="4"/>
                  <a:chOff x="697" y="1451"/>
                  <a:chExt cx="14" cy="4"/>
                </a:xfrm>
              </xdr:grpSpPr>
              <xdr:sp macro="" textlink="">
                <xdr:nvSpPr>
                  <xdr:cNvPr id="5661" name="Line 541"/>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5662" name="Line 542"/>
                  <xdr:cNvSpPr>
                    <a:spLocks noChangeShapeType="1"/>
                  </xdr:cNvSpPr>
                </xdr:nvSpPr>
                <xdr:spPr bwMode="auto">
                  <a:xfrm>
                    <a:off x="697" y="1451"/>
                    <a:ext cx="14" cy="0"/>
                  </a:xfrm>
                  <a:prstGeom prst="line">
                    <a:avLst/>
                  </a:prstGeom>
                  <a:noFill/>
                  <a:ln w="9525">
                    <a:solidFill>
                      <a:srgbClr val="FFFF99"/>
                    </a:solidFill>
                    <a:round/>
                    <a:headEnd/>
                    <a:tailEnd/>
                  </a:ln>
                </xdr:spPr>
              </xdr:sp>
            </xdr:grpSp>
          </xdr:grpSp>
          <xdr:grpSp>
            <xdr:nvGrpSpPr>
              <xdr:cNvPr id="5663" name="Group 543"/>
              <xdr:cNvGrpSpPr>
                <a:grpSpLocks/>
              </xdr:cNvGrpSpPr>
            </xdr:nvGrpSpPr>
            <xdr:grpSpPr bwMode="auto">
              <a:xfrm>
                <a:off x="300" y="1164"/>
                <a:ext cx="165" cy="28"/>
                <a:chOff x="759" y="1431"/>
                <a:chExt cx="165" cy="28"/>
              </a:xfrm>
            </xdr:grpSpPr>
            <xdr:sp macro="" textlink="">
              <xdr:nvSpPr>
                <xdr:cNvPr id="5664" name="Text Box 544"/>
                <xdr:cNvSpPr txBox="1">
                  <a:spLocks noChangeArrowheads="1"/>
                </xdr:cNvSpPr>
              </xdr:nvSpPr>
              <xdr:spPr bwMode="auto">
                <a:xfrm>
                  <a:off x="759" y="1432"/>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665" name="Text Box 545"/>
                <xdr:cNvSpPr txBox="1">
                  <a:spLocks noChangeArrowheads="1"/>
                </xdr:cNvSpPr>
              </xdr:nvSpPr>
              <xdr:spPr bwMode="auto">
                <a:xfrm>
                  <a:off x="806" y="1431"/>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666" name="Text Box 546"/>
                <xdr:cNvSpPr txBox="1">
                  <a:spLocks noChangeArrowheads="1"/>
                </xdr:cNvSpPr>
              </xdr:nvSpPr>
              <xdr:spPr bwMode="auto">
                <a:xfrm>
                  <a:off x="888" y="143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667" name="Text Box 547"/>
                <xdr:cNvSpPr txBox="1">
                  <a:spLocks noChangeArrowheads="1"/>
                </xdr:cNvSpPr>
              </xdr:nvSpPr>
              <xdr:spPr bwMode="auto">
                <a:xfrm>
                  <a:off x="846" y="1431"/>
                  <a:ext cx="32"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668" name="Line 548"/>
                <xdr:cNvSpPr>
                  <a:spLocks noChangeShapeType="1"/>
                </xdr:cNvSpPr>
              </xdr:nvSpPr>
              <xdr:spPr bwMode="auto">
                <a:xfrm>
                  <a:off x="835" y="1441"/>
                  <a:ext cx="14" cy="0"/>
                </a:xfrm>
                <a:prstGeom prst="line">
                  <a:avLst/>
                </a:prstGeom>
                <a:noFill/>
                <a:ln w="9525">
                  <a:solidFill>
                    <a:srgbClr val="FFFF99"/>
                  </a:solidFill>
                  <a:round/>
                  <a:headEnd/>
                  <a:tailEnd/>
                </a:ln>
              </xdr:spPr>
            </xdr:sp>
            <xdr:grpSp>
              <xdr:nvGrpSpPr>
                <xdr:cNvPr id="5669" name="Group 549"/>
                <xdr:cNvGrpSpPr>
                  <a:grpSpLocks/>
                </xdr:cNvGrpSpPr>
              </xdr:nvGrpSpPr>
              <xdr:grpSpPr bwMode="auto">
                <a:xfrm rot="10800000" flipH="1">
                  <a:off x="794" y="1439"/>
                  <a:ext cx="14" cy="4"/>
                  <a:chOff x="697" y="1451"/>
                  <a:chExt cx="14" cy="4"/>
                </a:xfrm>
              </xdr:grpSpPr>
              <xdr:sp macro="" textlink="">
                <xdr:nvSpPr>
                  <xdr:cNvPr id="5670" name="Line 550"/>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5671" name="Line 551"/>
                  <xdr:cNvSpPr>
                    <a:spLocks noChangeShapeType="1"/>
                  </xdr:cNvSpPr>
                </xdr:nvSpPr>
                <xdr:spPr bwMode="auto">
                  <a:xfrm>
                    <a:off x="697" y="1451"/>
                    <a:ext cx="14" cy="0"/>
                  </a:xfrm>
                  <a:prstGeom prst="line">
                    <a:avLst/>
                  </a:prstGeom>
                  <a:noFill/>
                  <a:ln w="9525">
                    <a:solidFill>
                      <a:srgbClr val="FFFF99"/>
                    </a:solidFill>
                    <a:round/>
                    <a:headEnd/>
                    <a:tailEnd/>
                  </a:ln>
                </xdr:spPr>
              </xdr:sp>
            </xdr:grpSp>
            <xdr:grpSp>
              <xdr:nvGrpSpPr>
                <xdr:cNvPr id="5672" name="Group 552"/>
                <xdr:cNvGrpSpPr>
                  <a:grpSpLocks/>
                </xdr:cNvGrpSpPr>
              </xdr:nvGrpSpPr>
              <xdr:grpSpPr bwMode="auto">
                <a:xfrm rot="10800000" flipH="1">
                  <a:off x="876" y="1439"/>
                  <a:ext cx="14" cy="4"/>
                  <a:chOff x="698" y="1451"/>
                  <a:chExt cx="14" cy="4"/>
                </a:xfrm>
              </xdr:grpSpPr>
              <xdr:sp macro="" textlink="">
                <xdr:nvSpPr>
                  <xdr:cNvPr id="5673" name="Line 553"/>
                  <xdr:cNvSpPr>
                    <a:spLocks noChangeShapeType="1"/>
                  </xdr:cNvSpPr>
                </xdr:nvSpPr>
                <xdr:spPr bwMode="auto">
                  <a:xfrm>
                    <a:off x="698" y="1455"/>
                    <a:ext cx="14" cy="0"/>
                  </a:xfrm>
                  <a:prstGeom prst="line">
                    <a:avLst/>
                  </a:prstGeom>
                  <a:noFill/>
                  <a:ln w="9525">
                    <a:solidFill>
                      <a:srgbClr val="FF6600"/>
                    </a:solidFill>
                    <a:round/>
                    <a:headEnd/>
                    <a:tailEnd/>
                  </a:ln>
                </xdr:spPr>
              </xdr:sp>
              <xdr:sp macro="" textlink="">
                <xdr:nvSpPr>
                  <xdr:cNvPr id="5674" name="Line 554"/>
                  <xdr:cNvSpPr>
                    <a:spLocks noChangeShapeType="1"/>
                  </xdr:cNvSpPr>
                </xdr:nvSpPr>
                <xdr:spPr bwMode="auto">
                  <a:xfrm>
                    <a:off x="698" y="1451"/>
                    <a:ext cx="14" cy="0"/>
                  </a:xfrm>
                  <a:prstGeom prst="line">
                    <a:avLst/>
                  </a:prstGeom>
                  <a:noFill/>
                  <a:ln w="9525">
                    <a:solidFill>
                      <a:srgbClr val="FFFF99"/>
                    </a:solidFill>
                    <a:round/>
                    <a:headEnd/>
                    <a:tailEnd/>
                  </a:ln>
                </xdr:spPr>
              </xdr:sp>
            </xdr:grpSp>
          </xdr:grpSp>
          <xdr:grpSp>
            <xdr:nvGrpSpPr>
              <xdr:cNvPr id="5640" name="Group 520"/>
              <xdr:cNvGrpSpPr>
                <a:grpSpLocks/>
              </xdr:cNvGrpSpPr>
            </xdr:nvGrpSpPr>
            <xdr:grpSpPr bwMode="auto">
              <a:xfrm>
                <a:off x="277" y="1168"/>
                <a:ext cx="12" cy="12"/>
                <a:chOff x="495" y="1422"/>
                <a:chExt cx="14" cy="14"/>
              </a:xfrm>
            </xdr:grpSpPr>
            <xdr:sp macro="" textlink="">
              <xdr:nvSpPr>
                <xdr:cNvPr id="5641" name="Line 521"/>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5642" name="Line 522"/>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grpSp>
          <xdr:nvGrpSpPr>
            <xdr:cNvPr id="5770" name="Group 650"/>
            <xdr:cNvGrpSpPr>
              <a:grpSpLocks/>
            </xdr:cNvGrpSpPr>
          </xdr:nvGrpSpPr>
          <xdr:grpSpPr bwMode="auto">
            <a:xfrm>
              <a:off x="541" y="1168"/>
              <a:ext cx="12" cy="12"/>
              <a:chOff x="495" y="1422"/>
              <a:chExt cx="14" cy="14"/>
            </a:xfrm>
          </xdr:grpSpPr>
          <xdr:sp macro="" textlink="">
            <xdr:nvSpPr>
              <xdr:cNvPr id="5771" name="Line 651"/>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5772" name="Line 652"/>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5793" name="Line 673"/>
            <xdr:cNvSpPr>
              <a:spLocks noChangeShapeType="1"/>
            </xdr:cNvSpPr>
          </xdr:nvSpPr>
          <xdr:spPr bwMode="auto">
            <a:xfrm>
              <a:off x="564" y="1174"/>
              <a:ext cx="14" cy="0"/>
            </a:xfrm>
            <a:prstGeom prst="line">
              <a:avLst/>
            </a:prstGeom>
            <a:noFill/>
            <a:ln w="19050">
              <a:solidFill>
                <a:srgbClr val="FF0000"/>
              </a:solidFill>
              <a:prstDash val="sysDot"/>
              <a:round/>
              <a:headEnd/>
              <a:tailEnd/>
            </a:ln>
          </xdr:spPr>
        </xdr:sp>
        <xdr:grpSp>
          <xdr:nvGrpSpPr>
            <xdr:cNvPr id="5798" name="Group 678"/>
            <xdr:cNvGrpSpPr>
              <a:grpSpLocks/>
            </xdr:cNvGrpSpPr>
          </xdr:nvGrpSpPr>
          <xdr:grpSpPr bwMode="auto">
            <a:xfrm flipH="1">
              <a:off x="115" y="1168"/>
              <a:ext cx="37" cy="12"/>
              <a:chOff x="130" y="1168"/>
              <a:chExt cx="37" cy="12"/>
            </a:xfrm>
          </xdr:grpSpPr>
          <xdr:grpSp>
            <xdr:nvGrpSpPr>
              <xdr:cNvPr id="5794" name="Group 674"/>
              <xdr:cNvGrpSpPr>
                <a:grpSpLocks/>
              </xdr:cNvGrpSpPr>
            </xdr:nvGrpSpPr>
            <xdr:grpSpPr bwMode="auto">
              <a:xfrm>
                <a:off x="130" y="1168"/>
                <a:ext cx="12" cy="12"/>
                <a:chOff x="495" y="1422"/>
                <a:chExt cx="14" cy="14"/>
              </a:xfrm>
            </xdr:grpSpPr>
            <xdr:sp macro="" textlink="">
              <xdr:nvSpPr>
                <xdr:cNvPr id="5795" name="Line 675"/>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5796" name="Line 676"/>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5797" name="Line 677"/>
              <xdr:cNvSpPr>
                <a:spLocks noChangeShapeType="1"/>
              </xdr:cNvSpPr>
            </xdr:nvSpPr>
            <xdr:spPr bwMode="auto">
              <a:xfrm>
                <a:off x="153" y="1174"/>
                <a:ext cx="14" cy="0"/>
              </a:xfrm>
              <a:prstGeom prst="line">
                <a:avLst/>
              </a:prstGeom>
              <a:noFill/>
              <a:ln w="19050">
                <a:solidFill>
                  <a:srgbClr val="FF0000"/>
                </a:solidFill>
                <a:prstDash val="sysDot"/>
                <a:round/>
                <a:headEnd/>
                <a:tailEnd/>
              </a:ln>
            </xdr:spPr>
          </xdr:sp>
        </xdr:grpSp>
      </xdr:grpSp>
      <xdr:grpSp>
        <xdr:nvGrpSpPr>
          <xdr:cNvPr id="5810" name="Group 690"/>
          <xdr:cNvGrpSpPr>
            <a:grpSpLocks/>
          </xdr:cNvGrpSpPr>
        </xdr:nvGrpSpPr>
        <xdr:grpSpPr bwMode="auto">
          <a:xfrm>
            <a:off x="130" y="1272"/>
            <a:ext cx="413" cy="42"/>
            <a:chOff x="130" y="1205"/>
            <a:chExt cx="413" cy="42"/>
          </a:xfrm>
        </xdr:grpSpPr>
        <xdr:sp macro="" textlink="">
          <xdr:nvSpPr>
            <xdr:cNvPr id="5676" name="Text Box 556"/>
            <xdr:cNvSpPr txBox="1">
              <a:spLocks noChangeArrowheads="1"/>
            </xdr:cNvSpPr>
          </xdr:nvSpPr>
          <xdr:spPr bwMode="auto">
            <a:xfrm>
              <a:off x="163" y="1220"/>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677" name="Text Box 557"/>
            <xdr:cNvSpPr txBox="1">
              <a:spLocks noChangeArrowheads="1"/>
            </xdr:cNvSpPr>
          </xdr:nvSpPr>
          <xdr:spPr bwMode="auto">
            <a:xfrm>
              <a:off x="209" y="1220"/>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678" name="Text Box 558"/>
            <xdr:cNvSpPr txBox="1">
              <a:spLocks noChangeArrowheads="1"/>
            </xdr:cNvSpPr>
          </xdr:nvSpPr>
          <xdr:spPr bwMode="auto">
            <a:xfrm>
              <a:off x="291" y="1220"/>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679" name="Text Box 559"/>
            <xdr:cNvSpPr txBox="1">
              <a:spLocks noChangeArrowheads="1"/>
            </xdr:cNvSpPr>
          </xdr:nvSpPr>
          <xdr:spPr bwMode="auto">
            <a:xfrm>
              <a:off x="250" y="1220"/>
              <a:ext cx="32"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680" name="Line 560"/>
            <xdr:cNvSpPr>
              <a:spLocks noChangeShapeType="1"/>
            </xdr:cNvSpPr>
          </xdr:nvSpPr>
          <xdr:spPr bwMode="auto">
            <a:xfrm>
              <a:off x="238" y="1230"/>
              <a:ext cx="14" cy="0"/>
            </a:xfrm>
            <a:prstGeom prst="line">
              <a:avLst/>
            </a:prstGeom>
            <a:noFill/>
            <a:ln w="9525">
              <a:solidFill>
                <a:srgbClr val="FFFF99"/>
              </a:solidFill>
              <a:round/>
              <a:headEnd/>
              <a:tailEnd/>
            </a:ln>
          </xdr:spPr>
        </xdr:sp>
        <xdr:sp macro="" textlink="">
          <xdr:nvSpPr>
            <xdr:cNvPr id="5683" name="Line 563"/>
            <xdr:cNvSpPr>
              <a:spLocks noChangeShapeType="1"/>
            </xdr:cNvSpPr>
          </xdr:nvSpPr>
          <xdr:spPr bwMode="auto">
            <a:xfrm rot="10800000" flipH="1">
              <a:off x="198" y="1230"/>
              <a:ext cx="14" cy="0"/>
            </a:xfrm>
            <a:prstGeom prst="line">
              <a:avLst/>
            </a:prstGeom>
            <a:noFill/>
            <a:ln w="9525">
              <a:solidFill>
                <a:srgbClr val="FFFF99"/>
              </a:solidFill>
              <a:round/>
              <a:headEnd/>
              <a:tailEnd/>
            </a:ln>
          </xdr:spPr>
        </xdr:sp>
        <xdr:sp macro="" textlink="">
          <xdr:nvSpPr>
            <xdr:cNvPr id="5686" name="Line 566"/>
            <xdr:cNvSpPr>
              <a:spLocks noChangeShapeType="1"/>
            </xdr:cNvSpPr>
          </xdr:nvSpPr>
          <xdr:spPr bwMode="auto">
            <a:xfrm rot="10800000" flipH="1">
              <a:off x="279" y="1230"/>
              <a:ext cx="14" cy="0"/>
            </a:xfrm>
            <a:prstGeom prst="line">
              <a:avLst/>
            </a:prstGeom>
            <a:noFill/>
            <a:ln w="9525">
              <a:solidFill>
                <a:srgbClr val="FFFF99"/>
              </a:solidFill>
              <a:round/>
              <a:headEnd/>
              <a:tailEnd/>
            </a:ln>
          </xdr:spPr>
        </xdr:sp>
        <xdr:sp macro="" textlink="">
          <xdr:nvSpPr>
            <xdr:cNvPr id="5691" name="Line 571"/>
            <xdr:cNvSpPr>
              <a:spLocks noChangeShapeType="1"/>
            </xdr:cNvSpPr>
          </xdr:nvSpPr>
          <xdr:spPr bwMode="auto">
            <a:xfrm rot="20208084" flipV="1">
              <a:off x="220" y="1207"/>
              <a:ext cx="13" cy="13"/>
            </a:xfrm>
            <a:prstGeom prst="line">
              <a:avLst/>
            </a:prstGeom>
            <a:noFill/>
            <a:ln w="9525">
              <a:solidFill>
                <a:srgbClr val="FF6600"/>
              </a:solidFill>
              <a:prstDash val="dash"/>
              <a:round/>
              <a:headEnd/>
              <a:tailEnd/>
            </a:ln>
          </xdr:spPr>
        </xdr:sp>
        <xdr:sp macro="" textlink="">
          <xdr:nvSpPr>
            <xdr:cNvPr id="5692" name="Line 572"/>
            <xdr:cNvSpPr>
              <a:spLocks noChangeShapeType="1"/>
            </xdr:cNvSpPr>
          </xdr:nvSpPr>
          <xdr:spPr bwMode="auto">
            <a:xfrm rot="820279" flipV="1">
              <a:off x="307" y="1212"/>
              <a:ext cx="13" cy="13"/>
            </a:xfrm>
            <a:prstGeom prst="line">
              <a:avLst/>
            </a:prstGeom>
            <a:noFill/>
            <a:ln w="9525">
              <a:solidFill>
                <a:srgbClr val="FF6600"/>
              </a:solidFill>
              <a:prstDash val="dash"/>
              <a:round/>
              <a:headEnd/>
              <a:tailEnd/>
            </a:ln>
          </xdr:spPr>
        </xdr:sp>
        <xdr:sp macro="" textlink="">
          <xdr:nvSpPr>
            <xdr:cNvPr id="5693" name="Line 573"/>
            <xdr:cNvSpPr>
              <a:spLocks noChangeShapeType="1"/>
            </xdr:cNvSpPr>
          </xdr:nvSpPr>
          <xdr:spPr bwMode="auto">
            <a:xfrm rot="1391916" flipH="1" flipV="1">
              <a:off x="246" y="1207"/>
              <a:ext cx="13" cy="13"/>
            </a:xfrm>
            <a:prstGeom prst="line">
              <a:avLst/>
            </a:prstGeom>
            <a:noFill/>
            <a:ln w="9525">
              <a:solidFill>
                <a:srgbClr val="FF6600"/>
              </a:solidFill>
              <a:prstDash val="dash"/>
              <a:round/>
              <a:headEnd/>
              <a:tailEnd/>
            </a:ln>
          </xdr:spPr>
        </xdr:sp>
        <xdr:sp macro="" textlink="">
          <xdr:nvSpPr>
            <xdr:cNvPr id="5695" name="Text Box 575"/>
            <xdr:cNvSpPr txBox="1">
              <a:spLocks noChangeArrowheads="1"/>
            </xdr:cNvSpPr>
          </xdr:nvSpPr>
          <xdr:spPr bwMode="auto">
            <a:xfrm>
              <a:off x="364" y="1220"/>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696" name="Text Box 576"/>
            <xdr:cNvSpPr txBox="1">
              <a:spLocks noChangeArrowheads="1"/>
            </xdr:cNvSpPr>
          </xdr:nvSpPr>
          <xdr:spPr bwMode="auto">
            <a:xfrm>
              <a:off x="410" y="1220"/>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697" name="Text Box 577"/>
            <xdr:cNvSpPr txBox="1">
              <a:spLocks noChangeArrowheads="1"/>
            </xdr:cNvSpPr>
          </xdr:nvSpPr>
          <xdr:spPr bwMode="auto">
            <a:xfrm>
              <a:off x="492" y="1220"/>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698" name="Text Box 578"/>
            <xdr:cNvSpPr txBox="1">
              <a:spLocks noChangeArrowheads="1"/>
            </xdr:cNvSpPr>
          </xdr:nvSpPr>
          <xdr:spPr bwMode="auto">
            <a:xfrm>
              <a:off x="451" y="1220"/>
              <a:ext cx="32"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699" name="Line 579"/>
            <xdr:cNvSpPr>
              <a:spLocks noChangeShapeType="1"/>
            </xdr:cNvSpPr>
          </xdr:nvSpPr>
          <xdr:spPr bwMode="auto">
            <a:xfrm>
              <a:off x="439" y="1230"/>
              <a:ext cx="14" cy="0"/>
            </a:xfrm>
            <a:prstGeom prst="line">
              <a:avLst/>
            </a:prstGeom>
            <a:noFill/>
            <a:ln w="9525">
              <a:solidFill>
                <a:srgbClr val="FFFF99"/>
              </a:solidFill>
              <a:round/>
              <a:headEnd/>
              <a:tailEnd/>
            </a:ln>
          </xdr:spPr>
        </xdr:sp>
        <xdr:sp macro="" textlink="">
          <xdr:nvSpPr>
            <xdr:cNvPr id="5700" name="Line 580"/>
            <xdr:cNvSpPr>
              <a:spLocks noChangeShapeType="1"/>
            </xdr:cNvSpPr>
          </xdr:nvSpPr>
          <xdr:spPr bwMode="auto">
            <a:xfrm rot="10800000" flipH="1">
              <a:off x="399" y="1230"/>
              <a:ext cx="14" cy="0"/>
            </a:xfrm>
            <a:prstGeom prst="line">
              <a:avLst/>
            </a:prstGeom>
            <a:noFill/>
            <a:ln w="9525">
              <a:solidFill>
                <a:srgbClr val="FFFF99"/>
              </a:solidFill>
              <a:round/>
              <a:headEnd/>
              <a:tailEnd/>
            </a:ln>
          </xdr:spPr>
        </xdr:sp>
        <xdr:sp macro="" textlink="">
          <xdr:nvSpPr>
            <xdr:cNvPr id="5701" name="Line 581"/>
            <xdr:cNvSpPr>
              <a:spLocks noChangeShapeType="1"/>
            </xdr:cNvSpPr>
          </xdr:nvSpPr>
          <xdr:spPr bwMode="auto">
            <a:xfrm rot="10800000" flipH="1">
              <a:off x="480" y="1230"/>
              <a:ext cx="14" cy="0"/>
            </a:xfrm>
            <a:prstGeom prst="line">
              <a:avLst/>
            </a:prstGeom>
            <a:noFill/>
            <a:ln w="9525">
              <a:solidFill>
                <a:srgbClr val="FFFF99"/>
              </a:solidFill>
              <a:round/>
              <a:headEnd/>
              <a:tailEnd/>
            </a:ln>
          </xdr:spPr>
        </xdr:sp>
        <xdr:sp macro="" textlink="">
          <xdr:nvSpPr>
            <xdr:cNvPr id="5703" name="Line 583"/>
            <xdr:cNvSpPr>
              <a:spLocks noChangeShapeType="1"/>
            </xdr:cNvSpPr>
          </xdr:nvSpPr>
          <xdr:spPr bwMode="auto">
            <a:xfrm rot="20208084" flipV="1">
              <a:off x="421" y="1207"/>
              <a:ext cx="13" cy="13"/>
            </a:xfrm>
            <a:prstGeom prst="line">
              <a:avLst/>
            </a:prstGeom>
            <a:noFill/>
            <a:ln w="9525">
              <a:solidFill>
                <a:srgbClr val="FF6600"/>
              </a:solidFill>
              <a:prstDash val="dash"/>
              <a:round/>
              <a:headEnd/>
              <a:tailEnd/>
            </a:ln>
          </xdr:spPr>
        </xdr:sp>
        <xdr:sp macro="" textlink="">
          <xdr:nvSpPr>
            <xdr:cNvPr id="5705" name="Line 585"/>
            <xdr:cNvSpPr>
              <a:spLocks noChangeShapeType="1"/>
            </xdr:cNvSpPr>
          </xdr:nvSpPr>
          <xdr:spPr bwMode="auto">
            <a:xfrm rot="1391916" flipH="1" flipV="1">
              <a:off x="447" y="1207"/>
              <a:ext cx="13" cy="13"/>
            </a:xfrm>
            <a:prstGeom prst="line">
              <a:avLst/>
            </a:prstGeom>
            <a:noFill/>
            <a:ln w="9525">
              <a:solidFill>
                <a:srgbClr val="FF6600"/>
              </a:solidFill>
              <a:prstDash val="dash"/>
              <a:round/>
              <a:headEnd/>
              <a:tailEnd/>
            </a:ln>
          </xdr:spPr>
        </xdr:sp>
        <xdr:sp macro="" textlink="">
          <xdr:nvSpPr>
            <xdr:cNvPr id="5799" name="Line 679"/>
            <xdr:cNvSpPr>
              <a:spLocks noChangeShapeType="1"/>
            </xdr:cNvSpPr>
          </xdr:nvSpPr>
          <xdr:spPr bwMode="auto">
            <a:xfrm>
              <a:off x="130" y="1213"/>
              <a:ext cx="14" cy="0"/>
            </a:xfrm>
            <a:prstGeom prst="line">
              <a:avLst/>
            </a:prstGeom>
            <a:noFill/>
            <a:ln w="19050">
              <a:solidFill>
                <a:srgbClr val="FF0000"/>
              </a:solidFill>
              <a:prstDash val="sysDot"/>
              <a:round/>
              <a:headEnd/>
              <a:tailEnd/>
            </a:ln>
          </xdr:spPr>
        </xdr:sp>
        <xdr:sp macro="" textlink="">
          <xdr:nvSpPr>
            <xdr:cNvPr id="5800" name="Line 680"/>
            <xdr:cNvSpPr>
              <a:spLocks noChangeShapeType="1"/>
            </xdr:cNvSpPr>
          </xdr:nvSpPr>
          <xdr:spPr bwMode="auto">
            <a:xfrm>
              <a:off x="234" y="1205"/>
              <a:ext cx="14" cy="0"/>
            </a:xfrm>
            <a:prstGeom prst="line">
              <a:avLst/>
            </a:prstGeom>
            <a:noFill/>
            <a:ln w="19050">
              <a:solidFill>
                <a:srgbClr val="FF0000"/>
              </a:solidFill>
              <a:prstDash val="sysDot"/>
              <a:round/>
              <a:headEnd/>
              <a:tailEnd/>
            </a:ln>
          </xdr:spPr>
        </xdr:sp>
        <xdr:sp macro="" textlink="">
          <xdr:nvSpPr>
            <xdr:cNvPr id="5801" name="Line 681"/>
            <xdr:cNvSpPr>
              <a:spLocks noChangeShapeType="1"/>
            </xdr:cNvSpPr>
          </xdr:nvSpPr>
          <xdr:spPr bwMode="auto">
            <a:xfrm>
              <a:off x="330" y="1213"/>
              <a:ext cx="14" cy="0"/>
            </a:xfrm>
            <a:prstGeom prst="line">
              <a:avLst/>
            </a:prstGeom>
            <a:noFill/>
            <a:ln w="19050">
              <a:solidFill>
                <a:srgbClr val="FF0000"/>
              </a:solidFill>
              <a:prstDash val="sysDot"/>
              <a:round/>
              <a:headEnd/>
              <a:tailEnd/>
            </a:ln>
          </xdr:spPr>
        </xdr:sp>
        <xdr:sp macro="" textlink="">
          <xdr:nvSpPr>
            <xdr:cNvPr id="5804" name="Line 684"/>
            <xdr:cNvSpPr>
              <a:spLocks noChangeShapeType="1"/>
            </xdr:cNvSpPr>
          </xdr:nvSpPr>
          <xdr:spPr bwMode="auto">
            <a:xfrm>
              <a:off x="435" y="1205"/>
              <a:ext cx="14" cy="0"/>
            </a:xfrm>
            <a:prstGeom prst="line">
              <a:avLst/>
            </a:prstGeom>
            <a:noFill/>
            <a:ln w="19050">
              <a:solidFill>
                <a:srgbClr val="FF0000"/>
              </a:solidFill>
              <a:prstDash val="sysDot"/>
              <a:round/>
              <a:headEnd/>
              <a:tailEnd/>
            </a:ln>
          </xdr:spPr>
        </xdr:sp>
        <xdr:sp macro="" textlink="">
          <xdr:nvSpPr>
            <xdr:cNvPr id="5805" name="Line 685"/>
            <xdr:cNvSpPr>
              <a:spLocks noChangeShapeType="1"/>
            </xdr:cNvSpPr>
          </xdr:nvSpPr>
          <xdr:spPr bwMode="auto">
            <a:xfrm>
              <a:off x="529" y="1213"/>
              <a:ext cx="14" cy="0"/>
            </a:xfrm>
            <a:prstGeom prst="line">
              <a:avLst/>
            </a:prstGeom>
            <a:noFill/>
            <a:ln w="19050">
              <a:solidFill>
                <a:srgbClr val="FF0000"/>
              </a:solidFill>
              <a:prstDash val="sysDot"/>
              <a:round/>
              <a:headEnd/>
              <a:tailEnd/>
            </a:ln>
          </xdr:spPr>
        </xdr:sp>
        <xdr:sp macro="" textlink="">
          <xdr:nvSpPr>
            <xdr:cNvPr id="5806" name="Line 686"/>
            <xdr:cNvSpPr>
              <a:spLocks noChangeShapeType="1"/>
            </xdr:cNvSpPr>
          </xdr:nvSpPr>
          <xdr:spPr bwMode="auto">
            <a:xfrm rot="820279" flipV="1">
              <a:off x="508" y="1212"/>
              <a:ext cx="13" cy="13"/>
            </a:xfrm>
            <a:prstGeom prst="line">
              <a:avLst/>
            </a:prstGeom>
            <a:noFill/>
            <a:ln w="9525">
              <a:solidFill>
                <a:srgbClr val="FF6600"/>
              </a:solidFill>
              <a:prstDash val="dash"/>
              <a:round/>
              <a:headEnd/>
              <a:tailEnd/>
            </a:ln>
          </xdr:spPr>
        </xdr:sp>
        <xdr:sp macro="" textlink="">
          <xdr:nvSpPr>
            <xdr:cNvPr id="5807" name="Line 687"/>
            <xdr:cNvSpPr>
              <a:spLocks noChangeShapeType="1"/>
            </xdr:cNvSpPr>
          </xdr:nvSpPr>
          <xdr:spPr bwMode="auto">
            <a:xfrm rot="-820279" flipH="1" flipV="1">
              <a:off x="152" y="1213"/>
              <a:ext cx="13" cy="13"/>
            </a:xfrm>
            <a:prstGeom prst="line">
              <a:avLst/>
            </a:prstGeom>
            <a:noFill/>
            <a:ln w="9525">
              <a:solidFill>
                <a:srgbClr val="FF6600"/>
              </a:solidFill>
              <a:prstDash val="dash"/>
              <a:round/>
              <a:headEnd/>
              <a:tailEnd/>
            </a:ln>
          </xdr:spPr>
        </xdr:sp>
        <xdr:sp macro="" textlink="">
          <xdr:nvSpPr>
            <xdr:cNvPr id="5808" name="Line 688"/>
            <xdr:cNvSpPr>
              <a:spLocks noChangeShapeType="1"/>
            </xdr:cNvSpPr>
          </xdr:nvSpPr>
          <xdr:spPr bwMode="auto">
            <a:xfrm rot="-820279" flipH="1" flipV="1">
              <a:off x="353" y="1213"/>
              <a:ext cx="13" cy="13"/>
            </a:xfrm>
            <a:prstGeom prst="line">
              <a:avLst/>
            </a:prstGeom>
            <a:noFill/>
            <a:ln w="9525">
              <a:solidFill>
                <a:srgbClr val="FF6600"/>
              </a:solidFill>
              <a:prstDash val="dash"/>
              <a:round/>
              <a:headEnd/>
              <a:tailEnd/>
            </a:ln>
          </xdr:spPr>
        </xdr:sp>
      </xdr:grpSp>
      <xdr:grpSp>
        <xdr:nvGrpSpPr>
          <xdr:cNvPr id="5813" name="Group 693"/>
          <xdr:cNvGrpSpPr>
            <a:grpSpLocks/>
          </xdr:cNvGrpSpPr>
        </xdr:nvGrpSpPr>
        <xdr:grpSpPr bwMode="auto">
          <a:xfrm>
            <a:off x="345" y="1204"/>
            <a:ext cx="165" cy="60"/>
            <a:chOff x="345" y="1204"/>
            <a:chExt cx="165" cy="60"/>
          </a:xfrm>
        </xdr:grpSpPr>
        <xdr:sp macro="" textlink="">
          <xdr:nvSpPr>
            <xdr:cNvPr id="5811" name="Line 691"/>
            <xdr:cNvSpPr>
              <a:spLocks noChangeShapeType="1"/>
            </xdr:cNvSpPr>
          </xdr:nvSpPr>
          <xdr:spPr bwMode="auto">
            <a:xfrm>
              <a:off x="345" y="1204"/>
              <a:ext cx="0" cy="60"/>
            </a:xfrm>
            <a:prstGeom prst="line">
              <a:avLst/>
            </a:prstGeom>
            <a:noFill/>
            <a:ln w="9525">
              <a:solidFill>
                <a:srgbClr val="FF0000"/>
              </a:solidFill>
              <a:round/>
              <a:headEnd/>
              <a:tailEnd type="triangle" w="med" len="med"/>
            </a:ln>
          </xdr:spPr>
        </xdr:sp>
        <xdr:sp macro="" textlink="">
          <xdr:nvSpPr>
            <xdr:cNvPr id="5812" name="Text Box 692"/>
            <xdr:cNvSpPr txBox="1">
              <a:spLocks noChangeArrowheads="1"/>
            </xdr:cNvSpPr>
          </xdr:nvSpPr>
          <xdr:spPr bwMode="auto">
            <a:xfrm>
              <a:off x="354" y="1221"/>
              <a:ext cx="156"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FF6600"/>
                  </a:solidFill>
                  <a:latin typeface="Arial"/>
                  <a:cs typeface="Arial"/>
                </a:rPr>
                <a:t>διάνοιξη των π δεσμών</a:t>
              </a:r>
            </a:p>
          </xdr:txBody>
        </xdr:sp>
      </xdr:grpSp>
      <xdr:sp macro="" textlink="">
        <xdr:nvSpPr>
          <xdr:cNvPr id="5815" name="Line 695"/>
          <xdr:cNvSpPr>
            <a:spLocks noChangeShapeType="1"/>
          </xdr:cNvSpPr>
        </xdr:nvSpPr>
        <xdr:spPr bwMode="auto">
          <a:xfrm>
            <a:off x="345" y="1325"/>
            <a:ext cx="0" cy="60"/>
          </a:xfrm>
          <a:prstGeom prst="line">
            <a:avLst/>
          </a:prstGeom>
          <a:noFill/>
          <a:ln w="9525">
            <a:solidFill>
              <a:srgbClr val="FF0000"/>
            </a:solidFill>
            <a:round/>
            <a:headEnd/>
            <a:tailEnd type="triangle" w="med" len="med"/>
          </a:ln>
        </xdr:spPr>
      </xdr:sp>
    </xdr:grpSp>
    <xdr:clientData/>
  </xdr:twoCellAnchor>
  <xdr:twoCellAnchor>
    <xdr:from>
      <xdr:col>5</xdr:col>
      <xdr:colOff>295275</xdr:colOff>
      <xdr:row>65</xdr:row>
      <xdr:rowOff>104775</xdr:rowOff>
    </xdr:from>
    <xdr:to>
      <xdr:col>6</xdr:col>
      <xdr:colOff>590550</xdr:colOff>
      <xdr:row>67</xdr:row>
      <xdr:rowOff>76200</xdr:rowOff>
    </xdr:to>
    <xdr:sp macro="" textlink="">
      <xdr:nvSpPr>
        <xdr:cNvPr id="5816" name="Text Box 696"/>
        <xdr:cNvSpPr txBox="1">
          <a:spLocks noChangeArrowheads="1"/>
        </xdr:cNvSpPr>
      </xdr:nvSpPr>
      <xdr:spPr bwMode="auto">
        <a:xfrm>
          <a:off x="3343275" y="12696825"/>
          <a:ext cx="904875" cy="352425"/>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FF6600"/>
              </a:solidFill>
              <a:latin typeface="Arial"/>
              <a:cs typeface="Arial"/>
            </a:rPr>
            <a:t>σχηματισμός πολυμερούς</a:t>
          </a:r>
        </a:p>
      </xdr:txBody>
    </xdr:sp>
    <xdr:clientData/>
  </xdr:twoCellAnchor>
  <xdr:twoCellAnchor>
    <xdr:from>
      <xdr:col>1</xdr:col>
      <xdr:colOff>552450</xdr:colOff>
      <xdr:row>77</xdr:row>
      <xdr:rowOff>123825</xdr:rowOff>
    </xdr:from>
    <xdr:to>
      <xdr:col>8</xdr:col>
      <xdr:colOff>371475</xdr:colOff>
      <xdr:row>80</xdr:row>
      <xdr:rowOff>104775</xdr:rowOff>
    </xdr:to>
    <xdr:grpSp>
      <xdr:nvGrpSpPr>
        <xdr:cNvPr id="5927" name="Group 807"/>
        <xdr:cNvGrpSpPr>
          <a:grpSpLocks/>
        </xdr:cNvGrpSpPr>
      </xdr:nvGrpSpPr>
      <xdr:grpSpPr bwMode="auto">
        <a:xfrm>
          <a:off x="1166966" y="15896406"/>
          <a:ext cx="4120638" cy="595466"/>
          <a:chOff x="119" y="1575"/>
          <a:chExt cx="429" cy="58"/>
        </a:xfrm>
      </xdr:grpSpPr>
      <xdr:sp macro="" textlink="">
        <xdr:nvSpPr>
          <xdr:cNvPr id="5834" name="Text Box 714"/>
          <xdr:cNvSpPr txBox="1">
            <a:spLocks noChangeArrowheads="1"/>
          </xdr:cNvSpPr>
        </xdr:nvSpPr>
        <xdr:spPr bwMode="auto">
          <a:xfrm>
            <a:off x="119" y="1579"/>
            <a:ext cx="14"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800000"/>
                </a:solidFill>
                <a:latin typeface="Arial"/>
                <a:cs typeface="Arial"/>
              </a:rPr>
              <a:t>ν</a:t>
            </a:r>
          </a:p>
        </xdr:txBody>
      </xdr:sp>
      <xdr:grpSp>
        <xdr:nvGrpSpPr>
          <xdr:cNvPr id="5893" name="Group 773"/>
          <xdr:cNvGrpSpPr>
            <a:grpSpLocks/>
          </xdr:cNvGrpSpPr>
        </xdr:nvGrpSpPr>
        <xdr:grpSpPr bwMode="auto">
          <a:xfrm>
            <a:off x="133" y="1575"/>
            <a:ext cx="415" cy="58"/>
            <a:chOff x="133" y="1575"/>
            <a:chExt cx="415" cy="58"/>
          </a:xfrm>
        </xdr:grpSpPr>
        <xdr:grpSp>
          <xdr:nvGrpSpPr>
            <xdr:cNvPr id="5830" name="Group 710"/>
            <xdr:cNvGrpSpPr>
              <a:grpSpLocks/>
            </xdr:cNvGrpSpPr>
          </xdr:nvGrpSpPr>
          <xdr:grpSpPr bwMode="auto">
            <a:xfrm>
              <a:off x="133" y="1579"/>
              <a:ext cx="154" cy="54"/>
              <a:chOff x="278" y="1481"/>
              <a:chExt cx="154" cy="54"/>
            </a:xfrm>
          </xdr:grpSpPr>
          <xdr:sp macro="" textlink="">
            <xdr:nvSpPr>
              <xdr:cNvPr id="5442" name="Text Box 322"/>
              <xdr:cNvSpPr txBox="1">
                <a:spLocks noChangeArrowheads="1"/>
              </xdr:cNvSpPr>
            </xdr:nvSpPr>
            <xdr:spPr bwMode="auto">
              <a:xfrm>
                <a:off x="326" y="1514"/>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99CC00"/>
                    </a:solidFill>
                    <a:latin typeface="Arial"/>
                    <a:cs typeface="Arial"/>
                  </a:rPr>
                  <a:t>Α</a:t>
                </a:r>
              </a:p>
            </xdr:txBody>
          </xdr:sp>
          <xdr:sp macro="" textlink="">
            <xdr:nvSpPr>
              <xdr:cNvPr id="5819" name="Text Box 699"/>
              <xdr:cNvSpPr txBox="1">
                <a:spLocks noChangeArrowheads="1"/>
              </xdr:cNvSpPr>
            </xdr:nvSpPr>
            <xdr:spPr bwMode="auto">
              <a:xfrm>
                <a:off x="278" y="1482"/>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820" name="Text Box 700"/>
              <xdr:cNvSpPr txBox="1">
                <a:spLocks noChangeArrowheads="1"/>
              </xdr:cNvSpPr>
            </xdr:nvSpPr>
            <xdr:spPr bwMode="auto">
              <a:xfrm>
                <a:off x="326" y="1481"/>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5821" name="Text Box 701"/>
              <xdr:cNvSpPr txBox="1">
                <a:spLocks noChangeArrowheads="1"/>
              </xdr:cNvSpPr>
            </xdr:nvSpPr>
            <xdr:spPr bwMode="auto">
              <a:xfrm>
                <a:off x="396" y="148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822" name="Text Box 702"/>
              <xdr:cNvSpPr txBox="1">
                <a:spLocks noChangeArrowheads="1"/>
              </xdr:cNvSpPr>
            </xdr:nvSpPr>
            <xdr:spPr bwMode="auto">
              <a:xfrm>
                <a:off x="355" y="1481"/>
                <a:ext cx="32"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823" name="Line 703"/>
              <xdr:cNvSpPr>
                <a:spLocks noChangeShapeType="1"/>
              </xdr:cNvSpPr>
            </xdr:nvSpPr>
            <xdr:spPr bwMode="auto">
              <a:xfrm>
                <a:off x="343" y="1491"/>
                <a:ext cx="14" cy="0"/>
              </a:xfrm>
              <a:prstGeom prst="line">
                <a:avLst/>
              </a:prstGeom>
              <a:noFill/>
              <a:ln w="9525">
                <a:solidFill>
                  <a:srgbClr val="FFFF99"/>
                </a:solidFill>
                <a:round/>
                <a:headEnd/>
                <a:tailEnd/>
              </a:ln>
            </xdr:spPr>
          </xdr:sp>
          <xdr:grpSp>
            <xdr:nvGrpSpPr>
              <xdr:cNvPr id="5824" name="Group 704"/>
              <xdr:cNvGrpSpPr>
                <a:grpSpLocks/>
              </xdr:cNvGrpSpPr>
            </xdr:nvGrpSpPr>
            <xdr:grpSpPr bwMode="auto">
              <a:xfrm rot="10800000" flipH="1">
                <a:off x="314" y="1489"/>
                <a:ext cx="14" cy="4"/>
                <a:chOff x="697" y="1451"/>
                <a:chExt cx="14" cy="4"/>
              </a:xfrm>
            </xdr:grpSpPr>
            <xdr:sp macro="" textlink="">
              <xdr:nvSpPr>
                <xdr:cNvPr id="5825" name="Line 705"/>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5826" name="Line 706"/>
                <xdr:cNvSpPr>
                  <a:spLocks noChangeShapeType="1"/>
                </xdr:cNvSpPr>
              </xdr:nvSpPr>
              <xdr:spPr bwMode="auto">
                <a:xfrm>
                  <a:off x="697" y="1451"/>
                  <a:ext cx="14" cy="0"/>
                </a:xfrm>
                <a:prstGeom prst="line">
                  <a:avLst/>
                </a:prstGeom>
                <a:noFill/>
                <a:ln w="9525">
                  <a:solidFill>
                    <a:srgbClr val="FFFF99"/>
                  </a:solidFill>
                  <a:round/>
                  <a:headEnd/>
                  <a:tailEnd/>
                </a:ln>
              </xdr:spPr>
            </xdr:sp>
          </xdr:grpSp>
          <xdr:grpSp>
            <xdr:nvGrpSpPr>
              <xdr:cNvPr id="5827" name="Group 707"/>
              <xdr:cNvGrpSpPr>
                <a:grpSpLocks/>
              </xdr:cNvGrpSpPr>
            </xdr:nvGrpSpPr>
            <xdr:grpSpPr bwMode="auto">
              <a:xfrm rot="10800000" flipH="1">
                <a:off x="384" y="1489"/>
                <a:ext cx="14" cy="4"/>
                <a:chOff x="697" y="1451"/>
                <a:chExt cx="14" cy="4"/>
              </a:xfrm>
            </xdr:grpSpPr>
            <xdr:sp macro="" textlink="">
              <xdr:nvSpPr>
                <xdr:cNvPr id="5828" name="Line 708"/>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5829" name="Line 709"/>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5248" name="Line 128"/>
              <xdr:cNvSpPr>
                <a:spLocks noChangeShapeType="1"/>
              </xdr:cNvSpPr>
            </xdr:nvSpPr>
            <xdr:spPr bwMode="auto">
              <a:xfrm rot="5400000">
                <a:off x="327" y="1508"/>
                <a:ext cx="14" cy="0"/>
              </a:xfrm>
              <a:prstGeom prst="line">
                <a:avLst/>
              </a:prstGeom>
              <a:noFill/>
              <a:ln w="9525">
                <a:solidFill>
                  <a:srgbClr val="FFFF99"/>
                </a:solidFill>
                <a:round/>
                <a:headEnd/>
                <a:tailEnd/>
              </a:ln>
            </xdr:spPr>
          </xdr:sp>
        </xdr:grpSp>
        <xdr:sp macro="" textlink="">
          <xdr:nvSpPr>
            <xdr:cNvPr id="5835" name="Line 715"/>
            <xdr:cNvSpPr>
              <a:spLocks noChangeShapeType="1"/>
            </xdr:cNvSpPr>
          </xdr:nvSpPr>
          <xdr:spPr bwMode="auto">
            <a:xfrm>
              <a:off x="301" y="1589"/>
              <a:ext cx="46" cy="0"/>
            </a:xfrm>
            <a:prstGeom prst="line">
              <a:avLst/>
            </a:prstGeom>
            <a:noFill/>
            <a:ln w="9525">
              <a:solidFill>
                <a:srgbClr val="FF0000"/>
              </a:solidFill>
              <a:round/>
              <a:headEnd/>
              <a:tailEnd type="triangle" w="med" len="med"/>
            </a:ln>
          </xdr:spPr>
        </xdr:sp>
        <xdr:grpSp>
          <xdr:nvGrpSpPr>
            <xdr:cNvPr id="5892" name="Group 772"/>
            <xdr:cNvGrpSpPr>
              <a:grpSpLocks/>
            </xdr:cNvGrpSpPr>
          </xdr:nvGrpSpPr>
          <xdr:grpSpPr bwMode="auto">
            <a:xfrm>
              <a:off x="362" y="1575"/>
              <a:ext cx="186" cy="58"/>
              <a:chOff x="348" y="1575"/>
              <a:chExt cx="186" cy="58"/>
            </a:xfrm>
          </xdr:grpSpPr>
          <xdr:sp macro="" textlink="">
            <xdr:nvSpPr>
              <xdr:cNvPr id="5837" name="Text Box 717"/>
              <xdr:cNvSpPr txBox="1">
                <a:spLocks noChangeArrowheads="1"/>
              </xdr:cNvSpPr>
            </xdr:nvSpPr>
            <xdr:spPr bwMode="auto">
              <a:xfrm>
                <a:off x="407" y="1612"/>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99CC00"/>
                    </a:solidFill>
                    <a:latin typeface="Arial"/>
                    <a:cs typeface="Arial"/>
                  </a:rPr>
                  <a:t>Α</a:t>
                </a:r>
              </a:p>
            </xdr:txBody>
          </xdr:sp>
          <xdr:sp macro="" textlink="">
            <xdr:nvSpPr>
              <xdr:cNvPr id="5838" name="Text Box 718"/>
              <xdr:cNvSpPr txBox="1">
                <a:spLocks noChangeArrowheads="1"/>
              </xdr:cNvSpPr>
            </xdr:nvSpPr>
            <xdr:spPr bwMode="auto">
              <a:xfrm>
                <a:off x="360" y="1580"/>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839" name="Text Box 719"/>
              <xdr:cNvSpPr txBox="1">
                <a:spLocks noChangeArrowheads="1"/>
              </xdr:cNvSpPr>
            </xdr:nvSpPr>
            <xdr:spPr bwMode="auto">
              <a:xfrm>
                <a:off x="407" y="1579"/>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5840" name="Text Box 720"/>
              <xdr:cNvSpPr txBox="1">
                <a:spLocks noChangeArrowheads="1"/>
              </xdr:cNvSpPr>
            </xdr:nvSpPr>
            <xdr:spPr bwMode="auto">
              <a:xfrm>
                <a:off x="478" y="1580"/>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841" name="Text Box 721"/>
              <xdr:cNvSpPr txBox="1">
                <a:spLocks noChangeArrowheads="1"/>
              </xdr:cNvSpPr>
            </xdr:nvSpPr>
            <xdr:spPr bwMode="auto">
              <a:xfrm>
                <a:off x="437" y="1579"/>
                <a:ext cx="32"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842" name="Line 722"/>
              <xdr:cNvSpPr>
                <a:spLocks noChangeShapeType="1"/>
              </xdr:cNvSpPr>
            </xdr:nvSpPr>
            <xdr:spPr bwMode="auto">
              <a:xfrm>
                <a:off x="395" y="1589"/>
                <a:ext cx="14" cy="0"/>
              </a:xfrm>
              <a:prstGeom prst="line">
                <a:avLst/>
              </a:prstGeom>
              <a:noFill/>
              <a:ln w="9525">
                <a:solidFill>
                  <a:srgbClr val="FFFF99"/>
                </a:solidFill>
                <a:round/>
                <a:headEnd/>
                <a:tailEnd/>
              </a:ln>
            </xdr:spPr>
          </xdr:sp>
          <xdr:grpSp>
            <xdr:nvGrpSpPr>
              <xdr:cNvPr id="5843" name="Group 723"/>
              <xdr:cNvGrpSpPr>
                <a:grpSpLocks/>
              </xdr:cNvGrpSpPr>
            </xdr:nvGrpSpPr>
            <xdr:grpSpPr bwMode="auto">
              <a:xfrm rot="10800000" flipH="1">
                <a:off x="425" y="1587"/>
                <a:ext cx="14" cy="4"/>
                <a:chOff x="697" y="1451"/>
                <a:chExt cx="14" cy="4"/>
              </a:xfrm>
            </xdr:grpSpPr>
            <xdr:sp macro="" textlink="">
              <xdr:nvSpPr>
                <xdr:cNvPr id="5844" name="Line 724"/>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5845" name="Line 725"/>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5849" name="Line 729"/>
              <xdr:cNvSpPr>
                <a:spLocks noChangeShapeType="1"/>
              </xdr:cNvSpPr>
            </xdr:nvSpPr>
            <xdr:spPr bwMode="auto">
              <a:xfrm rot="5400000">
                <a:off x="408" y="1606"/>
                <a:ext cx="14" cy="0"/>
              </a:xfrm>
              <a:prstGeom prst="line">
                <a:avLst/>
              </a:prstGeom>
              <a:noFill/>
              <a:ln w="9525">
                <a:solidFill>
                  <a:srgbClr val="FFFF99"/>
                </a:solidFill>
                <a:round/>
                <a:headEnd/>
                <a:tailEnd/>
              </a:ln>
            </xdr:spPr>
          </xdr:sp>
          <xdr:sp macro="" textlink="">
            <xdr:nvSpPr>
              <xdr:cNvPr id="5864" name="Line 744"/>
              <xdr:cNvSpPr>
                <a:spLocks noChangeShapeType="1"/>
              </xdr:cNvSpPr>
            </xdr:nvSpPr>
            <xdr:spPr bwMode="auto">
              <a:xfrm>
                <a:off x="466" y="1589"/>
                <a:ext cx="14" cy="0"/>
              </a:xfrm>
              <a:prstGeom prst="line">
                <a:avLst/>
              </a:prstGeom>
              <a:noFill/>
              <a:ln w="9525">
                <a:solidFill>
                  <a:srgbClr val="FFFF99"/>
                </a:solidFill>
                <a:round/>
                <a:headEnd/>
                <a:tailEnd/>
              </a:ln>
            </xdr:spPr>
          </xdr:sp>
          <xdr:sp macro="" textlink="">
            <xdr:nvSpPr>
              <xdr:cNvPr id="5865" name="Line 745"/>
              <xdr:cNvSpPr>
                <a:spLocks noChangeShapeType="1"/>
              </xdr:cNvSpPr>
            </xdr:nvSpPr>
            <xdr:spPr bwMode="auto">
              <a:xfrm>
                <a:off x="348" y="1589"/>
                <a:ext cx="14" cy="0"/>
              </a:xfrm>
              <a:prstGeom prst="line">
                <a:avLst/>
              </a:prstGeom>
              <a:noFill/>
              <a:ln w="9525">
                <a:solidFill>
                  <a:srgbClr val="FF6600"/>
                </a:solidFill>
                <a:round/>
                <a:headEnd/>
                <a:tailEnd/>
              </a:ln>
            </xdr:spPr>
          </xdr:sp>
          <xdr:sp macro="" textlink="">
            <xdr:nvSpPr>
              <xdr:cNvPr id="5866" name="Line 746"/>
              <xdr:cNvSpPr>
                <a:spLocks noChangeShapeType="1"/>
              </xdr:cNvSpPr>
            </xdr:nvSpPr>
            <xdr:spPr bwMode="auto">
              <a:xfrm>
                <a:off x="514" y="1589"/>
                <a:ext cx="14" cy="0"/>
              </a:xfrm>
              <a:prstGeom prst="line">
                <a:avLst/>
              </a:prstGeom>
              <a:noFill/>
              <a:ln w="9525">
                <a:solidFill>
                  <a:srgbClr val="FF6600"/>
                </a:solidFill>
                <a:round/>
                <a:headEnd/>
                <a:tailEnd/>
              </a:ln>
            </xdr:spPr>
          </xdr:sp>
          <xdr:sp macro="" textlink="">
            <xdr:nvSpPr>
              <xdr:cNvPr id="5887" name="AutoShape 767"/>
              <xdr:cNvSpPr>
                <a:spLocks/>
              </xdr:cNvSpPr>
            </xdr:nvSpPr>
            <xdr:spPr bwMode="auto">
              <a:xfrm>
                <a:off x="358" y="1575"/>
                <a:ext cx="6" cy="52"/>
              </a:xfrm>
              <a:prstGeom prst="leftBracket">
                <a:avLst>
                  <a:gd name="adj" fmla="val 72222"/>
                </a:avLst>
              </a:prstGeom>
              <a:noFill/>
              <a:ln w="9525">
                <a:solidFill>
                  <a:srgbClr val="800000"/>
                </a:solidFill>
                <a:round/>
                <a:headEnd/>
                <a:tailEnd/>
              </a:ln>
            </xdr:spPr>
          </xdr:sp>
          <xdr:sp macro="" textlink="">
            <xdr:nvSpPr>
              <xdr:cNvPr id="5891" name="Text Box 771"/>
              <xdr:cNvSpPr txBox="1">
                <a:spLocks noChangeArrowheads="1"/>
              </xdr:cNvSpPr>
            </xdr:nvSpPr>
            <xdr:spPr bwMode="auto">
              <a:xfrm>
                <a:off x="520" y="1607"/>
                <a:ext cx="14"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800000"/>
                    </a:solidFill>
                    <a:latin typeface="Arial"/>
                    <a:cs typeface="Arial"/>
                  </a:rPr>
                  <a:t>ν</a:t>
                </a:r>
              </a:p>
            </xdr:txBody>
          </xdr:sp>
          <xdr:sp macro="" textlink="">
            <xdr:nvSpPr>
              <xdr:cNvPr id="5890" name="AutoShape 770"/>
              <xdr:cNvSpPr>
                <a:spLocks/>
              </xdr:cNvSpPr>
            </xdr:nvSpPr>
            <xdr:spPr bwMode="auto">
              <a:xfrm flipH="1">
                <a:off x="513" y="1575"/>
                <a:ext cx="6" cy="52"/>
              </a:xfrm>
              <a:prstGeom prst="leftBracket">
                <a:avLst>
                  <a:gd name="adj" fmla="val 72222"/>
                </a:avLst>
              </a:prstGeom>
              <a:noFill/>
              <a:ln w="9525">
                <a:solidFill>
                  <a:srgbClr val="800000"/>
                </a:solidFill>
                <a:round/>
                <a:headEnd/>
                <a:tailEnd/>
              </a:ln>
            </xdr:spPr>
          </xdr:sp>
        </xdr:grpSp>
      </xdr:grpSp>
    </xdr:grpSp>
    <xdr:clientData/>
  </xdr:twoCellAnchor>
  <xdr:twoCellAnchor>
    <xdr:from>
      <xdr:col>4</xdr:col>
      <xdr:colOff>95250</xdr:colOff>
      <xdr:row>72</xdr:row>
      <xdr:rowOff>192030</xdr:rowOff>
    </xdr:from>
    <xdr:to>
      <xdr:col>6</xdr:col>
      <xdr:colOff>342900</xdr:colOff>
      <xdr:row>75</xdr:row>
      <xdr:rowOff>133377</xdr:rowOff>
    </xdr:to>
    <xdr:grpSp>
      <xdr:nvGrpSpPr>
        <xdr:cNvPr id="5895" name="Group 775"/>
        <xdr:cNvGrpSpPr>
          <a:grpSpLocks/>
        </xdr:cNvGrpSpPr>
      </xdr:nvGrpSpPr>
      <xdr:grpSpPr bwMode="auto">
        <a:xfrm>
          <a:off x="2553315" y="14940417"/>
          <a:ext cx="1476682" cy="555863"/>
          <a:chOff x="278" y="1481"/>
          <a:chExt cx="154" cy="54"/>
        </a:xfrm>
      </xdr:grpSpPr>
      <xdr:sp macro="" textlink="">
        <xdr:nvSpPr>
          <xdr:cNvPr id="5896" name="Text Box 776"/>
          <xdr:cNvSpPr txBox="1">
            <a:spLocks noChangeArrowheads="1"/>
          </xdr:cNvSpPr>
        </xdr:nvSpPr>
        <xdr:spPr bwMode="auto">
          <a:xfrm>
            <a:off x="325" y="1514"/>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99CC00"/>
                </a:solidFill>
                <a:latin typeface="Arial"/>
                <a:cs typeface="Arial"/>
              </a:rPr>
              <a:t>Α</a:t>
            </a:r>
          </a:p>
        </xdr:txBody>
      </xdr:sp>
      <xdr:sp macro="" textlink="">
        <xdr:nvSpPr>
          <xdr:cNvPr id="5897" name="Text Box 777"/>
          <xdr:cNvSpPr txBox="1">
            <a:spLocks noChangeArrowheads="1"/>
          </xdr:cNvSpPr>
        </xdr:nvSpPr>
        <xdr:spPr bwMode="auto">
          <a:xfrm>
            <a:off x="278" y="1482"/>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898" name="Text Box 778"/>
          <xdr:cNvSpPr txBox="1">
            <a:spLocks noChangeArrowheads="1"/>
          </xdr:cNvSpPr>
        </xdr:nvSpPr>
        <xdr:spPr bwMode="auto">
          <a:xfrm>
            <a:off x="326" y="1481"/>
            <a:ext cx="31"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5899" name="Text Box 779"/>
          <xdr:cNvSpPr txBox="1">
            <a:spLocks noChangeArrowheads="1"/>
          </xdr:cNvSpPr>
        </xdr:nvSpPr>
        <xdr:spPr bwMode="auto">
          <a:xfrm>
            <a:off x="396" y="148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5900" name="Text Box 780"/>
          <xdr:cNvSpPr txBox="1">
            <a:spLocks noChangeArrowheads="1"/>
          </xdr:cNvSpPr>
        </xdr:nvSpPr>
        <xdr:spPr bwMode="auto">
          <a:xfrm>
            <a:off x="354" y="1481"/>
            <a:ext cx="32"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5901" name="Line 781"/>
          <xdr:cNvSpPr>
            <a:spLocks noChangeShapeType="1"/>
          </xdr:cNvSpPr>
        </xdr:nvSpPr>
        <xdr:spPr bwMode="auto">
          <a:xfrm>
            <a:off x="343" y="1491"/>
            <a:ext cx="14" cy="0"/>
          </a:xfrm>
          <a:prstGeom prst="line">
            <a:avLst/>
          </a:prstGeom>
          <a:noFill/>
          <a:ln w="9525">
            <a:solidFill>
              <a:srgbClr val="FFFF99"/>
            </a:solidFill>
            <a:round/>
            <a:headEnd/>
            <a:tailEnd/>
          </a:ln>
        </xdr:spPr>
      </xdr:sp>
      <xdr:grpSp>
        <xdr:nvGrpSpPr>
          <xdr:cNvPr id="5902" name="Group 782"/>
          <xdr:cNvGrpSpPr>
            <a:grpSpLocks/>
          </xdr:cNvGrpSpPr>
        </xdr:nvGrpSpPr>
        <xdr:grpSpPr bwMode="auto">
          <a:xfrm rot="10800000" flipH="1">
            <a:off x="314" y="1489"/>
            <a:ext cx="14" cy="4"/>
            <a:chOff x="697" y="1451"/>
            <a:chExt cx="14" cy="4"/>
          </a:xfrm>
        </xdr:grpSpPr>
        <xdr:sp macro="" textlink="">
          <xdr:nvSpPr>
            <xdr:cNvPr id="5903" name="Line 783"/>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5904" name="Line 784"/>
            <xdr:cNvSpPr>
              <a:spLocks noChangeShapeType="1"/>
            </xdr:cNvSpPr>
          </xdr:nvSpPr>
          <xdr:spPr bwMode="auto">
            <a:xfrm>
              <a:off x="697" y="1451"/>
              <a:ext cx="14" cy="0"/>
            </a:xfrm>
            <a:prstGeom prst="line">
              <a:avLst/>
            </a:prstGeom>
            <a:noFill/>
            <a:ln w="9525">
              <a:solidFill>
                <a:srgbClr val="FFFF99"/>
              </a:solidFill>
              <a:round/>
              <a:headEnd/>
              <a:tailEnd/>
            </a:ln>
          </xdr:spPr>
        </xdr:sp>
      </xdr:grpSp>
      <xdr:grpSp>
        <xdr:nvGrpSpPr>
          <xdr:cNvPr id="5905" name="Group 785"/>
          <xdr:cNvGrpSpPr>
            <a:grpSpLocks/>
          </xdr:cNvGrpSpPr>
        </xdr:nvGrpSpPr>
        <xdr:grpSpPr bwMode="auto">
          <a:xfrm rot="10800000" flipH="1">
            <a:off x="384" y="1489"/>
            <a:ext cx="14" cy="4"/>
            <a:chOff x="697" y="1451"/>
            <a:chExt cx="14" cy="4"/>
          </a:xfrm>
        </xdr:grpSpPr>
        <xdr:sp macro="" textlink="">
          <xdr:nvSpPr>
            <xdr:cNvPr id="5906" name="Line 786"/>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5907" name="Line 787"/>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5908" name="Line 788"/>
          <xdr:cNvSpPr>
            <a:spLocks noChangeShapeType="1"/>
          </xdr:cNvSpPr>
        </xdr:nvSpPr>
        <xdr:spPr bwMode="auto">
          <a:xfrm rot="5400000">
            <a:off x="328" y="1508"/>
            <a:ext cx="14" cy="0"/>
          </a:xfrm>
          <a:prstGeom prst="line">
            <a:avLst/>
          </a:prstGeom>
          <a:noFill/>
          <a:ln w="9525">
            <a:solidFill>
              <a:srgbClr val="FFFF99"/>
            </a:solidFill>
            <a:round/>
            <a:headEnd/>
            <a:tailEnd/>
          </a:ln>
        </xdr:spPr>
      </xdr:sp>
    </xdr:grpSp>
    <xdr:clientData/>
  </xdr:twoCellAnchor>
  <xdr:twoCellAnchor>
    <xdr:from>
      <xdr:col>5</xdr:col>
      <xdr:colOff>76200</xdr:colOff>
      <xdr:row>86</xdr:row>
      <xdr:rowOff>76200</xdr:rowOff>
    </xdr:from>
    <xdr:to>
      <xdr:col>7</xdr:col>
      <xdr:colOff>533400</xdr:colOff>
      <xdr:row>88</xdr:row>
      <xdr:rowOff>114300</xdr:rowOff>
    </xdr:to>
    <xdr:grpSp>
      <xdr:nvGrpSpPr>
        <xdr:cNvPr id="5971" name="Group 851"/>
        <xdr:cNvGrpSpPr>
          <a:grpSpLocks/>
        </xdr:cNvGrpSpPr>
      </xdr:nvGrpSpPr>
      <xdr:grpSpPr bwMode="auto">
        <a:xfrm>
          <a:off x="3148781" y="17692329"/>
          <a:ext cx="1686232" cy="447777"/>
          <a:chOff x="328" y="1750"/>
          <a:chExt cx="176" cy="44"/>
        </a:xfrm>
      </xdr:grpSpPr>
      <xdr:grpSp>
        <xdr:nvGrpSpPr>
          <xdr:cNvPr id="5968" name="Group 848"/>
          <xdr:cNvGrpSpPr>
            <a:grpSpLocks/>
          </xdr:cNvGrpSpPr>
        </xdr:nvGrpSpPr>
        <xdr:grpSpPr bwMode="auto">
          <a:xfrm>
            <a:off x="328" y="1750"/>
            <a:ext cx="169" cy="43"/>
            <a:chOff x="323" y="1754"/>
            <a:chExt cx="169" cy="43"/>
          </a:xfrm>
        </xdr:grpSpPr>
        <xdr:grpSp>
          <xdr:nvGrpSpPr>
            <xdr:cNvPr id="5967" name="Group 847"/>
            <xdr:cNvGrpSpPr>
              <a:grpSpLocks/>
            </xdr:cNvGrpSpPr>
          </xdr:nvGrpSpPr>
          <xdr:grpSpPr bwMode="auto">
            <a:xfrm>
              <a:off x="323" y="1765"/>
              <a:ext cx="169" cy="27"/>
              <a:chOff x="323" y="1765"/>
              <a:chExt cx="169" cy="27"/>
            </a:xfrm>
          </xdr:grpSpPr>
          <xdr:sp macro="" textlink="">
            <xdr:nvSpPr>
              <xdr:cNvPr id="5941" name="Text Box 821"/>
              <xdr:cNvSpPr txBox="1">
                <a:spLocks noChangeArrowheads="1"/>
              </xdr:cNvSpPr>
            </xdr:nvSpPr>
            <xdr:spPr bwMode="auto">
              <a:xfrm>
                <a:off x="333" y="1765"/>
                <a:ext cx="36" cy="27"/>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5942" name="Text Box 822"/>
              <xdr:cNvSpPr txBox="1">
                <a:spLocks noChangeArrowheads="1"/>
              </xdr:cNvSpPr>
            </xdr:nvSpPr>
            <xdr:spPr bwMode="auto">
              <a:xfrm>
                <a:off x="375" y="1765"/>
                <a:ext cx="31"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p>
            </xdr:txBody>
          </xdr:sp>
          <xdr:sp macro="" textlink="">
            <xdr:nvSpPr>
              <xdr:cNvPr id="5943" name="Text Box 823"/>
              <xdr:cNvSpPr txBox="1">
                <a:spLocks noChangeArrowheads="1"/>
              </xdr:cNvSpPr>
            </xdr:nvSpPr>
            <xdr:spPr bwMode="auto">
              <a:xfrm>
                <a:off x="448" y="1765"/>
                <a:ext cx="36"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5944" name="Text Box 824"/>
              <xdr:cNvSpPr txBox="1">
                <a:spLocks noChangeArrowheads="1"/>
              </xdr:cNvSpPr>
            </xdr:nvSpPr>
            <xdr:spPr bwMode="auto">
              <a:xfrm>
                <a:off x="411" y="1765"/>
                <a:ext cx="32"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p>
            </xdr:txBody>
          </xdr:sp>
          <xdr:sp macro="" textlink="">
            <xdr:nvSpPr>
              <xdr:cNvPr id="5945" name="Line 825"/>
              <xdr:cNvSpPr>
                <a:spLocks noChangeShapeType="1"/>
              </xdr:cNvSpPr>
            </xdr:nvSpPr>
            <xdr:spPr bwMode="auto">
              <a:xfrm>
                <a:off x="365" y="1775"/>
                <a:ext cx="12" cy="0"/>
              </a:xfrm>
              <a:prstGeom prst="line">
                <a:avLst/>
              </a:prstGeom>
              <a:noFill/>
              <a:ln w="9525">
                <a:solidFill>
                  <a:srgbClr val="FFFF99"/>
                </a:solidFill>
                <a:round/>
                <a:headEnd/>
                <a:tailEnd/>
              </a:ln>
            </xdr:spPr>
          </xdr:sp>
          <xdr:sp macro="" textlink="">
            <xdr:nvSpPr>
              <xdr:cNvPr id="5956" name="Line 836"/>
              <xdr:cNvSpPr>
                <a:spLocks noChangeShapeType="1"/>
              </xdr:cNvSpPr>
            </xdr:nvSpPr>
            <xdr:spPr bwMode="auto">
              <a:xfrm>
                <a:off x="437" y="1775"/>
                <a:ext cx="12" cy="0"/>
              </a:xfrm>
              <a:prstGeom prst="line">
                <a:avLst/>
              </a:prstGeom>
              <a:noFill/>
              <a:ln w="9525">
                <a:solidFill>
                  <a:srgbClr val="FFFF99"/>
                </a:solidFill>
                <a:round/>
                <a:headEnd/>
                <a:tailEnd/>
              </a:ln>
            </xdr:spPr>
          </xdr:sp>
          <xdr:grpSp>
            <xdr:nvGrpSpPr>
              <xdr:cNvPr id="5963" name="Group 843"/>
              <xdr:cNvGrpSpPr>
                <a:grpSpLocks/>
              </xdr:cNvGrpSpPr>
            </xdr:nvGrpSpPr>
            <xdr:grpSpPr bwMode="auto">
              <a:xfrm>
                <a:off x="401" y="1773"/>
                <a:ext cx="12" cy="4"/>
                <a:chOff x="413" y="1819"/>
                <a:chExt cx="12" cy="4"/>
              </a:xfrm>
            </xdr:grpSpPr>
            <xdr:sp macro="" textlink="">
              <xdr:nvSpPr>
                <xdr:cNvPr id="5961" name="Line 841"/>
                <xdr:cNvSpPr>
                  <a:spLocks noChangeShapeType="1"/>
                </xdr:cNvSpPr>
              </xdr:nvSpPr>
              <xdr:spPr bwMode="auto">
                <a:xfrm>
                  <a:off x="413" y="1823"/>
                  <a:ext cx="12" cy="0"/>
                </a:xfrm>
                <a:prstGeom prst="line">
                  <a:avLst/>
                </a:prstGeom>
                <a:noFill/>
                <a:ln w="9525">
                  <a:solidFill>
                    <a:srgbClr val="FFFF99"/>
                  </a:solidFill>
                  <a:round/>
                  <a:headEnd/>
                  <a:tailEnd/>
                </a:ln>
              </xdr:spPr>
            </xdr:sp>
            <xdr:sp macro="" textlink="">
              <xdr:nvSpPr>
                <xdr:cNvPr id="5962" name="Line 842"/>
                <xdr:cNvSpPr>
                  <a:spLocks noChangeShapeType="1"/>
                </xdr:cNvSpPr>
              </xdr:nvSpPr>
              <xdr:spPr bwMode="auto">
                <a:xfrm>
                  <a:off x="413" y="1819"/>
                  <a:ext cx="12" cy="0"/>
                </a:xfrm>
                <a:prstGeom prst="line">
                  <a:avLst/>
                </a:prstGeom>
                <a:noFill/>
                <a:ln w="9525">
                  <a:solidFill>
                    <a:srgbClr val="FF6600"/>
                  </a:solidFill>
                  <a:round/>
                  <a:headEnd/>
                  <a:tailEnd/>
                </a:ln>
              </xdr:spPr>
            </xdr:sp>
          </xdr:grpSp>
          <xdr:sp macro="" textlink="">
            <xdr:nvSpPr>
              <xdr:cNvPr id="5964" name="Line 844"/>
              <xdr:cNvSpPr>
                <a:spLocks noChangeShapeType="1"/>
              </xdr:cNvSpPr>
            </xdr:nvSpPr>
            <xdr:spPr bwMode="auto">
              <a:xfrm>
                <a:off x="480" y="1775"/>
                <a:ext cx="12" cy="0"/>
              </a:xfrm>
              <a:prstGeom prst="line">
                <a:avLst/>
              </a:prstGeom>
              <a:noFill/>
              <a:ln w="9525">
                <a:solidFill>
                  <a:srgbClr val="FF6600"/>
                </a:solidFill>
                <a:round/>
                <a:headEnd/>
                <a:tailEnd/>
              </a:ln>
            </xdr:spPr>
          </xdr:sp>
          <xdr:sp macro="" textlink="">
            <xdr:nvSpPr>
              <xdr:cNvPr id="5965" name="Line 845"/>
              <xdr:cNvSpPr>
                <a:spLocks noChangeShapeType="1"/>
              </xdr:cNvSpPr>
            </xdr:nvSpPr>
            <xdr:spPr bwMode="auto">
              <a:xfrm>
                <a:off x="323" y="1775"/>
                <a:ext cx="12" cy="0"/>
              </a:xfrm>
              <a:prstGeom prst="line">
                <a:avLst/>
              </a:prstGeom>
              <a:noFill/>
              <a:ln w="9525">
                <a:solidFill>
                  <a:srgbClr val="FF6600"/>
                </a:solidFill>
                <a:round/>
                <a:headEnd/>
                <a:tailEnd/>
              </a:ln>
            </xdr:spPr>
          </xdr:sp>
        </xdr:grpSp>
        <xdr:sp macro="" textlink="">
          <xdr:nvSpPr>
            <xdr:cNvPr id="5966" name="AutoShape 846"/>
            <xdr:cNvSpPr>
              <a:spLocks/>
            </xdr:cNvSpPr>
          </xdr:nvSpPr>
          <xdr:spPr bwMode="auto">
            <a:xfrm>
              <a:off x="331" y="1754"/>
              <a:ext cx="5" cy="43"/>
            </a:xfrm>
            <a:prstGeom prst="leftBracket">
              <a:avLst>
                <a:gd name="adj" fmla="val 71667"/>
              </a:avLst>
            </a:prstGeom>
            <a:noFill/>
            <a:ln w="9525">
              <a:solidFill>
                <a:srgbClr val="800000"/>
              </a:solidFill>
              <a:round/>
              <a:headEnd/>
              <a:tailEnd/>
            </a:ln>
          </xdr:spPr>
        </xdr:sp>
        <xdr:sp macro="" textlink="">
          <xdr:nvSpPr>
            <xdr:cNvPr id="5954" name="AutoShape 834"/>
            <xdr:cNvSpPr>
              <a:spLocks/>
            </xdr:cNvSpPr>
          </xdr:nvSpPr>
          <xdr:spPr bwMode="auto">
            <a:xfrm flipH="1">
              <a:off x="480" y="1754"/>
              <a:ext cx="5" cy="43"/>
            </a:xfrm>
            <a:prstGeom prst="leftBracket">
              <a:avLst>
                <a:gd name="adj" fmla="val 71667"/>
              </a:avLst>
            </a:prstGeom>
            <a:noFill/>
            <a:ln w="9525">
              <a:solidFill>
                <a:srgbClr val="800000"/>
              </a:solidFill>
              <a:round/>
              <a:headEnd/>
              <a:tailEnd/>
            </a:ln>
          </xdr:spPr>
        </xdr:sp>
      </xdr:grpSp>
      <xdr:sp macro="" textlink="">
        <xdr:nvSpPr>
          <xdr:cNvPr id="5969" name="Text Box 849"/>
          <xdr:cNvSpPr txBox="1">
            <a:spLocks noChangeArrowheads="1"/>
          </xdr:cNvSpPr>
        </xdr:nvSpPr>
        <xdr:spPr bwMode="auto">
          <a:xfrm>
            <a:off x="491" y="1774"/>
            <a:ext cx="13"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100" b="0" i="0" strike="noStrike">
                <a:solidFill>
                  <a:srgbClr val="800000"/>
                </a:solidFill>
                <a:latin typeface="Arial"/>
                <a:cs typeface="Arial"/>
              </a:rPr>
              <a:t>ν</a:t>
            </a:r>
          </a:p>
        </xdr:txBody>
      </xdr:sp>
    </xdr:grpSp>
    <xdr:clientData/>
  </xdr:twoCellAnchor>
  <xdr:twoCellAnchor>
    <xdr:from>
      <xdr:col>5</xdr:col>
      <xdr:colOff>123825</xdr:colOff>
      <xdr:row>89</xdr:row>
      <xdr:rowOff>180989</xdr:rowOff>
    </xdr:from>
    <xdr:to>
      <xdr:col>7</xdr:col>
      <xdr:colOff>485775</xdr:colOff>
      <xdr:row>93</xdr:row>
      <xdr:rowOff>39324</xdr:rowOff>
    </xdr:to>
    <xdr:grpSp>
      <xdr:nvGrpSpPr>
        <xdr:cNvPr id="6005" name="Group 885"/>
        <xdr:cNvGrpSpPr>
          <a:grpSpLocks/>
        </xdr:cNvGrpSpPr>
      </xdr:nvGrpSpPr>
      <xdr:grpSpPr bwMode="auto">
        <a:xfrm>
          <a:off x="3196406" y="18411634"/>
          <a:ext cx="1590982" cy="677690"/>
          <a:chOff x="330" y="1809"/>
          <a:chExt cx="166" cy="65"/>
        </a:xfrm>
      </xdr:grpSpPr>
      <xdr:sp macro="" textlink="">
        <xdr:nvSpPr>
          <xdr:cNvPr id="5634" name="Text Box 514"/>
          <xdr:cNvSpPr txBox="1">
            <a:spLocks noChangeArrowheads="1"/>
          </xdr:cNvSpPr>
        </xdr:nvSpPr>
        <xdr:spPr bwMode="auto">
          <a:xfrm>
            <a:off x="382" y="1848"/>
            <a:ext cx="33"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3</a:t>
            </a:r>
          </a:p>
        </xdr:txBody>
      </xdr:sp>
      <xdr:sp macro="" textlink="">
        <xdr:nvSpPr>
          <xdr:cNvPr id="5990" name="Text Box 870"/>
          <xdr:cNvSpPr txBox="1">
            <a:spLocks noChangeArrowheads="1"/>
          </xdr:cNvSpPr>
        </xdr:nvSpPr>
        <xdr:spPr bwMode="auto">
          <a:xfrm>
            <a:off x="341" y="1820"/>
            <a:ext cx="36" cy="27"/>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5991" name="Text Box 871"/>
          <xdr:cNvSpPr txBox="1">
            <a:spLocks noChangeArrowheads="1"/>
          </xdr:cNvSpPr>
        </xdr:nvSpPr>
        <xdr:spPr bwMode="auto">
          <a:xfrm>
            <a:off x="383" y="1820"/>
            <a:ext cx="16"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a:t>
            </a:r>
          </a:p>
        </xdr:txBody>
      </xdr:sp>
      <xdr:sp macro="" textlink="">
        <xdr:nvSpPr>
          <xdr:cNvPr id="5992" name="Text Box 872"/>
          <xdr:cNvSpPr txBox="1">
            <a:spLocks noChangeArrowheads="1"/>
          </xdr:cNvSpPr>
        </xdr:nvSpPr>
        <xdr:spPr bwMode="auto">
          <a:xfrm>
            <a:off x="446" y="1820"/>
            <a:ext cx="36"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5993" name="Text Box 873"/>
          <xdr:cNvSpPr txBox="1">
            <a:spLocks noChangeArrowheads="1"/>
          </xdr:cNvSpPr>
        </xdr:nvSpPr>
        <xdr:spPr bwMode="auto">
          <a:xfrm>
            <a:off x="409" y="1820"/>
            <a:ext cx="32"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p>
        </xdr:txBody>
      </xdr:sp>
      <xdr:sp macro="" textlink="">
        <xdr:nvSpPr>
          <xdr:cNvPr id="5994" name="Line 874"/>
          <xdr:cNvSpPr>
            <a:spLocks noChangeShapeType="1"/>
          </xdr:cNvSpPr>
        </xdr:nvSpPr>
        <xdr:spPr bwMode="auto">
          <a:xfrm>
            <a:off x="372" y="1830"/>
            <a:ext cx="12" cy="0"/>
          </a:xfrm>
          <a:prstGeom prst="line">
            <a:avLst/>
          </a:prstGeom>
          <a:noFill/>
          <a:ln w="9525">
            <a:solidFill>
              <a:srgbClr val="FFFF99"/>
            </a:solidFill>
            <a:round/>
            <a:headEnd/>
            <a:tailEnd/>
          </a:ln>
        </xdr:spPr>
      </xdr:sp>
      <xdr:sp macro="" textlink="">
        <xdr:nvSpPr>
          <xdr:cNvPr id="5995" name="Line 875"/>
          <xdr:cNvSpPr>
            <a:spLocks noChangeShapeType="1"/>
          </xdr:cNvSpPr>
        </xdr:nvSpPr>
        <xdr:spPr bwMode="auto">
          <a:xfrm>
            <a:off x="436" y="1830"/>
            <a:ext cx="12" cy="0"/>
          </a:xfrm>
          <a:prstGeom prst="line">
            <a:avLst/>
          </a:prstGeom>
          <a:noFill/>
          <a:ln w="9525">
            <a:solidFill>
              <a:srgbClr val="FFFF99"/>
            </a:solidFill>
            <a:round/>
            <a:headEnd/>
            <a:tailEnd/>
          </a:ln>
        </xdr:spPr>
      </xdr:sp>
      <xdr:grpSp>
        <xdr:nvGrpSpPr>
          <xdr:cNvPr id="5996" name="Group 876"/>
          <xdr:cNvGrpSpPr>
            <a:grpSpLocks/>
          </xdr:cNvGrpSpPr>
        </xdr:nvGrpSpPr>
        <xdr:grpSpPr bwMode="auto">
          <a:xfrm>
            <a:off x="398" y="1828"/>
            <a:ext cx="12" cy="4"/>
            <a:chOff x="413" y="1819"/>
            <a:chExt cx="12" cy="4"/>
          </a:xfrm>
        </xdr:grpSpPr>
        <xdr:sp macro="" textlink="">
          <xdr:nvSpPr>
            <xdr:cNvPr id="5997" name="Line 877"/>
            <xdr:cNvSpPr>
              <a:spLocks noChangeShapeType="1"/>
            </xdr:cNvSpPr>
          </xdr:nvSpPr>
          <xdr:spPr bwMode="auto">
            <a:xfrm>
              <a:off x="413" y="1823"/>
              <a:ext cx="12" cy="0"/>
            </a:xfrm>
            <a:prstGeom prst="line">
              <a:avLst/>
            </a:prstGeom>
            <a:noFill/>
            <a:ln w="9525">
              <a:solidFill>
                <a:srgbClr val="FFFF99"/>
              </a:solidFill>
              <a:round/>
              <a:headEnd/>
              <a:tailEnd/>
            </a:ln>
          </xdr:spPr>
        </xdr:sp>
        <xdr:sp macro="" textlink="">
          <xdr:nvSpPr>
            <xdr:cNvPr id="5998" name="Line 878"/>
            <xdr:cNvSpPr>
              <a:spLocks noChangeShapeType="1"/>
            </xdr:cNvSpPr>
          </xdr:nvSpPr>
          <xdr:spPr bwMode="auto">
            <a:xfrm>
              <a:off x="413" y="1819"/>
              <a:ext cx="12" cy="0"/>
            </a:xfrm>
            <a:prstGeom prst="line">
              <a:avLst/>
            </a:prstGeom>
            <a:noFill/>
            <a:ln w="9525">
              <a:solidFill>
                <a:srgbClr val="FF6600"/>
              </a:solidFill>
              <a:round/>
              <a:headEnd/>
              <a:tailEnd/>
            </a:ln>
          </xdr:spPr>
        </xdr:sp>
      </xdr:grpSp>
      <xdr:sp macro="" textlink="">
        <xdr:nvSpPr>
          <xdr:cNvPr id="5999" name="Line 879"/>
          <xdr:cNvSpPr>
            <a:spLocks noChangeShapeType="1"/>
          </xdr:cNvSpPr>
        </xdr:nvSpPr>
        <xdr:spPr bwMode="auto">
          <a:xfrm>
            <a:off x="477" y="1830"/>
            <a:ext cx="12" cy="0"/>
          </a:xfrm>
          <a:prstGeom prst="line">
            <a:avLst/>
          </a:prstGeom>
          <a:noFill/>
          <a:ln w="9525">
            <a:solidFill>
              <a:srgbClr val="FF6600"/>
            </a:solidFill>
            <a:round/>
            <a:headEnd/>
            <a:tailEnd/>
          </a:ln>
        </xdr:spPr>
      </xdr:sp>
      <xdr:sp macro="" textlink="">
        <xdr:nvSpPr>
          <xdr:cNvPr id="6000" name="Line 880"/>
          <xdr:cNvSpPr>
            <a:spLocks noChangeShapeType="1"/>
          </xdr:cNvSpPr>
        </xdr:nvSpPr>
        <xdr:spPr bwMode="auto">
          <a:xfrm>
            <a:off x="330" y="1830"/>
            <a:ext cx="12" cy="0"/>
          </a:xfrm>
          <a:prstGeom prst="line">
            <a:avLst/>
          </a:prstGeom>
          <a:noFill/>
          <a:ln w="9525">
            <a:solidFill>
              <a:srgbClr val="FF6600"/>
            </a:solidFill>
            <a:round/>
            <a:headEnd/>
            <a:tailEnd/>
          </a:ln>
        </xdr:spPr>
      </xdr:sp>
      <xdr:sp macro="" textlink="">
        <xdr:nvSpPr>
          <xdr:cNvPr id="6001" name="AutoShape 881"/>
          <xdr:cNvSpPr>
            <a:spLocks/>
          </xdr:cNvSpPr>
        </xdr:nvSpPr>
        <xdr:spPr bwMode="auto">
          <a:xfrm>
            <a:off x="338" y="1809"/>
            <a:ext cx="5" cy="43"/>
          </a:xfrm>
          <a:prstGeom prst="leftBracket">
            <a:avLst>
              <a:gd name="adj" fmla="val 71667"/>
            </a:avLst>
          </a:prstGeom>
          <a:noFill/>
          <a:ln w="9525">
            <a:solidFill>
              <a:srgbClr val="800000"/>
            </a:solidFill>
            <a:round/>
            <a:headEnd/>
            <a:tailEnd/>
          </a:ln>
        </xdr:spPr>
      </xdr:sp>
      <xdr:sp macro="" textlink="">
        <xdr:nvSpPr>
          <xdr:cNvPr id="6002" name="AutoShape 882"/>
          <xdr:cNvSpPr>
            <a:spLocks/>
          </xdr:cNvSpPr>
        </xdr:nvSpPr>
        <xdr:spPr bwMode="auto">
          <a:xfrm flipH="1">
            <a:off x="477" y="1809"/>
            <a:ext cx="5" cy="43"/>
          </a:xfrm>
          <a:prstGeom prst="leftBracket">
            <a:avLst>
              <a:gd name="adj" fmla="val 71667"/>
            </a:avLst>
          </a:prstGeom>
          <a:noFill/>
          <a:ln w="9525">
            <a:solidFill>
              <a:srgbClr val="800000"/>
            </a:solidFill>
            <a:round/>
            <a:headEnd/>
            <a:tailEnd/>
          </a:ln>
        </xdr:spPr>
      </xdr:sp>
      <xdr:sp macro="" textlink="">
        <xdr:nvSpPr>
          <xdr:cNvPr id="6003" name="Text Box 883"/>
          <xdr:cNvSpPr txBox="1">
            <a:spLocks noChangeArrowheads="1"/>
          </xdr:cNvSpPr>
        </xdr:nvSpPr>
        <xdr:spPr bwMode="auto">
          <a:xfrm>
            <a:off x="483" y="1833"/>
            <a:ext cx="13"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100" b="0" i="0" strike="noStrike">
                <a:solidFill>
                  <a:srgbClr val="800000"/>
                </a:solidFill>
                <a:latin typeface="Arial"/>
                <a:cs typeface="Arial"/>
              </a:rPr>
              <a:t>ν</a:t>
            </a:r>
          </a:p>
        </xdr:txBody>
      </xdr:sp>
      <xdr:sp macro="" textlink="">
        <xdr:nvSpPr>
          <xdr:cNvPr id="6004" name="Line 884"/>
          <xdr:cNvSpPr>
            <a:spLocks noChangeShapeType="1"/>
          </xdr:cNvSpPr>
        </xdr:nvSpPr>
        <xdr:spPr bwMode="auto">
          <a:xfrm rot="5400000">
            <a:off x="385" y="1844"/>
            <a:ext cx="12" cy="0"/>
          </a:xfrm>
          <a:prstGeom prst="line">
            <a:avLst/>
          </a:prstGeom>
          <a:noFill/>
          <a:ln w="9525">
            <a:solidFill>
              <a:srgbClr val="FFFF99"/>
            </a:solidFill>
            <a:round/>
            <a:headEnd/>
            <a:tailEnd/>
          </a:ln>
        </xdr:spPr>
      </xdr:sp>
    </xdr:grpSp>
    <xdr:clientData/>
  </xdr:twoCellAnchor>
  <xdr:twoCellAnchor>
    <xdr:from>
      <xdr:col>5</xdr:col>
      <xdr:colOff>123825</xdr:colOff>
      <xdr:row>94</xdr:row>
      <xdr:rowOff>180964</xdr:rowOff>
    </xdr:from>
    <xdr:to>
      <xdr:col>7</xdr:col>
      <xdr:colOff>485775</xdr:colOff>
      <xdr:row>97</xdr:row>
      <xdr:rowOff>151896</xdr:rowOff>
    </xdr:to>
    <xdr:grpSp>
      <xdr:nvGrpSpPr>
        <xdr:cNvPr id="6038" name="Group 918"/>
        <xdr:cNvGrpSpPr>
          <a:grpSpLocks/>
        </xdr:cNvGrpSpPr>
      </xdr:nvGrpSpPr>
      <xdr:grpSpPr bwMode="auto">
        <a:xfrm>
          <a:off x="3196406" y="19435803"/>
          <a:ext cx="1590982" cy="585448"/>
          <a:chOff x="333" y="1921"/>
          <a:chExt cx="166" cy="57"/>
        </a:xfrm>
      </xdr:grpSpPr>
      <xdr:sp macro="" textlink="">
        <xdr:nvSpPr>
          <xdr:cNvPr id="6021" name="Text Box 901"/>
          <xdr:cNvSpPr txBox="1">
            <a:spLocks noChangeArrowheads="1"/>
          </xdr:cNvSpPr>
        </xdr:nvSpPr>
        <xdr:spPr bwMode="auto">
          <a:xfrm>
            <a:off x="385" y="1959"/>
            <a:ext cx="21"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Cl</a:t>
            </a:r>
          </a:p>
        </xdr:txBody>
      </xdr:sp>
      <xdr:sp macro="" textlink="">
        <xdr:nvSpPr>
          <xdr:cNvPr id="6022" name="Text Box 902"/>
          <xdr:cNvSpPr txBox="1">
            <a:spLocks noChangeArrowheads="1"/>
          </xdr:cNvSpPr>
        </xdr:nvSpPr>
        <xdr:spPr bwMode="auto">
          <a:xfrm>
            <a:off x="344" y="1932"/>
            <a:ext cx="36" cy="27"/>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6023" name="Text Box 903"/>
          <xdr:cNvSpPr txBox="1">
            <a:spLocks noChangeArrowheads="1"/>
          </xdr:cNvSpPr>
        </xdr:nvSpPr>
        <xdr:spPr bwMode="auto">
          <a:xfrm>
            <a:off x="386" y="1932"/>
            <a:ext cx="16"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a:t>
            </a:r>
          </a:p>
        </xdr:txBody>
      </xdr:sp>
      <xdr:sp macro="" textlink="">
        <xdr:nvSpPr>
          <xdr:cNvPr id="6024" name="Text Box 904"/>
          <xdr:cNvSpPr txBox="1">
            <a:spLocks noChangeArrowheads="1"/>
          </xdr:cNvSpPr>
        </xdr:nvSpPr>
        <xdr:spPr bwMode="auto">
          <a:xfrm>
            <a:off x="448" y="1932"/>
            <a:ext cx="36"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6025" name="Text Box 905"/>
          <xdr:cNvSpPr txBox="1">
            <a:spLocks noChangeArrowheads="1"/>
          </xdr:cNvSpPr>
        </xdr:nvSpPr>
        <xdr:spPr bwMode="auto">
          <a:xfrm>
            <a:off x="411" y="1932"/>
            <a:ext cx="32"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p>
        </xdr:txBody>
      </xdr:sp>
      <xdr:sp macro="" textlink="">
        <xdr:nvSpPr>
          <xdr:cNvPr id="6026" name="Line 906"/>
          <xdr:cNvSpPr>
            <a:spLocks noChangeShapeType="1"/>
          </xdr:cNvSpPr>
        </xdr:nvSpPr>
        <xdr:spPr bwMode="auto">
          <a:xfrm>
            <a:off x="375" y="1942"/>
            <a:ext cx="12" cy="0"/>
          </a:xfrm>
          <a:prstGeom prst="line">
            <a:avLst/>
          </a:prstGeom>
          <a:noFill/>
          <a:ln w="9525">
            <a:solidFill>
              <a:srgbClr val="FFFF99"/>
            </a:solidFill>
            <a:round/>
            <a:headEnd/>
            <a:tailEnd/>
          </a:ln>
        </xdr:spPr>
      </xdr:sp>
      <xdr:sp macro="" textlink="">
        <xdr:nvSpPr>
          <xdr:cNvPr id="6027" name="Line 907"/>
          <xdr:cNvSpPr>
            <a:spLocks noChangeShapeType="1"/>
          </xdr:cNvSpPr>
        </xdr:nvSpPr>
        <xdr:spPr bwMode="auto">
          <a:xfrm>
            <a:off x="437" y="1942"/>
            <a:ext cx="12" cy="0"/>
          </a:xfrm>
          <a:prstGeom prst="line">
            <a:avLst/>
          </a:prstGeom>
          <a:noFill/>
          <a:ln w="9525">
            <a:solidFill>
              <a:srgbClr val="FFFF99"/>
            </a:solidFill>
            <a:round/>
            <a:headEnd/>
            <a:tailEnd/>
          </a:ln>
        </xdr:spPr>
      </xdr:sp>
      <xdr:grpSp>
        <xdr:nvGrpSpPr>
          <xdr:cNvPr id="6028" name="Group 908"/>
          <xdr:cNvGrpSpPr>
            <a:grpSpLocks/>
          </xdr:cNvGrpSpPr>
        </xdr:nvGrpSpPr>
        <xdr:grpSpPr bwMode="auto">
          <a:xfrm>
            <a:off x="401" y="1940"/>
            <a:ext cx="12" cy="4"/>
            <a:chOff x="413" y="1819"/>
            <a:chExt cx="12" cy="4"/>
          </a:xfrm>
        </xdr:grpSpPr>
        <xdr:sp macro="" textlink="">
          <xdr:nvSpPr>
            <xdr:cNvPr id="6029" name="Line 909"/>
            <xdr:cNvSpPr>
              <a:spLocks noChangeShapeType="1"/>
            </xdr:cNvSpPr>
          </xdr:nvSpPr>
          <xdr:spPr bwMode="auto">
            <a:xfrm>
              <a:off x="413" y="1823"/>
              <a:ext cx="12" cy="0"/>
            </a:xfrm>
            <a:prstGeom prst="line">
              <a:avLst/>
            </a:prstGeom>
            <a:noFill/>
            <a:ln w="9525">
              <a:solidFill>
                <a:srgbClr val="FFFF99"/>
              </a:solidFill>
              <a:round/>
              <a:headEnd/>
              <a:tailEnd/>
            </a:ln>
          </xdr:spPr>
        </xdr:sp>
        <xdr:sp macro="" textlink="">
          <xdr:nvSpPr>
            <xdr:cNvPr id="6030" name="Line 910"/>
            <xdr:cNvSpPr>
              <a:spLocks noChangeShapeType="1"/>
            </xdr:cNvSpPr>
          </xdr:nvSpPr>
          <xdr:spPr bwMode="auto">
            <a:xfrm>
              <a:off x="413" y="1819"/>
              <a:ext cx="12" cy="0"/>
            </a:xfrm>
            <a:prstGeom prst="line">
              <a:avLst/>
            </a:prstGeom>
            <a:noFill/>
            <a:ln w="9525">
              <a:solidFill>
                <a:srgbClr val="FF6600"/>
              </a:solidFill>
              <a:round/>
              <a:headEnd/>
              <a:tailEnd/>
            </a:ln>
          </xdr:spPr>
        </xdr:sp>
      </xdr:grpSp>
      <xdr:sp macro="" textlink="">
        <xdr:nvSpPr>
          <xdr:cNvPr id="6031" name="Line 911"/>
          <xdr:cNvSpPr>
            <a:spLocks noChangeShapeType="1"/>
          </xdr:cNvSpPr>
        </xdr:nvSpPr>
        <xdr:spPr bwMode="auto">
          <a:xfrm>
            <a:off x="480" y="1942"/>
            <a:ext cx="12" cy="0"/>
          </a:xfrm>
          <a:prstGeom prst="line">
            <a:avLst/>
          </a:prstGeom>
          <a:noFill/>
          <a:ln w="9525">
            <a:solidFill>
              <a:srgbClr val="FF6600"/>
            </a:solidFill>
            <a:round/>
            <a:headEnd/>
            <a:tailEnd/>
          </a:ln>
        </xdr:spPr>
      </xdr:sp>
      <xdr:sp macro="" textlink="">
        <xdr:nvSpPr>
          <xdr:cNvPr id="6032" name="Line 912"/>
          <xdr:cNvSpPr>
            <a:spLocks noChangeShapeType="1"/>
          </xdr:cNvSpPr>
        </xdr:nvSpPr>
        <xdr:spPr bwMode="auto">
          <a:xfrm>
            <a:off x="333" y="1942"/>
            <a:ext cx="12" cy="0"/>
          </a:xfrm>
          <a:prstGeom prst="line">
            <a:avLst/>
          </a:prstGeom>
          <a:noFill/>
          <a:ln w="9525">
            <a:solidFill>
              <a:srgbClr val="FF6600"/>
            </a:solidFill>
            <a:round/>
            <a:headEnd/>
            <a:tailEnd/>
          </a:ln>
        </xdr:spPr>
      </xdr:sp>
      <xdr:sp macro="" textlink="">
        <xdr:nvSpPr>
          <xdr:cNvPr id="6033" name="AutoShape 913"/>
          <xdr:cNvSpPr>
            <a:spLocks/>
          </xdr:cNvSpPr>
        </xdr:nvSpPr>
        <xdr:spPr bwMode="auto">
          <a:xfrm>
            <a:off x="341" y="1921"/>
            <a:ext cx="5" cy="43"/>
          </a:xfrm>
          <a:prstGeom prst="leftBracket">
            <a:avLst>
              <a:gd name="adj" fmla="val 71667"/>
            </a:avLst>
          </a:prstGeom>
          <a:noFill/>
          <a:ln w="9525">
            <a:solidFill>
              <a:srgbClr val="800000"/>
            </a:solidFill>
            <a:round/>
            <a:headEnd/>
            <a:tailEnd/>
          </a:ln>
        </xdr:spPr>
      </xdr:sp>
      <xdr:sp macro="" textlink="">
        <xdr:nvSpPr>
          <xdr:cNvPr id="6034" name="AutoShape 914"/>
          <xdr:cNvSpPr>
            <a:spLocks/>
          </xdr:cNvSpPr>
        </xdr:nvSpPr>
        <xdr:spPr bwMode="auto">
          <a:xfrm flipH="1">
            <a:off x="480" y="1921"/>
            <a:ext cx="5" cy="43"/>
          </a:xfrm>
          <a:prstGeom prst="leftBracket">
            <a:avLst>
              <a:gd name="adj" fmla="val 71667"/>
            </a:avLst>
          </a:prstGeom>
          <a:noFill/>
          <a:ln w="9525">
            <a:solidFill>
              <a:srgbClr val="800000"/>
            </a:solidFill>
            <a:round/>
            <a:headEnd/>
            <a:tailEnd/>
          </a:ln>
        </xdr:spPr>
      </xdr:sp>
      <xdr:sp macro="" textlink="">
        <xdr:nvSpPr>
          <xdr:cNvPr id="6035" name="Text Box 915"/>
          <xdr:cNvSpPr txBox="1">
            <a:spLocks noChangeArrowheads="1"/>
          </xdr:cNvSpPr>
        </xdr:nvSpPr>
        <xdr:spPr bwMode="auto">
          <a:xfrm>
            <a:off x="486" y="1945"/>
            <a:ext cx="13"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100" b="0" i="0" strike="noStrike">
                <a:solidFill>
                  <a:srgbClr val="800000"/>
                </a:solidFill>
                <a:latin typeface="Arial"/>
                <a:cs typeface="Arial"/>
              </a:rPr>
              <a:t>ν</a:t>
            </a:r>
          </a:p>
        </xdr:txBody>
      </xdr:sp>
      <xdr:sp macro="" textlink="">
        <xdr:nvSpPr>
          <xdr:cNvPr id="6036" name="Line 916"/>
          <xdr:cNvSpPr>
            <a:spLocks noChangeShapeType="1"/>
          </xdr:cNvSpPr>
        </xdr:nvSpPr>
        <xdr:spPr bwMode="auto">
          <a:xfrm rot="5400000">
            <a:off x="388" y="1955"/>
            <a:ext cx="12" cy="0"/>
          </a:xfrm>
          <a:prstGeom prst="line">
            <a:avLst/>
          </a:prstGeom>
          <a:noFill/>
          <a:ln w="9525">
            <a:solidFill>
              <a:srgbClr val="FFFF99"/>
            </a:solidFill>
            <a:round/>
            <a:headEnd/>
            <a:tailEnd/>
          </a:ln>
        </xdr:spPr>
      </xdr:sp>
    </xdr:grpSp>
    <xdr:clientData/>
  </xdr:twoCellAnchor>
  <xdr:twoCellAnchor>
    <xdr:from>
      <xdr:col>25</xdr:col>
      <xdr:colOff>352425</xdr:colOff>
      <xdr:row>113</xdr:row>
      <xdr:rowOff>0</xdr:rowOff>
    </xdr:from>
    <xdr:to>
      <xdr:col>25</xdr:col>
      <xdr:colOff>466725</xdr:colOff>
      <xdr:row>113</xdr:row>
      <xdr:rowOff>0</xdr:rowOff>
    </xdr:to>
    <xdr:sp macro="" textlink="">
      <xdr:nvSpPr>
        <xdr:cNvPr id="6059" name="Line 939"/>
        <xdr:cNvSpPr>
          <a:spLocks noChangeShapeType="1"/>
        </xdr:cNvSpPr>
      </xdr:nvSpPr>
      <xdr:spPr bwMode="auto">
        <a:xfrm>
          <a:off x="15592425" y="21736050"/>
          <a:ext cx="114300" cy="0"/>
        </a:xfrm>
        <a:prstGeom prst="line">
          <a:avLst/>
        </a:prstGeom>
        <a:noFill/>
        <a:ln w="9525">
          <a:solidFill>
            <a:srgbClr val="FFFF99"/>
          </a:solidFill>
          <a:round/>
          <a:headEnd/>
          <a:tailEnd/>
        </a:ln>
      </xdr:spPr>
    </xdr:sp>
    <xdr:clientData/>
  </xdr:twoCellAnchor>
  <xdr:twoCellAnchor>
    <xdr:from>
      <xdr:col>2</xdr:col>
      <xdr:colOff>200025</xdr:colOff>
      <xdr:row>86</xdr:row>
      <xdr:rowOff>105874</xdr:rowOff>
    </xdr:from>
    <xdr:to>
      <xdr:col>4</xdr:col>
      <xdr:colOff>381000</xdr:colOff>
      <xdr:row>87</xdr:row>
      <xdr:rowOff>163024</xdr:rowOff>
    </xdr:to>
    <xdr:grpSp>
      <xdr:nvGrpSpPr>
        <xdr:cNvPr id="6065" name="Group 945"/>
        <xdr:cNvGrpSpPr>
          <a:grpSpLocks/>
        </xdr:cNvGrpSpPr>
      </xdr:nvGrpSpPr>
      <xdr:grpSpPr bwMode="auto">
        <a:xfrm>
          <a:off x="1429057" y="17722003"/>
          <a:ext cx="1410008" cy="261989"/>
          <a:chOff x="141" y="1753"/>
          <a:chExt cx="147" cy="26"/>
        </a:xfrm>
      </xdr:grpSpPr>
      <xdr:sp macro="" textlink="">
        <xdr:nvSpPr>
          <xdr:cNvPr id="5929" name="Text Box 809"/>
          <xdr:cNvSpPr txBox="1">
            <a:spLocks noChangeArrowheads="1"/>
          </xdr:cNvSpPr>
        </xdr:nvSpPr>
        <xdr:spPr bwMode="auto">
          <a:xfrm>
            <a:off x="141" y="1753"/>
            <a:ext cx="33"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5930" name="Text Box 810"/>
          <xdr:cNvSpPr txBox="1">
            <a:spLocks noChangeArrowheads="1"/>
          </xdr:cNvSpPr>
        </xdr:nvSpPr>
        <xdr:spPr bwMode="auto">
          <a:xfrm>
            <a:off x="183" y="1753"/>
            <a:ext cx="26"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p>
        </xdr:txBody>
      </xdr:sp>
      <xdr:sp macro="" textlink="">
        <xdr:nvSpPr>
          <xdr:cNvPr id="5931" name="Text Box 811"/>
          <xdr:cNvSpPr txBox="1">
            <a:spLocks noChangeArrowheads="1"/>
          </xdr:cNvSpPr>
        </xdr:nvSpPr>
        <xdr:spPr bwMode="auto">
          <a:xfrm>
            <a:off x="256" y="1753"/>
            <a:ext cx="32" cy="2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5932" name="Text Box 812"/>
          <xdr:cNvSpPr txBox="1">
            <a:spLocks noChangeArrowheads="1"/>
          </xdr:cNvSpPr>
        </xdr:nvSpPr>
        <xdr:spPr bwMode="auto">
          <a:xfrm>
            <a:off x="219" y="1753"/>
            <a:ext cx="28"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p>
        </xdr:txBody>
      </xdr:sp>
      <xdr:sp macro="" textlink="">
        <xdr:nvSpPr>
          <xdr:cNvPr id="5958" name="Line 838"/>
          <xdr:cNvSpPr>
            <a:spLocks noChangeShapeType="1"/>
          </xdr:cNvSpPr>
        </xdr:nvSpPr>
        <xdr:spPr bwMode="auto">
          <a:xfrm>
            <a:off x="209" y="1763"/>
            <a:ext cx="12" cy="0"/>
          </a:xfrm>
          <a:prstGeom prst="line">
            <a:avLst/>
          </a:prstGeom>
          <a:noFill/>
          <a:ln w="9525">
            <a:solidFill>
              <a:srgbClr val="FFFF99"/>
            </a:solidFill>
            <a:round/>
            <a:headEnd/>
            <a:tailEnd/>
          </a:ln>
        </xdr:spPr>
      </xdr:sp>
      <xdr:grpSp>
        <xdr:nvGrpSpPr>
          <xdr:cNvPr id="6061" name="Group 941"/>
          <xdr:cNvGrpSpPr>
            <a:grpSpLocks/>
          </xdr:cNvGrpSpPr>
        </xdr:nvGrpSpPr>
        <xdr:grpSpPr bwMode="auto">
          <a:xfrm>
            <a:off x="173" y="1761"/>
            <a:ext cx="12" cy="3"/>
            <a:chOff x="821" y="1838"/>
            <a:chExt cx="12" cy="3"/>
          </a:xfrm>
        </xdr:grpSpPr>
        <xdr:sp macro="" textlink="">
          <xdr:nvSpPr>
            <xdr:cNvPr id="6057" name="Line 937"/>
            <xdr:cNvSpPr>
              <a:spLocks noChangeShapeType="1"/>
            </xdr:cNvSpPr>
          </xdr:nvSpPr>
          <xdr:spPr bwMode="auto">
            <a:xfrm>
              <a:off x="821" y="1838"/>
              <a:ext cx="12" cy="0"/>
            </a:xfrm>
            <a:prstGeom prst="line">
              <a:avLst/>
            </a:prstGeom>
            <a:noFill/>
            <a:ln w="9525">
              <a:solidFill>
                <a:srgbClr val="FF6600"/>
              </a:solidFill>
              <a:round/>
              <a:headEnd/>
              <a:tailEnd/>
            </a:ln>
          </xdr:spPr>
        </xdr:sp>
        <xdr:sp macro="" textlink="">
          <xdr:nvSpPr>
            <xdr:cNvPr id="6058" name="Line 938"/>
            <xdr:cNvSpPr>
              <a:spLocks noChangeShapeType="1"/>
            </xdr:cNvSpPr>
          </xdr:nvSpPr>
          <xdr:spPr bwMode="auto">
            <a:xfrm>
              <a:off x="821" y="1841"/>
              <a:ext cx="12" cy="0"/>
            </a:xfrm>
            <a:prstGeom prst="line">
              <a:avLst/>
            </a:prstGeom>
            <a:noFill/>
            <a:ln w="9525">
              <a:solidFill>
                <a:srgbClr val="FFFF99"/>
              </a:solidFill>
              <a:round/>
              <a:headEnd/>
              <a:tailEnd/>
            </a:ln>
          </xdr:spPr>
        </xdr:sp>
      </xdr:grpSp>
      <xdr:grpSp>
        <xdr:nvGrpSpPr>
          <xdr:cNvPr id="6062" name="Group 942"/>
          <xdr:cNvGrpSpPr>
            <a:grpSpLocks/>
          </xdr:cNvGrpSpPr>
        </xdr:nvGrpSpPr>
        <xdr:grpSpPr bwMode="auto">
          <a:xfrm>
            <a:off x="245" y="1761"/>
            <a:ext cx="12" cy="3"/>
            <a:chOff x="821" y="1838"/>
            <a:chExt cx="12" cy="3"/>
          </a:xfrm>
        </xdr:grpSpPr>
        <xdr:sp macro="" textlink="">
          <xdr:nvSpPr>
            <xdr:cNvPr id="6063" name="Line 943"/>
            <xdr:cNvSpPr>
              <a:spLocks noChangeShapeType="1"/>
            </xdr:cNvSpPr>
          </xdr:nvSpPr>
          <xdr:spPr bwMode="auto">
            <a:xfrm>
              <a:off x="821" y="1838"/>
              <a:ext cx="12" cy="0"/>
            </a:xfrm>
            <a:prstGeom prst="line">
              <a:avLst/>
            </a:prstGeom>
            <a:noFill/>
            <a:ln w="9525">
              <a:solidFill>
                <a:srgbClr val="FF6600"/>
              </a:solidFill>
              <a:round/>
              <a:headEnd/>
              <a:tailEnd/>
            </a:ln>
          </xdr:spPr>
        </xdr:sp>
        <xdr:sp macro="" textlink="">
          <xdr:nvSpPr>
            <xdr:cNvPr id="6064" name="Line 944"/>
            <xdr:cNvSpPr>
              <a:spLocks noChangeShapeType="1"/>
            </xdr:cNvSpPr>
          </xdr:nvSpPr>
          <xdr:spPr bwMode="auto">
            <a:xfrm>
              <a:off x="821" y="1841"/>
              <a:ext cx="12" cy="0"/>
            </a:xfrm>
            <a:prstGeom prst="line">
              <a:avLst/>
            </a:prstGeom>
            <a:noFill/>
            <a:ln w="9525">
              <a:solidFill>
                <a:srgbClr val="FFFF99"/>
              </a:solidFill>
              <a:round/>
              <a:headEnd/>
              <a:tailEnd/>
            </a:ln>
          </xdr:spPr>
        </xdr:sp>
      </xdr:grpSp>
    </xdr:grpSp>
    <xdr:clientData/>
  </xdr:twoCellAnchor>
  <xdr:twoCellAnchor>
    <xdr:from>
      <xdr:col>2</xdr:col>
      <xdr:colOff>247896</xdr:colOff>
      <xdr:row>89</xdr:row>
      <xdr:rowOff>48676</xdr:rowOff>
    </xdr:from>
    <xdr:to>
      <xdr:col>4</xdr:col>
      <xdr:colOff>333376</xdr:colOff>
      <xdr:row>91</xdr:row>
      <xdr:rowOff>181680</xdr:rowOff>
    </xdr:to>
    <xdr:grpSp>
      <xdr:nvGrpSpPr>
        <xdr:cNvPr id="6069" name="Group 949"/>
        <xdr:cNvGrpSpPr>
          <a:grpSpLocks/>
        </xdr:cNvGrpSpPr>
      </xdr:nvGrpSpPr>
      <xdr:grpSpPr bwMode="auto">
        <a:xfrm>
          <a:off x="1476928" y="18279321"/>
          <a:ext cx="1314513" cy="542682"/>
          <a:chOff x="154" y="1808"/>
          <a:chExt cx="137" cy="54"/>
        </a:xfrm>
      </xdr:grpSpPr>
      <xdr:sp macro="" textlink="">
        <xdr:nvSpPr>
          <xdr:cNvPr id="5977" name="Text Box 857"/>
          <xdr:cNvSpPr txBox="1">
            <a:spLocks noChangeArrowheads="1"/>
          </xdr:cNvSpPr>
        </xdr:nvSpPr>
        <xdr:spPr bwMode="auto">
          <a:xfrm>
            <a:off x="222" y="1809"/>
            <a:ext cx="26"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p>
        </xdr:txBody>
      </xdr:sp>
      <xdr:sp macro="" textlink="">
        <xdr:nvSpPr>
          <xdr:cNvPr id="5975" name="Text Box 855"/>
          <xdr:cNvSpPr txBox="1">
            <a:spLocks noChangeArrowheads="1"/>
          </xdr:cNvSpPr>
        </xdr:nvSpPr>
        <xdr:spPr bwMode="auto">
          <a:xfrm>
            <a:off x="195" y="1809"/>
            <a:ext cx="17"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a:t>
            </a:r>
          </a:p>
        </xdr:txBody>
      </xdr:sp>
      <xdr:sp macro="" textlink="">
        <xdr:nvSpPr>
          <xdr:cNvPr id="5974" name="Text Box 854"/>
          <xdr:cNvSpPr txBox="1">
            <a:spLocks noChangeArrowheads="1"/>
          </xdr:cNvSpPr>
        </xdr:nvSpPr>
        <xdr:spPr bwMode="auto">
          <a:xfrm>
            <a:off x="154" y="1808"/>
            <a:ext cx="33" cy="2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5973" name="Text Box 853"/>
          <xdr:cNvSpPr txBox="1">
            <a:spLocks noChangeArrowheads="1"/>
          </xdr:cNvSpPr>
        </xdr:nvSpPr>
        <xdr:spPr bwMode="auto">
          <a:xfrm>
            <a:off x="194" y="1836"/>
            <a:ext cx="36"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3</a:t>
            </a:r>
          </a:p>
        </xdr:txBody>
      </xdr:sp>
      <xdr:sp macro="" textlink="">
        <xdr:nvSpPr>
          <xdr:cNvPr id="5976" name="Text Box 856"/>
          <xdr:cNvSpPr txBox="1">
            <a:spLocks noChangeArrowheads="1"/>
          </xdr:cNvSpPr>
        </xdr:nvSpPr>
        <xdr:spPr bwMode="auto">
          <a:xfrm>
            <a:off x="258" y="1809"/>
            <a:ext cx="33" cy="27"/>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grpSp>
        <xdr:nvGrpSpPr>
          <xdr:cNvPr id="6040" name="Group 920"/>
          <xdr:cNvGrpSpPr>
            <a:grpSpLocks/>
          </xdr:cNvGrpSpPr>
        </xdr:nvGrpSpPr>
        <xdr:grpSpPr bwMode="auto">
          <a:xfrm>
            <a:off x="185" y="1817"/>
            <a:ext cx="12" cy="3"/>
            <a:chOff x="822" y="1837"/>
            <a:chExt cx="12" cy="3"/>
          </a:xfrm>
        </xdr:grpSpPr>
        <xdr:sp macro="" textlink="">
          <xdr:nvSpPr>
            <xdr:cNvPr id="5959" name="Line 839"/>
            <xdr:cNvSpPr>
              <a:spLocks noChangeShapeType="1"/>
            </xdr:cNvSpPr>
          </xdr:nvSpPr>
          <xdr:spPr bwMode="auto">
            <a:xfrm>
              <a:off x="822" y="1840"/>
              <a:ext cx="12" cy="0"/>
            </a:xfrm>
            <a:prstGeom prst="line">
              <a:avLst/>
            </a:prstGeom>
            <a:noFill/>
            <a:ln w="9525">
              <a:solidFill>
                <a:srgbClr val="FFFF99"/>
              </a:solidFill>
              <a:round/>
              <a:headEnd/>
              <a:tailEnd/>
            </a:ln>
          </xdr:spPr>
        </xdr:sp>
        <xdr:sp macro="" textlink="">
          <xdr:nvSpPr>
            <xdr:cNvPr id="5960" name="Line 840"/>
            <xdr:cNvSpPr>
              <a:spLocks noChangeShapeType="1"/>
            </xdr:cNvSpPr>
          </xdr:nvSpPr>
          <xdr:spPr bwMode="auto">
            <a:xfrm>
              <a:off x="822" y="1837"/>
              <a:ext cx="12" cy="0"/>
            </a:xfrm>
            <a:prstGeom prst="line">
              <a:avLst/>
            </a:prstGeom>
            <a:noFill/>
            <a:ln w="9525">
              <a:solidFill>
                <a:srgbClr val="FF6600"/>
              </a:solidFill>
              <a:round/>
              <a:headEnd/>
              <a:tailEnd/>
            </a:ln>
          </xdr:spPr>
        </xdr:sp>
      </xdr:grpSp>
      <xdr:sp macro="" textlink="">
        <xdr:nvSpPr>
          <xdr:cNvPr id="6042" name="Line 922"/>
          <xdr:cNvSpPr>
            <a:spLocks noChangeShapeType="1"/>
          </xdr:cNvSpPr>
        </xdr:nvSpPr>
        <xdr:spPr bwMode="auto">
          <a:xfrm rot="5400000">
            <a:off x="197" y="1832"/>
            <a:ext cx="12" cy="0"/>
          </a:xfrm>
          <a:prstGeom prst="line">
            <a:avLst/>
          </a:prstGeom>
          <a:noFill/>
          <a:ln w="9525">
            <a:solidFill>
              <a:srgbClr val="FFFF99"/>
            </a:solidFill>
            <a:round/>
            <a:headEnd/>
            <a:tailEnd/>
          </a:ln>
        </xdr:spPr>
      </xdr:sp>
      <xdr:grpSp>
        <xdr:nvGrpSpPr>
          <xdr:cNvPr id="6066" name="Group 946"/>
          <xdr:cNvGrpSpPr>
            <a:grpSpLocks/>
          </xdr:cNvGrpSpPr>
        </xdr:nvGrpSpPr>
        <xdr:grpSpPr bwMode="auto">
          <a:xfrm>
            <a:off x="248" y="1817"/>
            <a:ext cx="12" cy="3"/>
            <a:chOff x="822" y="1837"/>
            <a:chExt cx="12" cy="3"/>
          </a:xfrm>
        </xdr:grpSpPr>
        <xdr:sp macro="" textlink="">
          <xdr:nvSpPr>
            <xdr:cNvPr id="6067" name="Line 947"/>
            <xdr:cNvSpPr>
              <a:spLocks noChangeShapeType="1"/>
            </xdr:cNvSpPr>
          </xdr:nvSpPr>
          <xdr:spPr bwMode="auto">
            <a:xfrm>
              <a:off x="822" y="1840"/>
              <a:ext cx="12" cy="0"/>
            </a:xfrm>
            <a:prstGeom prst="line">
              <a:avLst/>
            </a:prstGeom>
            <a:noFill/>
            <a:ln w="9525">
              <a:solidFill>
                <a:srgbClr val="FFFF99"/>
              </a:solidFill>
              <a:round/>
              <a:headEnd/>
              <a:tailEnd/>
            </a:ln>
          </xdr:spPr>
        </xdr:sp>
        <xdr:sp macro="" textlink="">
          <xdr:nvSpPr>
            <xdr:cNvPr id="6068" name="Line 948"/>
            <xdr:cNvSpPr>
              <a:spLocks noChangeShapeType="1"/>
            </xdr:cNvSpPr>
          </xdr:nvSpPr>
          <xdr:spPr bwMode="auto">
            <a:xfrm>
              <a:off x="822" y="1837"/>
              <a:ext cx="12" cy="0"/>
            </a:xfrm>
            <a:prstGeom prst="line">
              <a:avLst/>
            </a:prstGeom>
            <a:noFill/>
            <a:ln w="9525">
              <a:solidFill>
                <a:srgbClr val="FF6600"/>
              </a:solidFill>
              <a:round/>
              <a:headEnd/>
              <a:tailEnd/>
            </a:ln>
          </xdr:spPr>
        </xdr:sp>
      </xdr:grpSp>
      <xdr:sp macro="" textlink="">
        <xdr:nvSpPr>
          <xdr:cNvPr id="5957" name="Line 837"/>
          <xdr:cNvSpPr>
            <a:spLocks noChangeShapeType="1"/>
          </xdr:cNvSpPr>
        </xdr:nvSpPr>
        <xdr:spPr bwMode="auto">
          <a:xfrm>
            <a:off x="211" y="1819"/>
            <a:ext cx="12" cy="0"/>
          </a:xfrm>
          <a:prstGeom prst="line">
            <a:avLst/>
          </a:prstGeom>
          <a:noFill/>
          <a:ln w="9525">
            <a:solidFill>
              <a:srgbClr val="FFFF99"/>
            </a:solidFill>
            <a:round/>
            <a:headEnd/>
            <a:tailEnd/>
          </a:ln>
        </xdr:spPr>
      </xdr:sp>
    </xdr:grpSp>
    <xdr:clientData/>
  </xdr:twoCellAnchor>
  <xdr:twoCellAnchor>
    <xdr:from>
      <xdr:col>2</xdr:col>
      <xdr:colOff>238371</xdr:colOff>
      <xdr:row>94</xdr:row>
      <xdr:rowOff>58319</xdr:rowOff>
    </xdr:from>
    <xdr:to>
      <xdr:col>4</xdr:col>
      <xdr:colOff>323851</xdr:colOff>
      <xdr:row>96</xdr:row>
      <xdr:rowOff>123164</xdr:rowOff>
    </xdr:to>
    <xdr:grpSp>
      <xdr:nvGrpSpPr>
        <xdr:cNvPr id="6073" name="Group 953"/>
        <xdr:cNvGrpSpPr>
          <a:grpSpLocks/>
        </xdr:cNvGrpSpPr>
      </xdr:nvGrpSpPr>
      <xdr:grpSpPr bwMode="auto">
        <a:xfrm>
          <a:off x="1467403" y="19313158"/>
          <a:ext cx="1314513" cy="474522"/>
          <a:chOff x="153" y="1908"/>
          <a:chExt cx="137" cy="47"/>
        </a:xfrm>
      </xdr:grpSpPr>
      <xdr:sp macro="" textlink="">
        <xdr:nvSpPr>
          <xdr:cNvPr id="6045" name="Text Box 925"/>
          <xdr:cNvSpPr txBox="1">
            <a:spLocks noChangeArrowheads="1"/>
          </xdr:cNvSpPr>
        </xdr:nvSpPr>
        <xdr:spPr bwMode="auto">
          <a:xfrm>
            <a:off x="221" y="1909"/>
            <a:ext cx="26"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p>
        </xdr:txBody>
      </xdr:sp>
      <xdr:sp macro="" textlink="">
        <xdr:nvSpPr>
          <xdr:cNvPr id="6046" name="Text Box 926"/>
          <xdr:cNvSpPr txBox="1">
            <a:spLocks noChangeArrowheads="1"/>
          </xdr:cNvSpPr>
        </xdr:nvSpPr>
        <xdr:spPr bwMode="auto">
          <a:xfrm>
            <a:off x="195" y="1909"/>
            <a:ext cx="17"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a:t>
            </a:r>
          </a:p>
        </xdr:txBody>
      </xdr:sp>
      <xdr:sp macro="" textlink="">
        <xdr:nvSpPr>
          <xdr:cNvPr id="6047" name="Text Box 927"/>
          <xdr:cNvSpPr txBox="1">
            <a:spLocks noChangeArrowheads="1"/>
          </xdr:cNvSpPr>
        </xdr:nvSpPr>
        <xdr:spPr bwMode="auto">
          <a:xfrm>
            <a:off x="153" y="1908"/>
            <a:ext cx="33" cy="2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sp macro="" textlink="">
        <xdr:nvSpPr>
          <xdr:cNvPr id="6048" name="Line 928"/>
          <xdr:cNvSpPr>
            <a:spLocks noChangeShapeType="1"/>
          </xdr:cNvSpPr>
        </xdr:nvSpPr>
        <xdr:spPr bwMode="auto">
          <a:xfrm>
            <a:off x="211" y="1918"/>
            <a:ext cx="12" cy="0"/>
          </a:xfrm>
          <a:prstGeom prst="line">
            <a:avLst/>
          </a:prstGeom>
          <a:noFill/>
          <a:ln w="9525">
            <a:solidFill>
              <a:srgbClr val="FFFF99"/>
            </a:solidFill>
            <a:round/>
            <a:headEnd/>
            <a:tailEnd/>
          </a:ln>
        </xdr:spPr>
      </xdr:sp>
      <xdr:sp macro="" textlink="">
        <xdr:nvSpPr>
          <xdr:cNvPr id="6049" name="Text Box 929"/>
          <xdr:cNvSpPr txBox="1">
            <a:spLocks noChangeArrowheads="1"/>
          </xdr:cNvSpPr>
        </xdr:nvSpPr>
        <xdr:spPr bwMode="auto">
          <a:xfrm>
            <a:off x="193" y="1935"/>
            <a:ext cx="23"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Cl</a:t>
            </a:r>
          </a:p>
        </xdr:txBody>
      </xdr:sp>
      <xdr:sp macro="" textlink="">
        <xdr:nvSpPr>
          <xdr:cNvPr id="6050" name="Text Box 930"/>
          <xdr:cNvSpPr txBox="1">
            <a:spLocks noChangeArrowheads="1"/>
          </xdr:cNvSpPr>
        </xdr:nvSpPr>
        <xdr:spPr bwMode="auto">
          <a:xfrm>
            <a:off x="257" y="1909"/>
            <a:ext cx="33" cy="27"/>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CH</a:t>
            </a:r>
            <a:r>
              <a:rPr lang="en-US" sz="1100" b="0" i="0" strike="noStrike" baseline="-25000">
                <a:solidFill>
                  <a:srgbClr val="FFFF99"/>
                </a:solidFill>
                <a:latin typeface="Arial"/>
                <a:cs typeface="Arial"/>
              </a:rPr>
              <a:t>2</a:t>
            </a:r>
          </a:p>
        </xdr:txBody>
      </xdr:sp>
      <xdr:grpSp>
        <xdr:nvGrpSpPr>
          <xdr:cNvPr id="6051" name="Group 931"/>
          <xdr:cNvGrpSpPr>
            <a:grpSpLocks/>
          </xdr:cNvGrpSpPr>
        </xdr:nvGrpSpPr>
        <xdr:grpSpPr bwMode="auto">
          <a:xfrm>
            <a:off x="184" y="1917"/>
            <a:ext cx="12" cy="3"/>
            <a:chOff x="821" y="1837"/>
            <a:chExt cx="12" cy="3"/>
          </a:xfrm>
        </xdr:grpSpPr>
        <xdr:sp macro="" textlink="">
          <xdr:nvSpPr>
            <xdr:cNvPr id="6052" name="Line 932"/>
            <xdr:cNvSpPr>
              <a:spLocks noChangeShapeType="1"/>
            </xdr:cNvSpPr>
          </xdr:nvSpPr>
          <xdr:spPr bwMode="auto">
            <a:xfrm>
              <a:off x="821" y="1840"/>
              <a:ext cx="12" cy="0"/>
            </a:xfrm>
            <a:prstGeom prst="line">
              <a:avLst/>
            </a:prstGeom>
            <a:noFill/>
            <a:ln w="9525">
              <a:solidFill>
                <a:srgbClr val="FFFF99"/>
              </a:solidFill>
              <a:round/>
              <a:headEnd/>
              <a:tailEnd/>
            </a:ln>
          </xdr:spPr>
        </xdr:sp>
        <xdr:sp macro="" textlink="">
          <xdr:nvSpPr>
            <xdr:cNvPr id="6053" name="Line 933"/>
            <xdr:cNvSpPr>
              <a:spLocks noChangeShapeType="1"/>
            </xdr:cNvSpPr>
          </xdr:nvSpPr>
          <xdr:spPr bwMode="auto">
            <a:xfrm>
              <a:off x="821" y="1837"/>
              <a:ext cx="12" cy="0"/>
            </a:xfrm>
            <a:prstGeom prst="line">
              <a:avLst/>
            </a:prstGeom>
            <a:noFill/>
            <a:ln w="9525">
              <a:solidFill>
                <a:srgbClr val="FF6600"/>
              </a:solidFill>
              <a:round/>
              <a:headEnd/>
              <a:tailEnd/>
            </a:ln>
          </xdr:spPr>
        </xdr:sp>
      </xdr:grpSp>
      <xdr:grpSp>
        <xdr:nvGrpSpPr>
          <xdr:cNvPr id="6070" name="Group 950"/>
          <xdr:cNvGrpSpPr>
            <a:grpSpLocks/>
          </xdr:cNvGrpSpPr>
        </xdr:nvGrpSpPr>
        <xdr:grpSpPr bwMode="auto">
          <a:xfrm>
            <a:off x="247" y="1917"/>
            <a:ext cx="12" cy="3"/>
            <a:chOff x="821" y="1837"/>
            <a:chExt cx="12" cy="3"/>
          </a:xfrm>
        </xdr:grpSpPr>
        <xdr:sp macro="" textlink="">
          <xdr:nvSpPr>
            <xdr:cNvPr id="6071" name="Line 951"/>
            <xdr:cNvSpPr>
              <a:spLocks noChangeShapeType="1"/>
            </xdr:cNvSpPr>
          </xdr:nvSpPr>
          <xdr:spPr bwMode="auto">
            <a:xfrm>
              <a:off x="821" y="1840"/>
              <a:ext cx="12" cy="0"/>
            </a:xfrm>
            <a:prstGeom prst="line">
              <a:avLst/>
            </a:prstGeom>
            <a:noFill/>
            <a:ln w="9525">
              <a:solidFill>
                <a:srgbClr val="FFFF99"/>
              </a:solidFill>
              <a:round/>
              <a:headEnd/>
              <a:tailEnd/>
            </a:ln>
          </xdr:spPr>
        </xdr:sp>
        <xdr:sp macro="" textlink="">
          <xdr:nvSpPr>
            <xdr:cNvPr id="6072" name="Line 952"/>
            <xdr:cNvSpPr>
              <a:spLocks noChangeShapeType="1"/>
            </xdr:cNvSpPr>
          </xdr:nvSpPr>
          <xdr:spPr bwMode="auto">
            <a:xfrm>
              <a:off x="821" y="1837"/>
              <a:ext cx="12" cy="0"/>
            </a:xfrm>
            <a:prstGeom prst="line">
              <a:avLst/>
            </a:prstGeom>
            <a:noFill/>
            <a:ln w="9525">
              <a:solidFill>
                <a:srgbClr val="FF6600"/>
              </a:solidFill>
              <a:round/>
              <a:headEnd/>
              <a:tailEnd/>
            </a:ln>
          </xdr:spPr>
        </xdr:sp>
      </xdr:grpSp>
    </xdr:grpSp>
    <xdr:clientData/>
  </xdr:twoCellAnchor>
  <xdr:twoCellAnchor>
    <xdr:from>
      <xdr:col>0</xdr:col>
      <xdr:colOff>257175</xdr:colOff>
      <xdr:row>101</xdr:row>
      <xdr:rowOff>9525</xdr:rowOff>
    </xdr:from>
    <xdr:to>
      <xdr:col>0</xdr:col>
      <xdr:colOff>571500</xdr:colOff>
      <xdr:row>101</xdr:row>
      <xdr:rowOff>9525</xdr:rowOff>
    </xdr:to>
    <xdr:sp macro="" textlink="">
      <xdr:nvSpPr>
        <xdr:cNvPr id="6074" name="Line 954"/>
        <xdr:cNvSpPr>
          <a:spLocks noChangeShapeType="1"/>
        </xdr:cNvSpPr>
      </xdr:nvSpPr>
      <xdr:spPr bwMode="auto">
        <a:xfrm>
          <a:off x="257175" y="19870686"/>
          <a:ext cx="314325" cy="0"/>
        </a:xfrm>
        <a:prstGeom prst="line">
          <a:avLst/>
        </a:prstGeom>
        <a:noFill/>
        <a:ln w="38100">
          <a:solidFill>
            <a:srgbClr val="800000"/>
          </a:solidFill>
          <a:round/>
          <a:headEnd/>
          <a:tailEnd type="triangle" w="med" len="med"/>
        </a:ln>
      </xdr:spPr>
    </xdr:sp>
    <xdr:clientData/>
  </xdr:twoCellAnchor>
  <xdr:twoCellAnchor>
    <xdr:from>
      <xdr:col>11</xdr:col>
      <xdr:colOff>85725</xdr:colOff>
      <xdr:row>102</xdr:row>
      <xdr:rowOff>58726</xdr:rowOff>
    </xdr:from>
    <xdr:to>
      <xdr:col>15</xdr:col>
      <xdr:colOff>523875</xdr:colOff>
      <xdr:row>106</xdr:row>
      <xdr:rowOff>171438</xdr:rowOff>
    </xdr:to>
    <xdr:grpSp>
      <xdr:nvGrpSpPr>
        <xdr:cNvPr id="6163" name="Group 1043"/>
        <xdr:cNvGrpSpPr>
          <a:grpSpLocks/>
        </xdr:cNvGrpSpPr>
      </xdr:nvGrpSpPr>
      <xdr:grpSpPr bwMode="auto">
        <a:xfrm>
          <a:off x="6845402" y="20952274"/>
          <a:ext cx="2896215" cy="932067"/>
          <a:chOff x="713" y="2066"/>
          <a:chExt cx="302" cy="92"/>
        </a:xfrm>
      </xdr:grpSpPr>
      <xdr:grpSp>
        <xdr:nvGrpSpPr>
          <xdr:cNvPr id="6120" name="Group 1000"/>
          <xdr:cNvGrpSpPr>
            <a:grpSpLocks/>
          </xdr:cNvGrpSpPr>
        </xdr:nvGrpSpPr>
        <xdr:grpSpPr bwMode="auto">
          <a:xfrm>
            <a:off x="713" y="2066"/>
            <a:ext cx="302" cy="77"/>
            <a:chOff x="713" y="2069"/>
            <a:chExt cx="302" cy="77"/>
          </a:xfrm>
        </xdr:grpSpPr>
        <xdr:sp macro="" textlink="">
          <xdr:nvSpPr>
            <xdr:cNvPr id="6119" name="Text Box 999"/>
            <xdr:cNvSpPr txBox="1">
              <a:spLocks noChangeArrowheads="1"/>
            </xdr:cNvSpPr>
          </xdr:nvSpPr>
          <xdr:spPr bwMode="auto">
            <a:xfrm>
              <a:off x="718" y="2084"/>
              <a:ext cx="47" cy="38"/>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US" sz="1000" b="1" i="0" strike="noStrike">
                  <a:solidFill>
                    <a:srgbClr val="800000"/>
                  </a:solidFill>
                  <a:latin typeface="Arial"/>
                  <a:cs typeface="Arial"/>
                </a:rPr>
                <a:t>cis </a:t>
              </a:r>
              <a:r>
                <a:rPr lang="el-GR" sz="1000" b="1" i="0" strike="noStrike">
                  <a:solidFill>
                    <a:srgbClr val="800000"/>
                  </a:solidFill>
                  <a:latin typeface="Arial"/>
                  <a:cs typeface="Arial"/>
                </a:rPr>
                <a:t>δομή</a:t>
              </a:r>
            </a:p>
          </xdr:txBody>
        </xdr:sp>
        <xdr:grpSp>
          <xdr:nvGrpSpPr>
            <xdr:cNvPr id="6118" name="Group 998"/>
            <xdr:cNvGrpSpPr>
              <a:grpSpLocks/>
            </xdr:cNvGrpSpPr>
          </xdr:nvGrpSpPr>
          <xdr:grpSpPr bwMode="auto">
            <a:xfrm>
              <a:off x="713" y="2069"/>
              <a:ext cx="302" cy="77"/>
              <a:chOff x="716" y="2109"/>
              <a:chExt cx="302" cy="77"/>
            </a:xfrm>
          </xdr:grpSpPr>
          <xdr:sp macro="" textlink="">
            <xdr:nvSpPr>
              <xdr:cNvPr id="6078" name="Text Box 958"/>
              <xdr:cNvSpPr txBox="1">
                <a:spLocks noChangeArrowheads="1"/>
              </xdr:cNvSpPr>
            </xdr:nvSpPr>
            <xdr:spPr bwMode="auto">
              <a:xfrm>
                <a:off x="788" y="2133"/>
                <a:ext cx="16"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a:t>
                </a:r>
              </a:p>
            </xdr:txBody>
          </xdr:sp>
          <xdr:sp macro="" textlink="">
            <xdr:nvSpPr>
              <xdr:cNvPr id="6080" name="Text Box 960"/>
              <xdr:cNvSpPr txBox="1">
                <a:spLocks noChangeArrowheads="1"/>
              </xdr:cNvSpPr>
            </xdr:nvSpPr>
            <xdr:spPr bwMode="auto">
              <a:xfrm>
                <a:off x="814" y="2133"/>
                <a:ext cx="17"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a:t>
                </a:r>
              </a:p>
            </xdr:txBody>
          </xdr:sp>
          <xdr:sp macro="" textlink="">
            <xdr:nvSpPr>
              <xdr:cNvPr id="6105" name="Text Box 985"/>
              <xdr:cNvSpPr txBox="1">
                <a:spLocks noChangeArrowheads="1"/>
              </xdr:cNvSpPr>
            </xdr:nvSpPr>
            <xdr:spPr bwMode="auto">
              <a:xfrm>
                <a:off x="904" y="2133"/>
                <a:ext cx="16"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a:t>
                </a:r>
              </a:p>
            </xdr:txBody>
          </xdr:sp>
          <xdr:sp macro="" textlink="">
            <xdr:nvSpPr>
              <xdr:cNvPr id="6106" name="Text Box 986"/>
              <xdr:cNvSpPr txBox="1">
                <a:spLocks noChangeArrowheads="1"/>
              </xdr:cNvSpPr>
            </xdr:nvSpPr>
            <xdr:spPr bwMode="auto">
              <a:xfrm>
                <a:off x="930" y="2133"/>
                <a:ext cx="17"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a:t>
                </a:r>
              </a:p>
            </xdr:txBody>
          </xdr:sp>
          <xdr:grpSp>
            <xdr:nvGrpSpPr>
              <xdr:cNvPr id="6117" name="Group 997"/>
              <xdr:cNvGrpSpPr>
                <a:grpSpLocks/>
              </xdr:cNvGrpSpPr>
            </xdr:nvGrpSpPr>
            <xdr:grpSpPr bwMode="auto">
              <a:xfrm>
                <a:off x="716" y="2109"/>
                <a:ext cx="302" cy="77"/>
                <a:chOff x="716" y="2109"/>
                <a:chExt cx="302" cy="77"/>
              </a:xfrm>
            </xdr:grpSpPr>
            <xdr:sp macro="" textlink="">
              <xdr:nvSpPr>
                <xdr:cNvPr id="6100" name="Text Box 980"/>
                <xdr:cNvSpPr txBox="1">
                  <a:spLocks noChangeArrowheads="1"/>
                </xdr:cNvSpPr>
              </xdr:nvSpPr>
              <xdr:spPr bwMode="auto">
                <a:xfrm>
                  <a:off x="831" y="2160"/>
                  <a:ext cx="15"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H</a:t>
                  </a:r>
                </a:p>
              </xdr:txBody>
            </xdr:sp>
            <xdr:sp macro="" textlink="">
              <xdr:nvSpPr>
                <xdr:cNvPr id="6096" name="Text Box 976"/>
                <xdr:cNvSpPr txBox="1">
                  <a:spLocks noChangeArrowheads="1"/>
                </xdr:cNvSpPr>
              </xdr:nvSpPr>
              <xdr:spPr bwMode="auto">
                <a:xfrm>
                  <a:off x="830" y="2109"/>
                  <a:ext cx="33"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99CC00"/>
                      </a:solidFill>
                      <a:latin typeface="Arial"/>
                      <a:cs typeface="Arial"/>
                    </a:rPr>
                    <a:t>C</a:t>
                  </a:r>
                  <a:r>
                    <a:rPr lang="en-US" sz="1100" b="0" i="0" strike="noStrike">
                      <a:solidFill>
                        <a:srgbClr val="FFFF99"/>
                      </a:solidFill>
                      <a:latin typeface="Arial"/>
                      <a:cs typeface="Arial"/>
                    </a:rPr>
                    <a:t>H</a:t>
                  </a:r>
                  <a:r>
                    <a:rPr lang="en-US" sz="1100" b="0" i="0" strike="noStrike" baseline="-25000">
                      <a:solidFill>
                        <a:srgbClr val="FFFF99"/>
                      </a:solidFill>
                      <a:latin typeface="Arial"/>
                      <a:cs typeface="Arial"/>
                    </a:rPr>
                    <a:t>2</a:t>
                  </a:r>
                </a:p>
              </xdr:txBody>
            </xdr:sp>
            <xdr:sp macro="" textlink="">
              <xdr:nvSpPr>
                <xdr:cNvPr id="6076" name="Text Box 956"/>
                <xdr:cNvSpPr txBox="1">
                  <a:spLocks noChangeArrowheads="1"/>
                </xdr:cNvSpPr>
              </xdr:nvSpPr>
              <xdr:spPr bwMode="auto">
                <a:xfrm>
                  <a:off x="758" y="2160"/>
                  <a:ext cx="33"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H</a:t>
                  </a:r>
                  <a:r>
                    <a:rPr lang="en-US" sz="1100" b="0" i="0" strike="noStrike" baseline="-25000">
                      <a:solidFill>
                        <a:srgbClr val="FFFF99"/>
                      </a:solidFill>
                      <a:latin typeface="Arial"/>
                      <a:cs typeface="Arial"/>
                    </a:rPr>
                    <a:t>3</a:t>
                  </a:r>
                  <a:r>
                    <a:rPr lang="en-US" sz="1100" b="0" i="0" strike="noStrike">
                      <a:solidFill>
                        <a:srgbClr val="FFFF99"/>
                      </a:solidFill>
                      <a:latin typeface="Arial"/>
                      <a:cs typeface="Arial"/>
                    </a:rPr>
                    <a:t>C</a:t>
                  </a:r>
                </a:p>
              </xdr:txBody>
            </xdr:sp>
            <xdr:sp macro="" textlink="">
              <xdr:nvSpPr>
                <xdr:cNvPr id="6077" name="Text Box 957"/>
                <xdr:cNvSpPr txBox="1">
                  <a:spLocks noChangeArrowheads="1"/>
                </xdr:cNvSpPr>
              </xdr:nvSpPr>
              <xdr:spPr bwMode="auto">
                <a:xfrm>
                  <a:off x="757" y="2109"/>
                  <a:ext cx="35" cy="24"/>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H</a:t>
                  </a:r>
                  <a:r>
                    <a:rPr lang="en-US" sz="1100" b="0" i="0" strike="noStrike" baseline="-25000">
                      <a:solidFill>
                        <a:srgbClr val="FFFF99"/>
                      </a:solidFill>
                      <a:latin typeface="Arial"/>
                      <a:cs typeface="Arial"/>
                    </a:rPr>
                    <a:t>2</a:t>
                  </a:r>
                  <a:r>
                    <a:rPr lang="en-US" sz="1100" b="0" i="0" strike="noStrike">
                      <a:solidFill>
                        <a:srgbClr val="99CC00"/>
                      </a:solidFill>
                      <a:latin typeface="Arial"/>
                      <a:cs typeface="Arial"/>
                    </a:rPr>
                    <a:t>C</a:t>
                  </a:r>
                </a:p>
              </xdr:txBody>
            </xdr:sp>
            <xdr:sp macro="" textlink="">
              <xdr:nvSpPr>
                <xdr:cNvPr id="6081" name="Line 961"/>
                <xdr:cNvSpPr>
                  <a:spLocks noChangeShapeType="1"/>
                </xdr:cNvSpPr>
              </xdr:nvSpPr>
              <xdr:spPr bwMode="auto">
                <a:xfrm>
                  <a:off x="746" y="2119"/>
                  <a:ext cx="12" cy="0"/>
                </a:xfrm>
                <a:prstGeom prst="line">
                  <a:avLst/>
                </a:prstGeom>
                <a:noFill/>
                <a:ln w="9525">
                  <a:solidFill>
                    <a:srgbClr val="FFFF99"/>
                  </a:solidFill>
                  <a:round/>
                  <a:headEnd/>
                  <a:tailEnd/>
                </a:ln>
              </xdr:spPr>
            </xdr:sp>
            <xdr:grpSp>
              <xdr:nvGrpSpPr>
                <xdr:cNvPr id="6083" name="Group 963"/>
                <xdr:cNvGrpSpPr>
                  <a:grpSpLocks/>
                </xdr:cNvGrpSpPr>
              </xdr:nvGrpSpPr>
              <xdr:grpSpPr bwMode="auto">
                <a:xfrm>
                  <a:off x="803" y="2141"/>
                  <a:ext cx="12" cy="4"/>
                  <a:chOff x="413" y="1819"/>
                  <a:chExt cx="12" cy="4"/>
                </a:xfrm>
              </xdr:grpSpPr>
              <xdr:sp macro="" textlink="">
                <xdr:nvSpPr>
                  <xdr:cNvPr id="6084" name="Line 964"/>
                  <xdr:cNvSpPr>
                    <a:spLocks noChangeShapeType="1"/>
                  </xdr:cNvSpPr>
                </xdr:nvSpPr>
                <xdr:spPr bwMode="auto">
                  <a:xfrm>
                    <a:off x="413" y="1823"/>
                    <a:ext cx="12" cy="0"/>
                  </a:xfrm>
                  <a:prstGeom prst="line">
                    <a:avLst/>
                  </a:prstGeom>
                  <a:noFill/>
                  <a:ln w="9525">
                    <a:solidFill>
                      <a:srgbClr val="FFFF99"/>
                    </a:solidFill>
                    <a:round/>
                    <a:headEnd/>
                    <a:tailEnd/>
                  </a:ln>
                </xdr:spPr>
              </xdr:sp>
              <xdr:sp macro="" textlink="">
                <xdr:nvSpPr>
                  <xdr:cNvPr id="6085" name="Line 965"/>
                  <xdr:cNvSpPr>
                    <a:spLocks noChangeShapeType="1"/>
                  </xdr:cNvSpPr>
                </xdr:nvSpPr>
                <xdr:spPr bwMode="auto">
                  <a:xfrm>
                    <a:off x="413" y="1819"/>
                    <a:ext cx="12" cy="0"/>
                  </a:xfrm>
                  <a:prstGeom prst="line">
                    <a:avLst/>
                  </a:prstGeom>
                  <a:noFill/>
                  <a:ln w="9525">
                    <a:solidFill>
                      <a:srgbClr val="FF6600"/>
                    </a:solidFill>
                    <a:round/>
                    <a:headEnd/>
                    <a:tailEnd/>
                  </a:ln>
                </xdr:spPr>
              </xdr:sp>
            </xdr:grpSp>
            <xdr:sp macro="" textlink="">
              <xdr:nvSpPr>
                <xdr:cNvPr id="6091" name="Line 971"/>
                <xdr:cNvSpPr>
                  <a:spLocks noChangeShapeType="1"/>
                </xdr:cNvSpPr>
              </xdr:nvSpPr>
              <xdr:spPr bwMode="auto">
                <a:xfrm rot="7344933">
                  <a:off x="783" y="2157"/>
                  <a:ext cx="12" cy="0"/>
                </a:xfrm>
                <a:prstGeom prst="line">
                  <a:avLst/>
                </a:prstGeom>
                <a:noFill/>
                <a:ln w="9525">
                  <a:solidFill>
                    <a:srgbClr val="FFFF99"/>
                  </a:solidFill>
                  <a:round/>
                  <a:headEnd/>
                  <a:tailEnd/>
                </a:ln>
              </xdr:spPr>
            </xdr:sp>
            <xdr:sp macro="" textlink="">
              <xdr:nvSpPr>
                <xdr:cNvPr id="6092" name="Line 972"/>
                <xdr:cNvSpPr>
                  <a:spLocks noChangeShapeType="1"/>
                </xdr:cNvSpPr>
              </xdr:nvSpPr>
              <xdr:spPr bwMode="auto">
                <a:xfrm rot="7344933">
                  <a:off x="824" y="2131"/>
                  <a:ext cx="12" cy="0"/>
                </a:xfrm>
                <a:prstGeom prst="line">
                  <a:avLst/>
                </a:prstGeom>
                <a:noFill/>
                <a:ln w="9525">
                  <a:solidFill>
                    <a:srgbClr val="FFFF99"/>
                  </a:solidFill>
                  <a:round/>
                  <a:headEnd/>
                  <a:tailEnd/>
                </a:ln>
              </xdr:spPr>
            </xdr:sp>
            <xdr:sp macro="" textlink="">
              <xdr:nvSpPr>
                <xdr:cNvPr id="6093" name="Line 973"/>
                <xdr:cNvSpPr>
                  <a:spLocks noChangeShapeType="1"/>
                </xdr:cNvSpPr>
              </xdr:nvSpPr>
              <xdr:spPr bwMode="auto">
                <a:xfrm rot="14255067" flipV="1">
                  <a:off x="824" y="2157"/>
                  <a:ext cx="12" cy="0"/>
                </a:xfrm>
                <a:prstGeom prst="line">
                  <a:avLst/>
                </a:prstGeom>
                <a:noFill/>
                <a:ln w="9525">
                  <a:solidFill>
                    <a:srgbClr val="FFFF99"/>
                  </a:solidFill>
                  <a:round/>
                  <a:headEnd/>
                  <a:tailEnd/>
                </a:ln>
              </xdr:spPr>
            </xdr:sp>
            <xdr:sp macro="" textlink="">
              <xdr:nvSpPr>
                <xdr:cNvPr id="6094" name="Line 974"/>
                <xdr:cNvSpPr>
                  <a:spLocks noChangeShapeType="1"/>
                </xdr:cNvSpPr>
              </xdr:nvSpPr>
              <xdr:spPr bwMode="auto">
                <a:xfrm rot="14255067" flipV="1">
                  <a:off x="783" y="2131"/>
                  <a:ext cx="12" cy="0"/>
                </a:xfrm>
                <a:prstGeom prst="line">
                  <a:avLst/>
                </a:prstGeom>
                <a:noFill/>
                <a:ln w="9525">
                  <a:solidFill>
                    <a:srgbClr val="FFFF99"/>
                  </a:solidFill>
                  <a:round/>
                  <a:headEnd/>
                  <a:tailEnd/>
                </a:ln>
              </xdr:spPr>
            </xdr:sp>
            <xdr:sp macro="" textlink="">
              <xdr:nvSpPr>
                <xdr:cNvPr id="6101" name="Text Box 981"/>
                <xdr:cNvSpPr txBox="1">
                  <a:spLocks noChangeArrowheads="1"/>
                </xdr:cNvSpPr>
              </xdr:nvSpPr>
              <xdr:spPr bwMode="auto">
                <a:xfrm>
                  <a:off x="947" y="2160"/>
                  <a:ext cx="15"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H</a:t>
                  </a:r>
                </a:p>
              </xdr:txBody>
            </xdr:sp>
            <xdr:sp macro="" textlink="">
              <xdr:nvSpPr>
                <xdr:cNvPr id="6102" name="Text Box 982"/>
                <xdr:cNvSpPr txBox="1">
                  <a:spLocks noChangeArrowheads="1"/>
                </xdr:cNvSpPr>
              </xdr:nvSpPr>
              <xdr:spPr bwMode="auto">
                <a:xfrm>
                  <a:off x="946" y="2109"/>
                  <a:ext cx="33"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99CC00"/>
                      </a:solidFill>
                      <a:latin typeface="Arial"/>
                      <a:cs typeface="Arial"/>
                    </a:rPr>
                    <a:t>C</a:t>
                  </a:r>
                  <a:r>
                    <a:rPr lang="en-US" sz="1100" b="0" i="0" strike="noStrike">
                      <a:solidFill>
                        <a:srgbClr val="FFFF99"/>
                      </a:solidFill>
                      <a:latin typeface="Arial"/>
                      <a:cs typeface="Arial"/>
                    </a:rPr>
                    <a:t>H</a:t>
                  </a:r>
                  <a:r>
                    <a:rPr lang="en-US" sz="1100" b="0" i="0" strike="noStrike" baseline="-25000">
                      <a:solidFill>
                        <a:srgbClr val="FFFF99"/>
                      </a:solidFill>
                      <a:latin typeface="Arial"/>
                      <a:cs typeface="Arial"/>
                    </a:rPr>
                    <a:t>2</a:t>
                  </a:r>
                </a:p>
              </xdr:txBody>
            </xdr:sp>
            <xdr:sp macro="" textlink="">
              <xdr:nvSpPr>
                <xdr:cNvPr id="6103" name="Text Box 983"/>
                <xdr:cNvSpPr txBox="1">
                  <a:spLocks noChangeArrowheads="1"/>
                </xdr:cNvSpPr>
              </xdr:nvSpPr>
              <xdr:spPr bwMode="auto">
                <a:xfrm>
                  <a:off x="875" y="2160"/>
                  <a:ext cx="33"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H</a:t>
                  </a:r>
                  <a:r>
                    <a:rPr lang="en-US" sz="1100" b="0" i="0" strike="noStrike" baseline="-25000">
                      <a:solidFill>
                        <a:srgbClr val="FFFF99"/>
                      </a:solidFill>
                      <a:latin typeface="Arial"/>
                      <a:cs typeface="Arial"/>
                    </a:rPr>
                    <a:t>3</a:t>
                  </a:r>
                  <a:r>
                    <a:rPr lang="en-US" sz="1100" b="0" i="0" strike="noStrike">
                      <a:solidFill>
                        <a:srgbClr val="FFFF99"/>
                      </a:solidFill>
                      <a:latin typeface="Arial"/>
                      <a:cs typeface="Arial"/>
                    </a:rPr>
                    <a:t>C</a:t>
                  </a:r>
                </a:p>
              </xdr:txBody>
            </xdr:sp>
            <xdr:sp macro="" textlink="">
              <xdr:nvSpPr>
                <xdr:cNvPr id="6104" name="Text Box 984"/>
                <xdr:cNvSpPr txBox="1">
                  <a:spLocks noChangeArrowheads="1"/>
                </xdr:cNvSpPr>
              </xdr:nvSpPr>
              <xdr:spPr bwMode="auto">
                <a:xfrm>
                  <a:off x="874" y="2109"/>
                  <a:ext cx="35" cy="24"/>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H</a:t>
                  </a:r>
                  <a:r>
                    <a:rPr lang="en-US" sz="1100" b="0" i="0" strike="noStrike" baseline="-25000">
                      <a:solidFill>
                        <a:srgbClr val="FFFF99"/>
                      </a:solidFill>
                      <a:latin typeface="Arial"/>
                      <a:cs typeface="Arial"/>
                    </a:rPr>
                    <a:t>2</a:t>
                  </a:r>
                  <a:r>
                    <a:rPr lang="en-US" sz="1100" b="0" i="0" strike="noStrike">
                      <a:solidFill>
                        <a:srgbClr val="99CC00"/>
                      </a:solidFill>
                      <a:latin typeface="Arial"/>
                      <a:cs typeface="Arial"/>
                    </a:rPr>
                    <a:t>C</a:t>
                  </a:r>
                </a:p>
              </xdr:txBody>
            </xdr:sp>
            <xdr:sp macro="" textlink="">
              <xdr:nvSpPr>
                <xdr:cNvPr id="6107" name="Line 987"/>
                <xdr:cNvSpPr>
                  <a:spLocks noChangeShapeType="1"/>
                </xdr:cNvSpPr>
              </xdr:nvSpPr>
              <xdr:spPr bwMode="auto">
                <a:xfrm>
                  <a:off x="862" y="2119"/>
                  <a:ext cx="12" cy="0"/>
                </a:xfrm>
                <a:prstGeom prst="line">
                  <a:avLst/>
                </a:prstGeom>
                <a:noFill/>
                <a:ln w="9525">
                  <a:solidFill>
                    <a:srgbClr val="FFFF99"/>
                  </a:solidFill>
                  <a:round/>
                  <a:headEnd/>
                  <a:tailEnd/>
                </a:ln>
              </xdr:spPr>
            </xdr:sp>
            <xdr:grpSp>
              <xdr:nvGrpSpPr>
                <xdr:cNvPr id="6108" name="Group 988"/>
                <xdr:cNvGrpSpPr>
                  <a:grpSpLocks/>
                </xdr:cNvGrpSpPr>
              </xdr:nvGrpSpPr>
              <xdr:grpSpPr bwMode="auto">
                <a:xfrm>
                  <a:off x="919" y="2141"/>
                  <a:ext cx="12" cy="4"/>
                  <a:chOff x="413" y="1819"/>
                  <a:chExt cx="12" cy="4"/>
                </a:xfrm>
              </xdr:grpSpPr>
              <xdr:sp macro="" textlink="">
                <xdr:nvSpPr>
                  <xdr:cNvPr id="6109" name="Line 989"/>
                  <xdr:cNvSpPr>
                    <a:spLocks noChangeShapeType="1"/>
                  </xdr:cNvSpPr>
                </xdr:nvSpPr>
                <xdr:spPr bwMode="auto">
                  <a:xfrm>
                    <a:off x="413" y="1823"/>
                    <a:ext cx="12" cy="0"/>
                  </a:xfrm>
                  <a:prstGeom prst="line">
                    <a:avLst/>
                  </a:prstGeom>
                  <a:noFill/>
                  <a:ln w="9525">
                    <a:solidFill>
                      <a:srgbClr val="FFFF99"/>
                    </a:solidFill>
                    <a:round/>
                    <a:headEnd/>
                    <a:tailEnd/>
                  </a:ln>
                </xdr:spPr>
              </xdr:sp>
              <xdr:sp macro="" textlink="">
                <xdr:nvSpPr>
                  <xdr:cNvPr id="6110" name="Line 990"/>
                  <xdr:cNvSpPr>
                    <a:spLocks noChangeShapeType="1"/>
                  </xdr:cNvSpPr>
                </xdr:nvSpPr>
                <xdr:spPr bwMode="auto">
                  <a:xfrm>
                    <a:off x="413" y="1819"/>
                    <a:ext cx="12" cy="0"/>
                  </a:xfrm>
                  <a:prstGeom prst="line">
                    <a:avLst/>
                  </a:prstGeom>
                  <a:noFill/>
                  <a:ln w="9525">
                    <a:solidFill>
                      <a:srgbClr val="FF6600"/>
                    </a:solidFill>
                    <a:round/>
                    <a:headEnd/>
                    <a:tailEnd/>
                  </a:ln>
                </xdr:spPr>
              </xdr:sp>
            </xdr:grpSp>
            <xdr:sp macro="" textlink="">
              <xdr:nvSpPr>
                <xdr:cNvPr id="6111" name="Line 991"/>
                <xdr:cNvSpPr>
                  <a:spLocks noChangeShapeType="1"/>
                </xdr:cNvSpPr>
              </xdr:nvSpPr>
              <xdr:spPr bwMode="auto">
                <a:xfrm rot="7344933">
                  <a:off x="899" y="2157"/>
                  <a:ext cx="12" cy="0"/>
                </a:xfrm>
                <a:prstGeom prst="line">
                  <a:avLst/>
                </a:prstGeom>
                <a:noFill/>
                <a:ln w="9525">
                  <a:solidFill>
                    <a:srgbClr val="FFFF99"/>
                  </a:solidFill>
                  <a:round/>
                  <a:headEnd/>
                  <a:tailEnd/>
                </a:ln>
              </xdr:spPr>
            </xdr:sp>
            <xdr:sp macro="" textlink="">
              <xdr:nvSpPr>
                <xdr:cNvPr id="6112" name="Line 992"/>
                <xdr:cNvSpPr>
                  <a:spLocks noChangeShapeType="1"/>
                </xdr:cNvSpPr>
              </xdr:nvSpPr>
              <xdr:spPr bwMode="auto">
                <a:xfrm rot="7344933">
                  <a:off x="940" y="2131"/>
                  <a:ext cx="12" cy="0"/>
                </a:xfrm>
                <a:prstGeom prst="line">
                  <a:avLst/>
                </a:prstGeom>
                <a:noFill/>
                <a:ln w="9525">
                  <a:solidFill>
                    <a:srgbClr val="FFFF99"/>
                  </a:solidFill>
                  <a:round/>
                  <a:headEnd/>
                  <a:tailEnd/>
                </a:ln>
              </xdr:spPr>
            </xdr:sp>
            <xdr:sp macro="" textlink="">
              <xdr:nvSpPr>
                <xdr:cNvPr id="6113" name="Line 993"/>
                <xdr:cNvSpPr>
                  <a:spLocks noChangeShapeType="1"/>
                </xdr:cNvSpPr>
              </xdr:nvSpPr>
              <xdr:spPr bwMode="auto">
                <a:xfrm rot="14255067" flipV="1">
                  <a:off x="940" y="2157"/>
                  <a:ext cx="12" cy="0"/>
                </a:xfrm>
                <a:prstGeom prst="line">
                  <a:avLst/>
                </a:prstGeom>
                <a:noFill/>
                <a:ln w="9525">
                  <a:solidFill>
                    <a:srgbClr val="FFFF99"/>
                  </a:solidFill>
                  <a:round/>
                  <a:headEnd/>
                  <a:tailEnd/>
                </a:ln>
              </xdr:spPr>
            </xdr:sp>
            <xdr:sp macro="" textlink="">
              <xdr:nvSpPr>
                <xdr:cNvPr id="6114" name="Line 994"/>
                <xdr:cNvSpPr>
                  <a:spLocks noChangeShapeType="1"/>
                </xdr:cNvSpPr>
              </xdr:nvSpPr>
              <xdr:spPr bwMode="auto">
                <a:xfrm rot="14255067" flipV="1">
                  <a:off x="899" y="2131"/>
                  <a:ext cx="12" cy="0"/>
                </a:xfrm>
                <a:prstGeom prst="line">
                  <a:avLst/>
                </a:prstGeom>
                <a:noFill/>
                <a:ln w="9525">
                  <a:solidFill>
                    <a:srgbClr val="FFFF99"/>
                  </a:solidFill>
                  <a:round/>
                  <a:headEnd/>
                  <a:tailEnd/>
                </a:ln>
              </xdr:spPr>
            </xdr:sp>
            <xdr:sp macro="" textlink="">
              <xdr:nvSpPr>
                <xdr:cNvPr id="6097" name="Line 977"/>
                <xdr:cNvSpPr>
                  <a:spLocks noChangeShapeType="1"/>
                </xdr:cNvSpPr>
              </xdr:nvSpPr>
              <xdr:spPr bwMode="auto">
                <a:xfrm>
                  <a:off x="716" y="2143"/>
                  <a:ext cx="302" cy="0"/>
                </a:xfrm>
                <a:prstGeom prst="line">
                  <a:avLst/>
                </a:prstGeom>
                <a:noFill/>
                <a:ln w="9525">
                  <a:solidFill>
                    <a:srgbClr val="99CC00"/>
                  </a:solidFill>
                  <a:prstDash val="dashDot"/>
                  <a:round/>
                  <a:headEnd/>
                  <a:tailEnd/>
                </a:ln>
              </xdr:spPr>
            </xdr:sp>
            <xdr:sp macro="" textlink="">
              <xdr:nvSpPr>
                <xdr:cNvPr id="6082" name="Line 962"/>
                <xdr:cNvSpPr>
                  <a:spLocks noChangeShapeType="1"/>
                </xdr:cNvSpPr>
              </xdr:nvSpPr>
              <xdr:spPr bwMode="auto">
                <a:xfrm>
                  <a:off x="977" y="2119"/>
                  <a:ext cx="12" cy="0"/>
                </a:xfrm>
                <a:prstGeom prst="line">
                  <a:avLst/>
                </a:prstGeom>
                <a:noFill/>
                <a:ln w="9525">
                  <a:solidFill>
                    <a:srgbClr val="FFFF99"/>
                  </a:solidFill>
                  <a:round/>
                  <a:headEnd/>
                  <a:tailEnd/>
                </a:ln>
              </xdr:spPr>
            </xdr:sp>
            <xdr:sp macro="" textlink="">
              <xdr:nvSpPr>
                <xdr:cNvPr id="6115" name="Line 995"/>
                <xdr:cNvSpPr>
                  <a:spLocks noChangeShapeType="1"/>
                </xdr:cNvSpPr>
              </xdr:nvSpPr>
              <xdr:spPr bwMode="auto">
                <a:xfrm>
                  <a:off x="729" y="2120"/>
                  <a:ext cx="14" cy="0"/>
                </a:xfrm>
                <a:prstGeom prst="line">
                  <a:avLst/>
                </a:prstGeom>
                <a:noFill/>
                <a:ln w="19050">
                  <a:solidFill>
                    <a:srgbClr val="FF0000"/>
                  </a:solidFill>
                  <a:prstDash val="sysDot"/>
                  <a:round/>
                  <a:headEnd/>
                  <a:tailEnd/>
                </a:ln>
              </xdr:spPr>
            </xdr:sp>
            <xdr:sp macro="" textlink="">
              <xdr:nvSpPr>
                <xdr:cNvPr id="6116" name="Line 996"/>
                <xdr:cNvSpPr>
                  <a:spLocks noChangeShapeType="1"/>
                </xdr:cNvSpPr>
              </xdr:nvSpPr>
              <xdr:spPr bwMode="auto">
                <a:xfrm>
                  <a:off x="993" y="2120"/>
                  <a:ext cx="14" cy="0"/>
                </a:xfrm>
                <a:prstGeom prst="line">
                  <a:avLst/>
                </a:prstGeom>
                <a:noFill/>
                <a:ln w="19050">
                  <a:solidFill>
                    <a:srgbClr val="FF0000"/>
                  </a:solidFill>
                  <a:prstDash val="sysDot"/>
                  <a:round/>
                  <a:headEnd/>
                  <a:tailEnd/>
                </a:ln>
              </xdr:spPr>
            </xdr:sp>
          </xdr:grpSp>
        </xdr:grpSp>
      </xdr:grpSp>
      <xdr:sp macro="" textlink="">
        <xdr:nvSpPr>
          <xdr:cNvPr id="6157" name="Text Box 1037"/>
          <xdr:cNvSpPr txBox="1">
            <a:spLocks noChangeArrowheads="1"/>
          </xdr:cNvSpPr>
        </xdr:nvSpPr>
        <xdr:spPr bwMode="auto">
          <a:xfrm>
            <a:off x="772" y="2141"/>
            <a:ext cx="190" cy="17"/>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1" i="0" strike="noStrike">
                <a:solidFill>
                  <a:srgbClr val="800000"/>
                </a:solidFill>
                <a:latin typeface="Arial"/>
                <a:cs typeface="Arial"/>
              </a:rPr>
              <a:t>καουτσούκ (φυσικό ή συνθετικό)</a:t>
            </a:r>
          </a:p>
        </xdr:txBody>
      </xdr:sp>
    </xdr:grpSp>
    <xdr:clientData/>
  </xdr:twoCellAnchor>
  <xdr:twoCellAnchor>
    <xdr:from>
      <xdr:col>11</xdr:col>
      <xdr:colOff>76200</xdr:colOff>
      <xdr:row>116</xdr:row>
      <xdr:rowOff>10974</xdr:rowOff>
    </xdr:from>
    <xdr:to>
      <xdr:col>15</xdr:col>
      <xdr:colOff>514350</xdr:colOff>
      <xdr:row>120</xdr:row>
      <xdr:rowOff>171456</xdr:rowOff>
    </xdr:to>
    <xdr:grpSp>
      <xdr:nvGrpSpPr>
        <xdr:cNvPr id="6164" name="Group 1044"/>
        <xdr:cNvGrpSpPr>
          <a:grpSpLocks/>
        </xdr:cNvGrpSpPr>
      </xdr:nvGrpSpPr>
      <xdr:grpSpPr bwMode="auto">
        <a:xfrm>
          <a:off x="6835877" y="23772264"/>
          <a:ext cx="2896215" cy="979837"/>
          <a:chOff x="712" y="2351"/>
          <a:chExt cx="302" cy="96"/>
        </a:xfrm>
      </xdr:grpSpPr>
      <xdr:grpSp>
        <xdr:nvGrpSpPr>
          <xdr:cNvPr id="6161" name="Group 1041"/>
          <xdr:cNvGrpSpPr>
            <a:grpSpLocks/>
          </xdr:cNvGrpSpPr>
        </xdr:nvGrpSpPr>
        <xdr:grpSpPr bwMode="auto">
          <a:xfrm>
            <a:off x="712" y="2351"/>
            <a:ext cx="302" cy="78"/>
            <a:chOff x="712" y="2351"/>
            <a:chExt cx="302" cy="78"/>
          </a:xfrm>
        </xdr:grpSpPr>
        <xdr:sp macro="" textlink="">
          <xdr:nvSpPr>
            <xdr:cNvPr id="6124" name="Text Box 1004"/>
            <xdr:cNvSpPr txBox="1">
              <a:spLocks noChangeArrowheads="1"/>
            </xdr:cNvSpPr>
          </xdr:nvSpPr>
          <xdr:spPr bwMode="auto">
            <a:xfrm>
              <a:off x="784" y="2376"/>
              <a:ext cx="16"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a:t>
              </a:r>
            </a:p>
          </xdr:txBody>
        </xdr:sp>
        <xdr:sp macro="" textlink="">
          <xdr:nvSpPr>
            <xdr:cNvPr id="6125" name="Text Box 1005"/>
            <xdr:cNvSpPr txBox="1">
              <a:spLocks noChangeArrowheads="1"/>
            </xdr:cNvSpPr>
          </xdr:nvSpPr>
          <xdr:spPr bwMode="auto">
            <a:xfrm>
              <a:off x="810" y="2376"/>
              <a:ext cx="17"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a:t>
              </a:r>
            </a:p>
          </xdr:txBody>
        </xdr:sp>
        <xdr:sp macro="" textlink="">
          <xdr:nvSpPr>
            <xdr:cNvPr id="6126" name="Text Box 1006"/>
            <xdr:cNvSpPr txBox="1">
              <a:spLocks noChangeArrowheads="1"/>
            </xdr:cNvSpPr>
          </xdr:nvSpPr>
          <xdr:spPr bwMode="auto">
            <a:xfrm>
              <a:off x="900" y="2376"/>
              <a:ext cx="16" cy="21"/>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a:t>
              </a:r>
            </a:p>
          </xdr:txBody>
        </xdr:sp>
        <xdr:sp macro="" textlink="">
          <xdr:nvSpPr>
            <xdr:cNvPr id="6127" name="Text Box 1007"/>
            <xdr:cNvSpPr txBox="1">
              <a:spLocks noChangeArrowheads="1"/>
            </xdr:cNvSpPr>
          </xdr:nvSpPr>
          <xdr:spPr bwMode="auto">
            <a:xfrm>
              <a:off x="926" y="2376"/>
              <a:ext cx="17"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C</a:t>
              </a:r>
            </a:p>
          </xdr:txBody>
        </xdr:sp>
        <xdr:grpSp>
          <xdr:nvGrpSpPr>
            <xdr:cNvPr id="6160" name="Group 1040"/>
            <xdr:cNvGrpSpPr>
              <a:grpSpLocks/>
            </xdr:cNvGrpSpPr>
          </xdr:nvGrpSpPr>
          <xdr:grpSpPr bwMode="auto">
            <a:xfrm>
              <a:off x="712" y="2351"/>
              <a:ext cx="302" cy="78"/>
              <a:chOff x="712" y="2351"/>
              <a:chExt cx="302" cy="78"/>
            </a:xfrm>
          </xdr:grpSpPr>
          <xdr:sp macro="" textlink="">
            <xdr:nvSpPr>
              <xdr:cNvPr id="6129" name="Text Box 1009"/>
              <xdr:cNvSpPr txBox="1">
                <a:spLocks noChangeArrowheads="1"/>
              </xdr:cNvSpPr>
            </xdr:nvSpPr>
            <xdr:spPr bwMode="auto">
              <a:xfrm>
                <a:off x="827" y="2351"/>
                <a:ext cx="15"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H</a:t>
                </a:r>
              </a:p>
            </xdr:txBody>
          </xdr:sp>
          <xdr:sp macro="" textlink="">
            <xdr:nvSpPr>
              <xdr:cNvPr id="6130" name="Text Box 1010"/>
              <xdr:cNvSpPr txBox="1">
                <a:spLocks noChangeArrowheads="1"/>
              </xdr:cNvSpPr>
            </xdr:nvSpPr>
            <xdr:spPr bwMode="auto">
              <a:xfrm>
                <a:off x="825" y="2403"/>
                <a:ext cx="33"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99CC00"/>
                    </a:solidFill>
                    <a:latin typeface="Arial"/>
                    <a:cs typeface="Arial"/>
                  </a:rPr>
                  <a:t>C</a:t>
                </a:r>
                <a:r>
                  <a:rPr lang="en-US" sz="1100" b="0" i="0" strike="noStrike">
                    <a:solidFill>
                      <a:srgbClr val="FFFF99"/>
                    </a:solidFill>
                    <a:latin typeface="Arial"/>
                    <a:cs typeface="Arial"/>
                  </a:rPr>
                  <a:t>H</a:t>
                </a:r>
                <a:r>
                  <a:rPr lang="en-US" sz="1100" b="0" i="0" strike="noStrike" baseline="-25000">
                    <a:solidFill>
                      <a:srgbClr val="FFFF99"/>
                    </a:solidFill>
                    <a:latin typeface="Arial"/>
                    <a:cs typeface="Arial"/>
                  </a:rPr>
                  <a:t>2</a:t>
                </a:r>
              </a:p>
            </xdr:txBody>
          </xdr:sp>
          <xdr:sp macro="" textlink="">
            <xdr:nvSpPr>
              <xdr:cNvPr id="6131" name="Text Box 1011"/>
              <xdr:cNvSpPr txBox="1">
                <a:spLocks noChangeArrowheads="1"/>
              </xdr:cNvSpPr>
            </xdr:nvSpPr>
            <xdr:spPr bwMode="auto">
              <a:xfrm>
                <a:off x="754" y="2403"/>
                <a:ext cx="33"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H</a:t>
                </a:r>
                <a:r>
                  <a:rPr lang="en-US" sz="1100" b="0" i="0" strike="noStrike" baseline="-25000">
                    <a:solidFill>
                      <a:srgbClr val="FFFF99"/>
                    </a:solidFill>
                    <a:latin typeface="Arial"/>
                    <a:cs typeface="Arial"/>
                  </a:rPr>
                  <a:t>3</a:t>
                </a:r>
                <a:r>
                  <a:rPr lang="en-US" sz="1100" b="0" i="0" strike="noStrike">
                    <a:solidFill>
                      <a:srgbClr val="FFFF99"/>
                    </a:solidFill>
                    <a:latin typeface="Arial"/>
                    <a:cs typeface="Arial"/>
                  </a:rPr>
                  <a:t>C</a:t>
                </a:r>
              </a:p>
            </xdr:txBody>
          </xdr:sp>
          <xdr:sp macro="" textlink="">
            <xdr:nvSpPr>
              <xdr:cNvPr id="6132" name="Text Box 1012"/>
              <xdr:cNvSpPr txBox="1">
                <a:spLocks noChangeArrowheads="1"/>
              </xdr:cNvSpPr>
            </xdr:nvSpPr>
            <xdr:spPr bwMode="auto">
              <a:xfrm>
                <a:off x="753" y="2352"/>
                <a:ext cx="35" cy="24"/>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H</a:t>
                </a:r>
                <a:r>
                  <a:rPr lang="en-US" sz="1100" b="0" i="0" strike="noStrike" baseline="-25000">
                    <a:solidFill>
                      <a:srgbClr val="FFFF99"/>
                    </a:solidFill>
                    <a:latin typeface="Arial"/>
                    <a:cs typeface="Arial"/>
                  </a:rPr>
                  <a:t>2</a:t>
                </a:r>
                <a:r>
                  <a:rPr lang="en-US" sz="1100" b="0" i="0" strike="noStrike">
                    <a:solidFill>
                      <a:srgbClr val="99CC00"/>
                    </a:solidFill>
                    <a:latin typeface="Arial"/>
                    <a:cs typeface="Arial"/>
                  </a:rPr>
                  <a:t>C</a:t>
                </a:r>
              </a:p>
            </xdr:txBody>
          </xdr:sp>
          <xdr:sp macro="" textlink="">
            <xdr:nvSpPr>
              <xdr:cNvPr id="6141" name="Text Box 1021"/>
              <xdr:cNvSpPr txBox="1">
                <a:spLocks noChangeArrowheads="1"/>
              </xdr:cNvSpPr>
            </xdr:nvSpPr>
            <xdr:spPr bwMode="auto">
              <a:xfrm>
                <a:off x="943" y="2403"/>
                <a:ext cx="15"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H</a:t>
                </a:r>
              </a:p>
            </xdr:txBody>
          </xdr:sp>
          <xdr:sp macro="" textlink="">
            <xdr:nvSpPr>
              <xdr:cNvPr id="6142" name="Text Box 1022"/>
              <xdr:cNvSpPr txBox="1">
                <a:spLocks noChangeArrowheads="1"/>
              </xdr:cNvSpPr>
            </xdr:nvSpPr>
            <xdr:spPr bwMode="auto">
              <a:xfrm>
                <a:off x="942" y="2352"/>
                <a:ext cx="33"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99CC00"/>
                    </a:solidFill>
                    <a:latin typeface="Arial"/>
                    <a:cs typeface="Arial"/>
                  </a:rPr>
                  <a:t>C</a:t>
                </a:r>
                <a:r>
                  <a:rPr lang="en-US" sz="1100" b="0" i="0" strike="noStrike">
                    <a:solidFill>
                      <a:srgbClr val="FFFF99"/>
                    </a:solidFill>
                    <a:latin typeface="Arial"/>
                    <a:cs typeface="Arial"/>
                  </a:rPr>
                  <a:t>H</a:t>
                </a:r>
                <a:r>
                  <a:rPr lang="en-US" sz="1100" b="0" i="0" strike="noStrike" baseline="-25000">
                    <a:solidFill>
                      <a:srgbClr val="FFFF99"/>
                    </a:solidFill>
                    <a:latin typeface="Arial"/>
                    <a:cs typeface="Arial"/>
                  </a:rPr>
                  <a:t>2</a:t>
                </a:r>
              </a:p>
            </xdr:txBody>
          </xdr:sp>
          <xdr:sp macro="" textlink="">
            <xdr:nvSpPr>
              <xdr:cNvPr id="6143" name="Text Box 1023"/>
              <xdr:cNvSpPr txBox="1">
                <a:spLocks noChangeArrowheads="1"/>
              </xdr:cNvSpPr>
            </xdr:nvSpPr>
            <xdr:spPr bwMode="auto">
              <a:xfrm>
                <a:off x="869" y="2352"/>
                <a:ext cx="33" cy="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H</a:t>
                </a:r>
                <a:r>
                  <a:rPr lang="en-US" sz="1100" b="0" i="0" strike="noStrike" baseline="-25000">
                    <a:solidFill>
                      <a:srgbClr val="FFFF99"/>
                    </a:solidFill>
                    <a:latin typeface="Arial"/>
                    <a:cs typeface="Arial"/>
                  </a:rPr>
                  <a:t>3</a:t>
                </a:r>
                <a:r>
                  <a:rPr lang="en-US" sz="1100" b="0" i="0" strike="noStrike">
                    <a:solidFill>
                      <a:srgbClr val="FFFF99"/>
                    </a:solidFill>
                    <a:latin typeface="Arial"/>
                    <a:cs typeface="Arial"/>
                  </a:rPr>
                  <a:t>C</a:t>
                </a:r>
              </a:p>
            </xdr:txBody>
          </xdr:sp>
          <xdr:sp macro="" textlink="">
            <xdr:nvSpPr>
              <xdr:cNvPr id="6144" name="Text Box 1024"/>
              <xdr:cNvSpPr txBox="1">
                <a:spLocks noChangeArrowheads="1"/>
              </xdr:cNvSpPr>
            </xdr:nvSpPr>
            <xdr:spPr bwMode="auto">
              <a:xfrm>
                <a:off x="869" y="2403"/>
                <a:ext cx="35" cy="24"/>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H</a:t>
                </a:r>
                <a:r>
                  <a:rPr lang="en-US" sz="1100" b="0" i="0" strike="noStrike" baseline="-25000">
                    <a:solidFill>
                      <a:srgbClr val="FFFF99"/>
                    </a:solidFill>
                    <a:latin typeface="Arial"/>
                    <a:cs typeface="Arial"/>
                  </a:rPr>
                  <a:t>2</a:t>
                </a:r>
                <a:r>
                  <a:rPr lang="en-US" sz="1100" b="0" i="0" strike="noStrike">
                    <a:solidFill>
                      <a:srgbClr val="99CC00"/>
                    </a:solidFill>
                    <a:latin typeface="Arial"/>
                    <a:cs typeface="Arial"/>
                  </a:rPr>
                  <a:t>C</a:t>
                </a:r>
              </a:p>
            </xdr:txBody>
          </xdr:sp>
          <xdr:grpSp>
            <xdr:nvGrpSpPr>
              <xdr:cNvPr id="6159" name="Group 1039"/>
              <xdr:cNvGrpSpPr>
                <a:grpSpLocks/>
              </xdr:cNvGrpSpPr>
            </xdr:nvGrpSpPr>
            <xdr:grpSpPr bwMode="auto">
              <a:xfrm>
                <a:off x="712" y="2362"/>
                <a:ext cx="302" cy="52"/>
                <a:chOff x="712" y="2362"/>
                <a:chExt cx="302" cy="52"/>
              </a:xfrm>
            </xdr:grpSpPr>
            <xdr:sp macro="" textlink="">
              <xdr:nvSpPr>
                <xdr:cNvPr id="6122" name="Text Box 1002"/>
                <xdr:cNvSpPr txBox="1">
                  <a:spLocks noChangeArrowheads="1"/>
                </xdr:cNvSpPr>
              </xdr:nvSpPr>
              <xdr:spPr bwMode="auto">
                <a:xfrm>
                  <a:off x="717" y="2367"/>
                  <a:ext cx="45" cy="38"/>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n-US" sz="1000" b="1" i="0" strike="noStrike">
                      <a:solidFill>
                        <a:srgbClr val="800000"/>
                      </a:solidFill>
                      <a:latin typeface="Arial"/>
                      <a:cs typeface="Arial"/>
                    </a:rPr>
                    <a:t>trans </a:t>
                  </a:r>
                  <a:r>
                    <a:rPr lang="el-GR" sz="1000" b="1" i="0" strike="noStrike">
                      <a:solidFill>
                        <a:srgbClr val="800000"/>
                      </a:solidFill>
                      <a:latin typeface="Arial"/>
                      <a:cs typeface="Arial"/>
                    </a:rPr>
                    <a:t>δομή</a:t>
                  </a:r>
                </a:p>
              </xdr:txBody>
            </xdr:sp>
            <xdr:sp macro="" textlink="">
              <xdr:nvSpPr>
                <xdr:cNvPr id="6133" name="Line 1013"/>
                <xdr:cNvSpPr>
                  <a:spLocks noChangeShapeType="1"/>
                </xdr:cNvSpPr>
              </xdr:nvSpPr>
              <xdr:spPr bwMode="auto">
                <a:xfrm>
                  <a:off x="742" y="2362"/>
                  <a:ext cx="12" cy="0"/>
                </a:xfrm>
                <a:prstGeom prst="line">
                  <a:avLst/>
                </a:prstGeom>
                <a:noFill/>
                <a:ln w="9525">
                  <a:solidFill>
                    <a:srgbClr val="FFFF99"/>
                  </a:solidFill>
                  <a:round/>
                  <a:headEnd/>
                  <a:tailEnd/>
                </a:ln>
              </xdr:spPr>
            </xdr:sp>
            <xdr:grpSp>
              <xdr:nvGrpSpPr>
                <xdr:cNvPr id="6134" name="Group 1014"/>
                <xdr:cNvGrpSpPr>
                  <a:grpSpLocks/>
                </xdr:cNvGrpSpPr>
              </xdr:nvGrpSpPr>
              <xdr:grpSpPr bwMode="auto">
                <a:xfrm>
                  <a:off x="799" y="2384"/>
                  <a:ext cx="12" cy="4"/>
                  <a:chOff x="413" y="1819"/>
                  <a:chExt cx="12" cy="4"/>
                </a:xfrm>
              </xdr:grpSpPr>
              <xdr:sp macro="" textlink="">
                <xdr:nvSpPr>
                  <xdr:cNvPr id="6135" name="Line 1015"/>
                  <xdr:cNvSpPr>
                    <a:spLocks noChangeShapeType="1"/>
                  </xdr:cNvSpPr>
                </xdr:nvSpPr>
                <xdr:spPr bwMode="auto">
                  <a:xfrm>
                    <a:off x="413" y="1823"/>
                    <a:ext cx="12" cy="0"/>
                  </a:xfrm>
                  <a:prstGeom prst="line">
                    <a:avLst/>
                  </a:prstGeom>
                  <a:noFill/>
                  <a:ln w="9525">
                    <a:solidFill>
                      <a:srgbClr val="FFFF99"/>
                    </a:solidFill>
                    <a:round/>
                    <a:headEnd/>
                    <a:tailEnd/>
                  </a:ln>
                </xdr:spPr>
              </xdr:sp>
              <xdr:sp macro="" textlink="">
                <xdr:nvSpPr>
                  <xdr:cNvPr id="6136" name="Line 1016"/>
                  <xdr:cNvSpPr>
                    <a:spLocks noChangeShapeType="1"/>
                  </xdr:cNvSpPr>
                </xdr:nvSpPr>
                <xdr:spPr bwMode="auto">
                  <a:xfrm>
                    <a:off x="413" y="1819"/>
                    <a:ext cx="12" cy="0"/>
                  </a:xfrm>
                  <a:prstGeom prst="line">
                    <a:avLst/>
                  </a:prstGeom>
                  <a:noFill/>
                  <a:ln w="9525">
                    <a:solidFill>
                      <a:srgbClr val="FF6600"/>
                    </a:solidFill>
                    <a:round/>
                    <a:headEnd/>
                    <a:tailEnd/>
                  </a:ln>
                </xdr:spPr>
              </xdr:sp>
            </xdr:grpSp>
            <xdr:sp macro="" textlink="">
              <xdr:nvSpPr>
                <xdr:cNvPr id="6137" name="Line 1017"/>
                <xdr:cNvSpPr>
                  <a:spLocks noChangeShapeType="1"/>
                </xdr:cNvSpPr>
              </xdr:nvSpPr>
              <xdr:spPr bwMode="auto">
                <a:xfrm rot="7344933">
                  <a:off x="779" y="2400"/>
                  <a:ext cx="12" cy="0"/>
                </a:xfrm>
                <a:prstGeom prst="line">
                  <a:avLst/>
                </a:prstGeom>
                <a:noFill/>
                <a:ln w="9525">
                  <a:solidFill>
                    <a:srgbClr val="FFFF99"/>
                  </a:solidFill>
                  <a:round/>
                  <a:headEnd/>
                  <a:tailEnd/>
                </a:ln>
              </xdr:spPr>
            </xdr:sp>
            <xdr:sp macro="" textlink="">
              <xdr:nvSpPr>
                <xdr:cNvPr id="6138" name="Line 1018"/>
                <xdr:cNvSpPr>
                  <a:spLocks noChangeShapeType="1"/>
                </xdr:cNvSpPr>
              </xdr:nvSpPr>
              <xdr:spPr bwMode="auto">
                <a:xfrm rot="7344933">
                  <a:off x="820" y="2374"/>
                  <a:ext cx="12" cy="0"/>
                </a:xfrm>
                <a:prstGeom prst="line">
                  <a:avLst/>
                </a:prstGeom>
                <a:noFill/>
                <a:ln w="9525">
                  <a:solidFill>
                    <a:srgbClr val="FFFF99"/>
                  </a:solidFill>
                  <a:round/>
                  <a:headEnd/>
                  <a:tailEnd/>
                </a:ln>
              </xdr:spPr>
            </xdr:sp>
            <xdr:sp macro="" textlink="">
              <xdr:nvSpPr>
                <xdr:cNvPr id="6139" name="Line 1019"/>
                <xdr:cNvSpPr>
                  <a:spLocks noChangeShapeType="1"/>
                </xdr:cNvSpPr>
              </xdr:nvSpPr>
              <xdr:spPr bwMode="auto">
                <a:xfrm rot="14255067" flipV="1">
                  <a:off x="820" y="2400"/>
                  <a:ext cx="12" cy="0"/>
                </a:xfrm>
                <a:prstGeom prst="line">
                  <a:avLst/>
                </a:prstGeom>
                <a:noFill/>
                <a:ln w="9525">
                  <a:solidFill>
                    <a:srgbClr val="FFFF99"/>
                  </a:solidFill>
                  <a:round/>
                  <a:headEnd/>
                  <a:tailEnd/>
                </a:ln>
              </xdr:spPr>
            </xdr:sp>
            <xdr:sp macro="" textlink="">
              <xdr:nvSpPr>
                <xdr:cNvPr id="6140" name="Line 1020"/>
                <xdr:cNvSpPr>
                  <a:spLocks noChangeShapeType="1"/>
                </xdr:cNvSpPr>
              </xdr:nvSpPr>
              <xdr:spPr bwMode="auto">
                <a:xfrm rot="14255067" flipV="1">
                  <a:off x="779" y="2374"/>
                  <a:ext cx="12" cy="0"/>
                </a:xfrm>
                <a:prstGeom prst="line">
                  <a:avLst/>
                </a:prstGeom>
                <a:noFill/>
                <a:ln w="9525">
                  <a:solidFill>
                    <a:srgbClr val="FFFF99"/>
                  </a:solidFill>
                  <a:round/>
                  <a:headEnd/>
                  <a:tailEnd/>
                </a:ln>
              </xdr:spPr>
            </xdr:sp>
            <xdr:sp macro="" textlink="">
              <xdr:nvSpPr>
                <xdr:cNvPr id="6145" name="Line 1025"/>
                <xdr:cNvSpPr>
                  <a:spLocks noChangeShapeType="1"/>
                </xdr:cNvSpPr>
              </xdr:nvSpPr>
              <xdr:spPr bwMode="auto">
                <a:xfrm>
                  <a:off x="858" y="2414"/>
                  <a:ext cx="12" cy="0"/>
                </a:xfrm>
                <a:prstGeom prst="line">
                  <a:avLst/>
                </a:prstGeom>
                <a:noFill/>
                <a:ln w="9525">
                  <a:solidFill>
                    <a:srgbClr val="FFFF99"/>
                  </a:solidFill>
                  <a:round/>
                  <a:headEnd/>
                  <a:tailEnd/>
                </a:ln>
              </xdr:spPr>
            </xdr:sp>
            <xdr:grpSp>
              <xdr:nvGrpSpPr>
                <xdr:cNvPr id="6146" name="Group 1026"/>
                <xdr:cNvGrpSpPr>
                  <a:grpSpLocks/>
                </xdr:cNvGrpSpPr>
              </xdr:nvGrpSpPr>
              <xdr:grpSpPr bwMode="auto">
                <a:xfrm>
                  <a:off x="915" y="2384"/>
                  <a:ext cx="12" cy="4"/>
                  <a:chOff x="413" y="1819"/>
                  <a:chExt cx="12" cy="4"/>
                </a:xfrm>
              </xdr:grpSpPr>
              <xdr:sp macro="" textlink="">
                <xdr:nvSpPr>
                  <xdr:cNvPr id="6147" name="Line 1027"/>
                  <xdr:cNvSpPr>
                    <a:spLocks noChangeShapeType="1"/>
                  </xdr:cNvSpPr>
                </xdr:nvSpPr>
                <xdr:spPr bwMode="auto">
                  <a:xfrm>
                    <a:off x="413" y="1823"/>
                    <a:ext cx="12" cy="0"/>
                  </a:xfrm>
                  <a:prstGeom prst="line">
                    <a:avLst/>
                  </a:prstGeom>
                  <a:noFill/>
                  <a:ln w="9525">
                    <a:solidFill>
                      <a:srgbClr val="FFFF99"/>
                    </a:solidFill>
                    <a:round/>
                    <a:headEnd/>
                    <a:tailEnd/>
                  </a:ln>
                </xdr:spPr>
              </xdr:sp>
              <xdr:sp macro="" textlink="">
                <xdr:nvSpPr>
                  <xdr:cNvPr id="6148" name="Line 1028"/>
                  <xdr:cNvSpPr>
                    <a:spLocks noChangeShapeType="1"/>
                  </xdr:cNvSpPr>
                </xdr:nvSpPr>
                <xdr:spPr bwMode="auto">
                  <a:xfrm>
                    <a:off x="413" y="1819"/>
                    <a:ext cx="12" cy="0"/>
                  </a:xfrm>
                  <a:prstGeom prst="line">
                    <a:avLst/>
                  </a:prstGeom>
                  <a:noFill/>
                  <a:ln w="9525">
                    <a:solidFill>
                      <a:srgbClr val="FF6600"/>
                    </a:solidFill>
                    <a:round/>
                    <a:headEnd/>
                    <a:tailEnd/>
                  </a:ln>
                </xdr:spPr>
              </xdr:sp>
            </xdr:grpSp>
            <xdr:sp macro="" textlink="">
              <xdr:nvSpPr>
                <xdr:cNvPr id="6149" name="Line 1029"/>
                <xdr:cNvSpPr>
                  <a:spLocks noChangeShapeType="1"/>
                </xdr:cNvSpPr>
              </xdr:nvSpPr>
              <xdr:spPr bwMode="auto">
                <a:xfrm rot="7344933">
                  <a:off x="895" y="2400"/>
                  <a:ext cx="12" cy="0"/>
                </a:xfrm>
                <a:prstGeom prst="line">
                  <a:avLst/>
                </a:prstGeom>
                <a:noFill/>
                <a:ln w="9525">
                  <a:solidFill>
                    <a:srgbClr val="FFFF99"/>
                  </a:solidFill>
                  <a:round/>
                  <a:headEnd/>
                  <a:tailEnd/>
                </a:ln>
              </xdr:spPr>
            </xdr:sp>
            <xdr:sp macro="" textlink="">
              <xdr:nvSpPr>
                <xdr:cNvPr id="6150" name="Line 1030"/>
                <xdr:cNvSpPr>
                  <a:spLocks noChangeShapeType="1"/>
                </xdr:cNvSpPr>
              </xdr:nvSpPr>
              <xdr:spPr bwMode="auto">
                <a:xfrm rot="7344933">
                  <a:off x="936" y="2374"/>
                  <a:ext cx="12" cy="0"/>
                </a:xfrm>
                <a:prstGeom prst="line">
                  <a:avLst/>
                </a:prstGeom>
                <a:noFill/>
                <a:ln w="9525">
                  <a:solidFill>
                    <a:srgbClr val="FFFF99"/>
                  </a:solidFill>
                  <a:round/>
                  <a:headEnd/>
                  <a:tailEnd/>
                </a:ln>
              </xdr:spPr>
            </xdr:sp>
            <xdr:sp macro="" textlink="">
              <xdr:nvSpPr>
                <xdr:cNvPr id="6151" name="Line 1031"/>
                <xdr:cNvSpPr>
                  <a:spLocks noChangeShapeType="1"/>
                </xdr:cNvSpPr>
              </xdr:nvSpPr>
              <xdr:spPr bwMode="auto">
                <a:xfrm rot="14255067" flipV="1">
                  <a:off x="936" y="2400"/>
                  <a:ext cx="12" cy="0"/>
                </a:xfrm>
                <a:prstGeom prst="line">
                  <a:avLst/>
                </a:prstGeom>
                <a:noFill/>
                <a:ln w="9525">
                  <a:solidFill>
                    <a:srgbClr val="FFFF99"/>
                  </a:solidFill>
                  <a:round/>
                  <a:headEnd/>
                  <a:tailEnd/>
                </a:ln>
              </xdr:spPr>
            </xdr:sp>
            <xdr:sp macro="" textlink="">
              <xdr:nvSpPr>
                <xdr:cNvPr id="6152" name="Line 1032"/>
                <xdr:cNvSpPr>
                  <a:spLocks noChangeShapeType="1"/>
                </xdr:cNvSpPr>
              </xdr:nvSpPr>
              <xdr:spPr bwMode="auto">
                <a:xfrm rot="14255067" flipV="1">
                  <a:off x="895" y="2374"/>
                  <a:ext cx="12" cy="0"/>
                </a:xfrm>
                <a:prstGeom prst="line">
                  <a:avLst/>
                </a:prstGeom>
                <a:noFill/>
                <a:ln w="9525">
                  <a:solidFill>
                    <a:srgbClr val="FFFF99"/>
                  </a:solidFill>
                  <a:round/>
                  <a:headEnd/>
                  <a:tailEnd/>
                </a:ln>
              </xdr:spPr>
            </xdr:sp>
            <xdr:sp macro="" textlink="">
              <xdr:nvSpPr>
                <xdr:cNvPr id="6153" name="Line 1033"/>
                <xdr:cNvSpPr>
                  <a:spLocks noChangeShapeType="1"/>
                </xdr:cNvSpPr>
              </xdr:nvSpPr>
              <xdr:spPr bwMode="auto">
                <a:xfrm>
                  <a:off x="712" y="2386"/>
                  <a:ext cx="302" cy="0"/>
                </a:xfrm>
                <a:prstGeom prst="line">
                  <a:avLst/>
                </a:prstGeom>
                <a:noFill/>
                <a:ln w="9525">
                  <a:solidFill>
                    <a:srgbClr val="99CC00"/>
                  </a:solidFill>
                  <a:prstDash val="dashDot"/>
                  <a:round/>
                  <a:headEnd/>
                  <a:tailEnd/>
                </a:ln>
              </xdr:spPr>
            </xdr:sp>
            <xdr:sp macro="" textlink="">
              <xdr:nvSpPr>
                <xdr:cNvPr id="6154" name="Line 1034"/>
                <xdr:cNvSpPr>
                  <a:spLocks noChangeShapeType="1"/>
                </xdr:cNvSpPr>
              </xdr:nvSpPr>
              <xdr:spPr bwMode="auto">
                <a:xfrm>
                  <a:off x="973" y="2362"/>
                  <a:ext cx="12" cy="0"/>
                </a:xfrm>
                <a:prstGeom prst="line">
                  <a:avLst/>
                </a:prstGeom>
                <a:noFill/>
                <a:ln w="9525">
                  <a:solidFill>
                    <a:srgbClr val="FFFF99"/>
                  </a:solidFill>
                  <a:round/>
                  <a:headEnd/>
                  <a:tailEnd/>
                </a:ln>
              </xdr:spPr>
            </xdr:sp>
            <xdr:sp macro="" textlink="">
              <xdr:nvSpPr>
                <xdr:cNvPr id="6155" name="Line 1035"/>
                <xdr:cNvSpPr>
                  <a:spLocks noChangeShapeType="1"/>
                </xdr:cNvSpPr>
              </xdr:nvSpPr>
              <xdr:spPr bwMode="auto">
                <a:xfrm>
                  <a:off x="725" y="2363"/>
                  <a:ext cx="14" cy="0"/>
                </a:xfrm>
                <a:prstGeom prst="line">
                  <a:avLst/>
                </a:prstGeom>
                <a:noFill/>
                <a:ln w="19050">
                  <a:solidFill>
                    <a:srgbClr val="FF0000"/>
                  </a:solidFill>
                  <a:prstDash val="sysDot"/>
                  <a:round/>
                  <a:headEnd/>
                  <a:tailEnd/>
                </a:ln>
              </xdr:spPr>
            </xdr:sp>
            <xdr:sp macro="" textlink="">
              <xdr:nvSpPr>
                <xdr:cNvPr id="6156" name="Line 1036"/>
                <xdr:cNvSpPr>
                  <a:spLocks noChangeShapeType="1"/>
                </xdr:cNvSpPr>
              </xdr:nvSpPr>
              <xdr:spPr bwMode="auto">
                <a:xfrm>
                  <a:off x="989" y="2363"/>
                  <a:ext cx="14" cy="0"/>
                </a:xfrm>
                <a:prstGeom prst="line">
                  <a:avLst/>
                </a:prstGeom>
                <a:noFill/>
                <a:ln w="19050">
                  <a:solidFill>
                    <a:srgbClr val="FF0000"/>
                  </a:solidFill>
                  <a:prstDash val="sysDot"/>
                  <a:round/>
                  <a:headEnd/>
                  <a:tailEnd/>
                </a:ln>
              </xdr:spPr>
            </xdr:sp>
          </xdr:grpSp>
        </xdr:grpSp>
      </xdr:grpSp>
      <xdr:sp macro="" textlink="">
        <xdr:nvSpPr>
          <xdr:cNvPr id="6162" name="Text Box 1042"/>
          <xdr:cNvSpPr txBox="1">
            <a:spLocks noChangeArrowheads="1"/>
          </xdr:cNvSpPr>
        </xdr:nvSpPr>
        <xdr:spPr bwMode="auto">
          <a:xfrm>
            <a:off x="825" y="2430"/>
            <a:ext cx="77" cy="17"/>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1" i="0" strike="noStrike">
                <a:solidFill>
                  <a:srgbClr val="800000"/>
                </a:solidFill>
                <a:latin typeface="Arial"/>
                <a:cs typeface="Arial"/>
              </a:rPr>
              <a:t>γουταπέρκα</a:t>
            </a:r>
          </a:p>
        </xdr:txBody>
      </xdr:sp>
    </xdr:grpSp>
    <xdr:clientData/>
  </xdr:twoCellAnchor>
  <xdr:twoCellAnchor>
    <xdr:from>
      <xdr:col>3</xdr:col>
      <xdr:colOff>95250</xdr:colOff>
      <xdr:row>95</xdr:row>
      <xdr:rowOff>38100</xdr:rowOff>
    </xdr:from>
    <xdr:to>
      <xdr:col>3</xdr:col>
      <xdr:colOff>95250</xdr:colOff>
      <xdr:row>95</xdr:row>
      <xdr:rowOff>152400</xdr:rowOff>
    </xdr:to>
    <xdr:sp macro="" textlink="">
      <xdr:nvSpPr>
        <xdr:cNvPr id="6055" name="Line 935"/>
        <xdr:cNvSpPr>
          <a:spLocks noChangeShapeType="1"/>
        </xdr:cNvSpPr>
      </xdr:nvSpPr>
      <xdr:spPr bwMode="auto">
        <a:xfrm rot="5400000">
          <a:off x="1866900" y="18402300"/>
          <a:ext cx="114300" cy="0"/>
        </a:xfrm>
        <a:prstGeom prst="line">
          <a:avLst/>
        </a:prstGeom>
        <a:noFill/>
        <a:ln w="9525">
          <a:solidFill>
            <a:srgbClr val="FFFF99"/>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228600</xdr:colOff>
      <xdr:row>27</xdr:row>
      <xdr:rowOff>95250</xdr:rowOff>
    </xdr:from>
    <xdr:to>
      <xdr:col>9</xdr:col>
      <xdr:colOff>0</xdr:colOff>
      <xdr:row>32</xdr:row>
      <xdr:rowOff>152400</xdr:rowOff>
    </xdr:to>
    <xdr:grpSp>
      <xdr:nvGrpSpPr>
        <xdr:cNvPr id="7203" name="Group 35"/>
        <xdr:cNvGrpSpPr>
          <a:grpSpLocks/>
        </xdr:cNvGrpSpPr>
      </xdr:nvGrpSpPr>
      <xdr:grpSpPr bwMode="auto">
        <a:xfrm>
          <a:off x="843116" y="5625895"/>
          <a:ext cx="4687529" cy="1081344"/>
          <a:chOff x="88" y="550"/>
          <a:chExt cx="488" cy="106"/>
        </a:xfrm>
      </xdr:grpSpPr>
      <xdr:grpSp>
        <xdr:nvGrpSpPr>
          <xdr:cNvPr id="7202" name="Group 34"/>
          <xdr:cNvGrpSpPr>
            <a:grpSpLocks/>
          </xdr:cNvGrpSpPr>
        </xdr:nvGrpSpPr>
        <xdr:grpSpPr bwMode="auto">
          <a:xfrm>
            <a:off x="88" y="550"/>
            <a:ext cx="298" cy="105"/>
            <a:chOff x="88" y="550"/>
            <a:chExt cx="298" cy="105"/>
          </a:xfrm>
        </xdr:grpSpPr>
        <xdr:sp macro="" textlink="">
          <xdr:nvSpPr>
            <xdr:cNvPr id="7169" name="Text Box 1"/>
            <xdr:cNvSpPr txBox="1">
              <a:spLocks noChangeArrowheads="1"/>
            </xdr:cNvSpPr>
          </xdr:nvSpPr>
          <xdr:spPr bwMode="auto">
            <a:xfrm>
              <a:off x="88" y="550"/>
              <a:ext cx="298" cy="105"/>
            </a:xfrm>
            <a:prstGeom prst="rect">
              <a:avLst/>
            </a:prstGeom>
            <a:solidFill>
              <a:srgbClr val="3333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     </a:t>
              </a:r>
            </a:p>
            <a:p>
              <a:pPr algn="l" rtl="1">
                <a:defRPr sz="1000"/>
              </a:pPr>
              <a:r>
                <a:rPr lang="el-GR" sz="1200" b="0" i="0" strike="noStrike">
                  <a:solidFill>
                    <a:srgbClr val="FFFF99"/>
                  </a:solidFill>
                  <a:latin typeface="Arial"/>
                  <a:cs typeface="Arial"/>
                </a:rPr>
                <a:t>     Σχηματισμός δεσμού </a:t>
              </a:r>
              <a:r>
                <a:rPr lang="en-US" sz="1200" b="1" i="0" strike="noStrike">
                  <a:solidFill>
                    <a:srgbClr val="99CC00"/>
                  </a:solidFill>
                  <a:latin typeface="Arial"/>
                  <a:cs typeface="Arial"/>
                </a:rPr>
                <a:t>C</a:t>
              </a:r>
              <a:r>
                <a:rPr lang="en-US" sz="1200" b="1" i="0" strike="noStrike">
                  <a:solidFill>
                    <a:srgbClr val="000000"/>
                  </a:solidFill>
                  <a:latin typeface="Arial"/>
                  <a:cs typeface="Arial"/>
                </a:rPr>
                <a:t> </a:t>
              </a:r>
              <a:r>
                <a:rPr lang="el-GR" sz="1200" b="1" i="0" strike="noStrike">
                  <a:solidFill>
                    <a:srgbClr val="000000"/>
                  </a:solidFill>
                  <a:latin typeface="Arial"/>
                  <a:cs typeface="Arial"/>
                </a:rPr>
                <a:t> </a:t>
              </a:r>
              <a:r>
                <a:rPr lang="en-US" sz="1200" b="1" i="0" strike="noStrike">
                  <a:solidFill>
                    <a:srgbClr val="FF6600"/>
                  </a:solidFill>
                  <a:latin typeface="Arial"/>
                  <a:cs typeface="Arial"/>
                </a:rPr>
                <a:t>O</a:t>
              </a:r>
              <a:r>
                <a:rPr lang="en-US" sz="1200" b="1" i="0" strike="noStrike">
                  <a:solidFill>
                    <a:srgbClr val="FFFF99"/>
                  </a:solidFill>
                  <a:latin typeface="Arial"/>
                  <a:cs typeface="Arial"/>
                </a:rPr>
                <a:t>, </a:t>
              </a:r>
              <a:r>
                <a:rPr lang="en-US" sz="1200" b="1" i="0" strike="noStrike">
                  <a:solidFill>
                    <a:srgbClr val="99CC00"/>
                  </a:solidFill>
                  <a:latin typeface="Arial"/>
                  <a:cs typeface="Arial"/>
                </a:rPr>
                <a:t>C</a:t>
              </a:r>
              <a:r>
                <a:rPr lang="en-US" sz="1200" b="1" i="0" strike="noStrike">
                  <a:solidFill>
                    <a:srgbClr val="000000"/>
                  </a:solidFill>
                  <a:latin typeface="Arial"/>
                  <a:cs typeface="Arial"/>
                </a:rPr>
                <a:t>  </a:t>
              </a:r>
              <a:r>
                <a:rPr lang="en-US" sz="1200" b="1" i="0" strike="noStrike">
                  <a:solidFill>
                    <a:srgbClr val="FF6600"/>
                  </a:solidFill>
                  <a:latin typeface="Arial"/>
                  <a:cs typeface="Arial"/>
                </a:rPr>
                <a:t>N</a:t>
              </a:r>
              <a:r>
                <a:rPr lang="en-US" sz="1200" b="1" i="0" strike="noStrike">
                  <a:solidFill>
                    <a:srgbClr val="FFFF99"/>
                  </a:solidFill>
                  <a:latin typeface="Arial"/>
                  <a:cs typeface="Arial"/>
                </a:rPr>
                <a:t>, </a:t>
              </a:r>
              <a:r>
                <a:rPr lang="en-US" sz="1200" b="1" i="0" strike="noStrike">
                  <a:solidFill>
                    <a:srgbClr val="99CC00"/>
                  </a:solidFill>
                  <a:latin typeface="Arial"/>
                  <a:cs typeface="Arial"/>
                </a:rPr>
                <a:t>C</a:t>
              </a:r>
              <a:r>
                <a:rPr lang="en-US" sz="1200" b="1" i="0" strike="noStrike">
                  <a:solidFill>
                    <a:srgbClr val="000000"/>
                  </a:solidFill>
                  <a:latin typeface="Arial"/>
                  <a:cs typeface="Arial"/>
                </a:rPr>
                <a:t>  </a:t>
              </a:r>
              <a:r>
                <a:rPr lang="en-US" sz="1200" b="1" i="0" strike="noStrike">
                  <a:solidFill>
                    <a:srgbClr val="FF6600"/>
                  </a:solidFill>
                  <a:latin typeface="Arial"/>
                  <a:cs typeface="Arial"/>
                </a:rPr>
                <a:t>X</a:t>
              </a:r>
              <a:endParaRPr lang="en-US" sz="1200" b="1" i="0" strike="noStrike">
                <a:solidFill>
                  <a:srgbClr val="FFFF99"/>
                </a:solidFill>
                <a:latin typeface="Arial"/>
                <a:cs typeface="Arial"/>
              </a:endParaRPr>
            </a:p>
            <a:p>
              <a:pPr algn="l" rtl="1">
                <a:defRPr sz="1000"/>
              </a:pPr>
              <a:r>
                <a:rPr lang="en-US" sz="1200" b="1" i="0" strike="noStrike">
                  <a:solidFill>
                    <a:srgbClr val="FFFF99"/>
                  </a:solidFill>
                  <a:latin typeface="Arial"/>
                  <a:cs typeface="Arial"/>
                </a:rPr>
                <a:t>                                       </a:t>
              </a:r>
              <a:r>
                <a:rPr lang="en-US" sz="1200" b="1" i="0" strike="noStrike" baseline="0">
                  <a:solidFill>
                    <a:srgbClr val="FFFF99"/>
                  </a:solidFill>
                  <a:latin typeface="Arial"/>
                  <a:cs typeface="Arial"/>
                </a:rPr>
                <a:t> </a:t>
              </a:r>
              <a:r>
                <a:rPr lang="en-US" sz="1100" b="1" i="0" strike="noStrike">
                  <a:solidFill>
                    <a:srgbClr val="FF6600"/>
                  </a:solidFill>
                  <a:latin typeface="Arial"/>
                  <a:cs typeface="Arial"/>
                </a:rPr>
                <a:t>X:</a:t>
              </a:r>
              <a:r>
                <a:rPr lang="en-US" sz="1100" b="1" i="0" strike="noStrike">
                  <a:solidFill>
                    <a:srgbClr val="FFFF99"/>
                  </a:solidFill>
                  <a:latin typeface="Arial"/>
                  <a:cs typeface="Arial"/>
                </a:rPr>
                <a:t> </a:t>
              </a:r>
              <a:r>
                <a:rPr lang="el-GR" sz="1100" b="0" i="0" strike="noStrike">
                  <a:solidFill>
                    <a:srgbClr val="FFFF99"/>
                  </a:solidFill>
                  <a:latin typeface="Arial"/>
                  <a:cs typeface="Arial"/>
                </a:rPr>
                <a:t>αλογόνο</a:t>
              </a:r>
              <a:endParaRPr lang="el-GR" sz="1200" b="0" i="0" strike="noStrike">
                <a:solidFill>
                  <a:srgbClr val="FFFF99"/>
                </a:solidFill>
                <a:latin typeface="Arial"/>
                <a:cs typeface="Arial"/>
              </a:endParaRPr>
            </a:p>
            <a:p>
              <a:pPr algn="l" rtl="1">
                <a:defRPr sz="1000"/>
              </a:pPr>
              <a:r>
                <a:rPr lang="el-GR" sz="1200" b="0" i="0" strike="noStrike">
                  <a:solidFill>
                    <a:srgbClr val="FFFF99"/>
                  </a:solidFill>
                  <a:latin typeface="Arial"/>
                  <a:cs typeface="Arial"/>
                </a:rPr>
                <a:t>     Διάσπαση δεσμού </a:t>
              </a:r>
              <a:r>
                <a:rPr lang="en-US" sz="1200" b="1" i="0" strike="noStrike">
                  <a:solidFill>
                    <a:srgbClr val="99CC00"/>
                  </a:solidFill>
                  <a:latin typeface="Arial"/>
                  <a:cs typeface="Arial"/>
                </a:rPr>
                <a:t>C</a:t>
              </a:r>
              <a:r>
                <a:rPr lang="en-US" sz="1200" b="1" i="0" strike="noStrike">
                  <a:solidFill>
                    <a:srgbClr val="000000"/>
                  </a:solidFill>
                  <a:latin typeface="Arial"/>
                  <a:cs typeface="Arial"/>
                </a:rPr>
                <a:t>  </a:t>
              </a:r>
              <a:r>
                <a:rPr lang="en-US" sz="1200" b="1" i="0" strike="noStrike">
                  <a:solidFill>
                    <a:srgbClr val="FFCC00"/>
                  </a:solidFill>
                  <a:latin typeface="Arial"/>
                  <a:cs typeface="Arial"/>
                </a:rPr>
                <a:t>H</a:t>
              </a:r>
            </a:p>
          </xdr:txBody>
        </xdr:sp>
        <xdr:sp macro="" textlink="">
          <xdr:nvSpPr>
            <xdr:cNvPr id="7170" name="Oval 2"/>
            <xdr:cNvSpPr>
              <a:spLocks noChangeArrowheads="1"/>
            </xdr:cNvSpPr>
          </xdr:nvSpPr>
          <xdr:spPr bwMode="auto">
            <a:xfrm>
              <a:off x="95" y="573"/>
              <a:ext cx="12" cy="12"/>
            </a:xfrm>
            <a:prstGeom prst="ellipse">
              <a:avLst/>
            </a:prstGeom>
            <a:gradFill rotWithShape="1">
              <a:gsLst>
                <a:gs pos="0">
                  <a:srgbClr val="FF6600">
                    <a:gamma/>
                    <a:shade val="46275"/>
                    <a:invGamma/>
                  </a:srgbClr>
                </a:gs>
                <a:gs pos="100000">
                  <a:srgbClr val="FF6600"/>
                </a:gs>
              </a:gsLst>
              <a:lin ang="18900000" scaled="1"/>
            </a:gradFill>
            <a:ln w="9525">
              <a:noFill/>
              <a:round/>
              <a:headEnd/>
              <a:tailEnd/>
            </a:ln>
          </xdr:spPr>
        </xdr:sp>
        <xdr:sp macro="" textlink="">
          <xdr:nvSpPr>
            <xdr:cNvPr id="7171" name="Oval 3"/>
            <xdr:cNvSpPr>
              <a:spLocks noChangeArrowheads="1"/>
            </xdr:cNvSpPr>
          </xdr:nvSpPr>
          <xdr:spPr bwMode="auto">
            <a:xfrm>
              <a:off x="95" y="608"/>
              <a:ext cx="12" cy="12"/>
            </a:xfrm>
            <a:prstGeom prst="ellipse">
              <a:avLst/>
            </a:prstGeom>
            <a:gradFill rotWithShape="1">
              <a:gsLst>
                <a:gs pos="0">
                  <a:srgbClr val="FF6600">
                    <a:gamma/>
                    <a:shade val="46275"/>
                    <a:invGamma/>
                  </a:srgbClr>
                </a:gs>
                <a:gs pos="100000">
                  <a:srgbClr val="FF6600"/>
                </a:gs>
              </a:gsLst>
              <a:lin ang="18900000" scaled="1"/>
            </a:gradFill>
            <a:ln w="9525" algn="ctr">
              <a:noFill/>
              <a:round/>
              <a:headEnd/>
              <a:tailEnd/>
            </a:ln>
            <a:effectLst/>
          </xdr:spPr>
        </xdr:sp>
        <xdr:sp macro="" textlink="">
          <xdr:nvSpPr>
            <xdr:cNvPr id="7172" name="Line 4"/>
            <xdr:cNvSpPr>
              <a:spLocks noChangeShapeType="1"/>
            </xdr:cNvSpPr>
          </xdr:nvSpPr>
          <xdr:spPr bwMode="auto">
            <a:xfrm>
              <a:off x="276" y="579"/>
              <a:ext cx="8" cy="0"/>
            </a:xfrm>
            <a:prstGeom prst="line">
              <a:avLst/>
            </a:prstGeom>
            <a:noFill/>
            <a:ln w="19050">
              <a:solidFill>
                <a:srgbClr val="FFFF99"/>
              </a:solidFill>
              <a:round/>
              <a:headEnd/>
              <a:tailEnd/>
            </a:ln>
          </xdr:spPr>
        </xdr:sp>
        <xdr:sp macro="" textlink="">
          <xdr:nvSpPr>
            <xdr:cNvPr id="7173" name="Line 5"/>
            <xdr:cNvSpPr>
              <a:spLocks noChangeShapeType="1"/>
            </xdr:cNvSpPr>
          </xdr:nvSpPr>
          <xdr:spPr bwMode="auto">
            <a:xfrm>
              <a:off x="318" y="579"/>
              <a:ext cx="8" cy="0"/>
            </a:xfrm>
            <a:prstGeom prst="line">
              <a:avLst/>
            </a:prstGeom>
            <a:noFill/>
            <a:ln w="19050">
              <a:solidFill>
                <a:srgbClr val="FFFF99"/>
              </a:solidFill>
              <a:round/>
              <a:headEnd/>
              <a:tailEnd/>
            </a:ln>
          </xdr:spPr>
        </xdr:sp>
        <xdr:sp macro="" textlink="">
          <xdr:nvSpPr>
            <xdr:cNvPr id="7174" name="Line 6"/>
            <xdr:cNvSpPr>
              <a:spLocks noChangeShapeType="1"/>
            </xdr:cNvSpPr>
          </xdr:nvSpPr>
          <xdr:spPr bwMode="auto">
            <a:xfrm>
              <a:off x="359" y="579"/>
              <a:ext cx="8" cy="0"/>
            </a:xfrm>
            <a:prstGeom prst="line">
              <a:avLst/>
            </a:prstGeom>
            <a:noFill/>
            <a:ln w="19050">
              <a:solidFill>
                <a:srgbClr val="FFFF99"/>
              </a:solidFill>
              <a:round/>
              <a:headEnd/>
              <a:tailEnd/>
            </a:ln>
          </xdr:spPr>
        </xdr:sp>
        <xdr:sp macro="" textlink="">
          <xdr:nvSpPr>
            <xdr:cNvPr id="7175" name="Line 7"/>
            <xdr:cNvSpPr>
              <a:spLocks noChangeShapeType="1"/>
            </xdr:cNvSpPr>
          </xdr:nvSpPr>
          <xdr:spPr bwMode="auto">
            <a:xfrm>
              <a:off x="257" y="613"/>
              <a:ext cx="8" cy="0"/>
            </a:xfrm>
            <a:prstGeom prst="line">
              <a:avLst/>
            </a:prstGeom>
            <a:noFill/>
            <a:ln w="19050">
              <a:solidFill>
                <a:srgbClr val="FFFF99"/>
              </a:solidFill>
              <a:round/>
              <a:headEnd/>
              <a:tailEnd/>
            </a:ln>
          </xdr:spPr>
        </xdr:sp>
      </xdr:grpSp>
      <xdr:sp macro="" textlink="">
        <xdr:nvSpPr>
          <xdr:cNvPr id="7177" name="Text Box 9"/>
          <xdr:cNvSpPr txBox="1">
            <a:spLocks noChangeArrowheads="1"/>
          </xdr:cNvSpPr>
        </xdr:nvSpPr>
        <xdr:spPr bwMode="auto">
          <a:xfrm>
            <a:off x="445" y="550"/>
            <a:ext cx="131" cy="106"/>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ΟΞΕΙΔΩΣΗ</a:t>
            </a:r>
            <a:r>
              <a:rPr lang="el-GR" sz="1200" b="0" i="0" strike="noStrike">
                <a:solidFill>
                  <a:srgbClr val="FFFF99"/>
                </a:solidFill>
                <a:latin typeface="Arial"/>
                <a:cs typeface="Arial"/>
              </a:rPr>
              <a:t> ΑΤΟΜΟΥ </a:t>
            </a:r>
            <a:r>
              <a:rPr lang="en-US" sz="1200" b="1" i="0" strike="noStrike">
                <a:solidFill>
                  <a:srgbClr val="99CC00"/>
                </a:solidFill>
                <a:latin typeface="Arial"/>
                <a:cs typeface="Arial"/>
              </a:rPr>
              <a:t>C</a:t>
            </a:r>
            <a:endParaRPr lang="en-US" sz="1200" b="1" i="0" strike="noStrike">
              <a:solidFill>
                <a:srgbClr val="000000"/>
              </a:solidFill>
              <a:latin typeface="Arial"/>
              <a:cs typeface="Arial"/>
            </a:endParaRPr>
          </a:p>
          <a:p>
            <a:pPr algn="ctr" rtl="1">
              <a:defRPr sz="1000"/>
            </a:pPr>
            <a:r>
              <a:rPr lang="en-US" sz="1200" b="1" i="0" strike="noStrike">
                <a:solidFill>
                  <a:srgbClr val="FFCC00"/>
                </a:solidFill>
                <a:latin typeface="Arial"/>
                <a:cs typeface="Arial"/>
              </a:rPr>
              <a:t>(</a:t>
            </a:r>
            <a:r>
              <a:rPr lang="el-GR" sz="1200" b="1" i="0" strike="noStrike">
                <a:solidFill>
                  <a:srgbClr val="FFCC00"/>
                </a:solidFill>
                <a:latin typeface="Arial"/>
                <a:cs typeface="Arial"/>
              </a:rPr>
              <a:t>ΔΑΟ</a:t>
            </a:r>
            <a:r>
              <a:rPr lang="en-US" sz="1200" b="1" i="0" strike="noStrike" baseline="-25000">
                <a:solidFill>
                  <a:srgbClr val="FFCC00"/>
                </a:solidFill>
                <a:latin typeface="Arial"/>
                <a:cs typeface="Arial"/>
              </a:rPr>
              <a:t>C</a:t>
            </a:r>
            <a:r>
              <a:rPr lang="en-US" sz="1200" b="1" i="0" strike="noStrike">
                <a:solidFill>
                  <a:srgbClr val="FFCC00"/>
                </a:solidFill>
                <a:latin typeface="Arial"/>
                <a:cs typeface="Arial"/>
              </a:rPr>
              <a:t>= +1)</a:t>
            </a:r>
          </a:p>
        </xdr:txBody>
      </xdr:sp>
    </xdr:grpSp>
    <xdr:clientData/>
  </xdr:twoCellAnchor>
  <xdr:twoCellAnchor>
    <xdr:from>
      <xdr:col>1</xdr:col>
      <xdr:colOff>228600</xdr:colOff>
      <xdr:row>33</xdr:row>
      <xdr:rowOff>85725</xdr:rowOff>
    </xdr:from>
    <xdr:to>
      <xdr:col>9</xdr:col>
      <xdr:colOff>0</xdr:colOff>
      <xdr:row>38</xdr:row>
      <xdr:rowOff>142875</xdr:rowOff>
    </xdr:to>
    <xdr:grpSp>
      <xdr:nvGrpSpPr>
        <xdr:cNvPr id="7205" name="Group 37"/>
        <xdr:cNvGrpSpPr>
          <a:grpSpLocks/>
        </xdr:cNvGrpSpPr>
      </xdr:nvGrpSpPr>
      <xdr:grpSpPr bwMode="auto">
        <a:xfrm>
          <a:off x="843116" y="6845402"/>
          <a:ext cx="4687529" cy="1081344"/>
          <a:chOff x="88" y="669"/>
          <a:chExt cx="488" cy="106"/>
        </a:xfrm>
      </xdr:grpSpPr>
      <xdr:sp macro="" textlink="">
        <xdr:nvSpPr>
          <xdr:cNvPr id="7198" name="Text Box 30"/>
          <xdr:cNvSpPr txBox="1">
            <a:spLocks noChangeArrowheads="1"/>
          </xdr:cNvSpPr>
        </xdr:nvSpPr>
        <xdr:spPr bwMode="auto">
          <a:xfrm>
            <a:off x="445" y="669"/>
            <a:ext cx="131" cy="106"/>
          </a:xfrm>
          <a:prstGeom prst="rect">
            <a:avLst/>
          </a:prstGeom>
          <a:solidFill>
            <a:srgbClr val="003366"/>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ΑΝΑΓΩΓΗ</a:t>
            </a:r>
            <a:r>
              <a:rPr lang="el-GR" sz="1200" b="0" i="0" strike="noStrike">
                <a:solidFill>
                  <a:srgbClr val="FFFF99"/>
                </a:solidFill>
                <a:latin typeface="Arial"/>
                <a:cs typeface="Arial"/>
              </a:rPr>
              <a:t> ΑΤΟΜΟΥ </a:t>
            </a:r>
            <a:r>
              <a:rPr lang="en-US" sz="1200" b="1" i="0" strike="noStrike">
                <a:solidFill>
                  <a:srgbClr val="99CC00"/>
                </a:solidFill>
                <a:latin typeface="Arial"/>
                <a:cs typeface="Arial"/>
              </a:rPr>
              <a:t>C</a:t>
            </a:r>
            <a:endParaRPr lang="en-US" sz="1200" b="1" i="0" strike="noStrike">
              <a:solidFill>
                <a:srgbClr val="000000"/>
              </a:solidFill>
              <a:latin typeface="Arial"/>
              <a:cs typeface="Arial"/>
            </a:endParaRPr>
          </a:p>
          <a:p>
            <a:pPr algn="ctr" rtl="1">
              <a:defRPr sz="1000"/>
            </a:pPr>
            <a:r>
              <a:rPr lang="en-US" sz="1200" b="1" i="0" strike="noStrike">
                <a:solidFill>
                  <a:srgbClr val="FF9900"/>
                </a:solidFill>
                <a:latin typeface="Arial"/>
                <a:cs typeface="Arial"/>
              </a:rPr>
              <a:t>(</a:t>
            </a:r>
            <a:r>
              <a:rPr lang="el-GR" sz="1200" b="1" i="0" strike="noStrike">
                <a:solidFill>
                  <a:srgbClr val="FF9900"/>
                </a:solidFill>
                <a:latin typeface="Arial"/>
                <a:cs typeface="Arial"/>
              </a:rPr>
              <a:t>ΔΑΟ</a:t>
            </a:r>
            <a:r>
              <a:rPr lang="en-US" sz="1200" b="1" i="0" strike="noStrike" baseline="-25000">
                <a:solidFill>
                  <a:srgbClr val="FF9900"/>
                </a:solidFill>
                <a:latin typeface="Arial"/>
                <a:cs typeface="Arial"/>
              </a:rPr>
              <a:t>C</a:t>
            </a:r>
            <a:r>
              <a:rPr lang="en-US" sz="1200" b="1" i="0" strike="noStrike">
                <a:solidFill>
                  <a:srgbClr val="FF9900"/>
                </a:solidFill>
                <a:latin typeface="Arial"/>
                <a:cs typeface="Arial"/>
              </a:rPr>
              <a:t>= –1)</a:t>
            </a:r>
          </a:p>
        </xdr:txBody>
      </xdr:sp>
      <xdr:grpSp>
        <xdr:nvGrpSpPr>
          <xdr:cNvPr id="7204" name="Group 36"/>
          <xdr:cNvGrpSpPr>
            <a:grpSpLocks/>
          </xdr:cNvGrpSpPr>
        </xdr:nvGrpSpPr>
        <xdr:grpSpPr bwMode="auto">
          <a:xfrm>
            <a:off x="88" y="669"/>
            <a:ext cx="298" cy="105"/>
            <a:chOff x="88" y="669"/>
            <a:chExt cx="298" cy="105"/>
          </a:xfrm>
        </xdr:grpSpPr>
        <xdr:sp macro="" textlink="">
          <xdr:nvSpPr>
            <xdr:cNvPr id="7201" name="Text Box 33"/>
            <xdr:cNvSpPr txBox="1">
              <a:spLocks noChangeArrowheads="1"/>
            </xdr:cNvSpPr>
          </xdr:nvSpPr>
          <xdr:spPr bwMode="auto">
            <a:xfrm>
              <a:off x="88" y="669"/>
              <a:ext cx="298" cy="105"/>
            </a:xfrm>
            <a:prstGeom prst="rect">
              <a:avLst/>
            </a:prstGeom>
            <a:solidFill>
              <a:srgbClr val="3333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     </a:t>
              </a:r>
            </a:p>
            <a:p>
              <a:pPr algn="l" rtl="1">
                <a:defRPr sz="1000"/>
              </a:pPr>
              <a:r>
                <a:rPr lang="el-GR" sz="1200" b="0" i="0" strike="noStrike">
                  <a:solidFill>
                    <a:srgbClr val="FFFF99"/>
                  </a:solidFill>
                  <a:latin typeface="Arial"/>
                  <a:cs typeface="Arial"/>
                </a:rPr>
                <a:t>     Διάσπαση δεσμού </a:t>
              </a:r>
              <a:r>
                <a:rPr lang="en-US" sz="1200" b="1" i="0" strike="noStrike">
                  <a:solidFill>
                    <a:srgbClr val="99CC00"/>
                  </a:solidFill>
                  <a:latin typeface="Arial"/>
                  <a:cs typeface="Arial"/>
                </a:rPr>
                <a:t>C</a:t>
              </a:r>
              <a:r>
                <a:rPr lang="en-US" sz="1200" b="1" i="0" strike="noStrike">
                  <a:solidFill>
                    <a:srgbClr val="000000"/>
                  </a:solidFill>
                  <a:latin typeface="Arial"/>
                  <a:cs typeface="Arial"/>
                </a:rPr>
                <a:t> </a:t>
              </a:r>
              <a:r>
                <a:rPr lang="en-US" sz="1200" b="1" i="0" strike="noStrike" baseline="-25000">
                  <a:solidFill>
                    <a:srgbClr val="000000"/>
                  </a:solidFill>
                  <a:latin typeface="Arial"/>
                  <a:cs typeface="Arial"/>
                </a:rPr>
                <a:t> </a:t>
              </a:r>
              <a:r>
                <a:rPr lang="el-GR" sz="1200" b="1" i="0" strike="noStrike" baseline="-25000">
                  <a:solidFill>
                    <a:srgbClr val="000000"/>
                  </a:solidFill>
                  <a:latin typeface="Arial"/>
                  <a:cs typeface="Arial"/>
                </a:rPr>
                <a:t> </a:t>
              </a:r>
              <a:r>
                <a:rPr lang="en-US" sz="1200" b="1" i="0" strike="noStrike">
                  <a:solidFill>
                    <a:srgbClr val="FF6600"/>
                  </a:solidFill>
                  <a:latin typeface="Arial"/>
                  <a:cs typeface="Arial"/>
                </a:rPr>
                <a:t>O</a:t>
              </a:r>
              <a:r>
                <a:rPr lang="en-US" sz="1200" b="1" i="0" strike="noStrike">
                  <a:solidFill>
                    <a:srgbClr val="FFFF99"/>
                  </a:solidFill>
                  <a:latin typeface="Arial"/>
                  <a:cs typeface="Arial"/>
                </a:rPr>
                <a:t>, </a:t>
              </a:r>
              <a:r>
                <a:rPr lang="en-US" sz="1200" b="1" i="0" strike="noStrike">
                  <a:solidFill>
                    <a:srgbClr val="99CC00"/>
                  </a:solidFill>
                  <a:latin typeface="Arial"/>
                  <a:cs typeface="Arial"/>
                </a:rPr>
                <a:t>C</a:t>
              </a:r>
              <a:r>
                <a:rPr lang="en-US" sz="1200" b="1" i="0" strike="noStrike">
                  <a:solidFill>
                    <a:srgbClr val="000000"/>
                  </a:solidFill>
                  <a:latin typeface="Arial"/>
                  <a:cs typeface="Arial"/>
                </a:rPr>
                <a:t>  </a:t>
              </a:r>
              <a:r>
                <a:rPr lang="en-US" sz="1200" b="1" i="0" strike="noStrike">
                  <a:solidFill>
                    <a:srgbClr val="FF6600"/>
                  </a:solidFill>
                  <a:latin typeface="Arial"/>
                  <a:cs typeface="Arial"/>
                </a:rPr>
                <a:t>N</a:t>
              </a:r>
              <a:r>
                <a:rPr lang="en-US" sz="1200" b="1" i="0" strike="noStrike">
                  <a:solidFill>
                    <a:srgbClr val="FFFF99"/>
                  </a:solidFill>
                  <a:latin typeface="Arial"/>
                  <a:cs typeface="Arial"/>
                </a:rPr>
                <a:t>, </a:t>
              </a:r>
              <a:r>
                <a:rPr lang="en-US" sz="1200" b="1" i="0" strike="noStrike">
                  <a:solidFill>
                    <a:srgbClr val="99CC00"/>
                  </a:solidFill>
                  <a:latin typeface="Arial"/>
                  <a:cs typeface="Arial"/>
                </a:rPr>
                <a:t>C</a:t>
              </a:r>
              <a:r>
                <a:rPr lang="en-US" sz="1200" b="1" i="0" strike="noStrike">
                  <a:solidFill>
                    <a:srgbClr val="000000"/>
                  </a:solidFill>
                  <a:latin typeface="Arial"/>
                  <a:cs typeface="Arial"/>
                </a:rPr>
                <a:t>  </a:t>
              </a:r>
              <a:r>
                <a:rPr lang="en-US" sz="1200" b="1" i="0" strike="noStrike">
                  <a:solidFill>
                    <a:srgbClr val="FF6600"/>
                  </a:solidFill>
                  <a:latin typeface="Arial"/>
                  <a:cs typeface="Arial"/>
                </a:rPr>
                <a:t>X</a:t>
              </a:r>
              <a:endParaRPr lang="en-US" sz="1200" b="1" i="0" strike="noStrike">
                <a:solidFill>
                  <a:srgbClr val="FFFF99"/>
                </a:solidFill>
                <a:latin typeface="Arial"/>
                <a:cs typeface="Arial"/>
              </a:endParaRPr>
            </a:p>
            <a:p>
              <a:pPr algn="l" rtl="1">
                <a:defRPr sz="1000"/>
              </a:pPr>
              <a:r>
                <a:rPr lang="en-US" sz="1200" b="1" i="0" strike="noStrike">
                  <a:solidFill>
                    <a:srgbClr val="FFFF99"/>
                  </a:solidFill>
                  <a:latin typeface="Arial"/>
                  <a:cs typeface="Arial"/>
                </a:rPr>
                <a:t>                                        </a:t>
              </a:r>
              <a:r>
                <a:rPr lang="en-US" sz="1100" b="1" i="0" strike="noStrike">
                  <a:solidFill>
                    <a:srgbClr val="FF6600"/>
                  </a:solidFill>
                  <a:latin typeface="Arial"/>
                  <a:cs typeface="Arial"/>
                </a:rPr>
                <a:t>X:</a:t>
              </a:r>
              <a:r>
                <a:rPr lang="en-US" sz="1100" b="1" i="0" strike="noStrike">
                  <a:solidFill>
                    <a:srgbClr val="FFFF99"/>
                  </a:solidFill>
                  <a:latin typeface="Arial"/>
                  <a:cs typeface="Arial"/>
                </a:rPr>
                <a:t> </a:t>
              </a:r>
              <a:r>
                <a:rPr lang="el-GR" sz="1100" b="0" i="0" strike="noStrike">
                  <a:solidFill>
                    <a:srgbClr val="FFFF99"/>
                  </a:solidFill>
                  <a:latin typeface="Arial"/>
                  <a:cs typeface="Arial"/>
                </a:rPr>
                <a:t>αλογόνο</a:t>
              </a:r>
              <a:endParaRPr lang="el-GR" sz="1200" b="0" i="0" strike="noStrike">
                <a:solidFill>
                  <a:srgbClr val="FFFF99"/>
                </a:solidFill>
                <a:latin typeface="Arial"/>
                <a:cs typeface="Arial"/>
              </a:endParaRPr>
            </a:p>
            <a:p>
              <a:pPr algn="l" rtl="1">
                <a:defRPr sz="1000"/>
              </a:pPr>
              <a:r>
                <a:rPr lang="el-GR" sz="1200" b="0" i="0" strike="noStrike">
                  <a:solidFill>
                    <a:srgbClr val="FFFF99"/>
                  </a:solidFill>
                  <a:latin typeface="Arial"/>
                  <a:cs typeface="Arial"/>
                </a:rPr>
                <a:t>     Σχηματισμός δεσμού </a:t>
              </a:r>
              <a:r>
                <a:rPr lang="en-US" sz="1200" b="1" i="0" strike="noStrike">
                  <a:solidFill>
                    <a:srgbClr val="99CC00"/>
                  </a:solidFill>
                  <a:latin typeface="Arial"/>
                  <a:cs typeface="Arial"/>
                </a:rPr>
                <a:t>C</a:t>
              </a:r>
              <a:r>
                <a:rPr lang="en-US" sz="1200" b="1" i="0" strike="noStrike">
                  <a:solidFill>
                    <a:srgbClr val="000000"/>
                  </a:solidFill>
                  <a:latin typeface="Arial"/>
                  <a:cs typeface="Arial"/>
                </a:rPr>
                <a:t> </a:t>
              </a:r>
              <a:r>
                <a:rPr lang="en-US" sz="1200" b="1" i="0" strike="noStrike" baseline="-25000">
                  <a:solidFill>
                    <a:srgbClr val="000000"/>
                  </a:solidFill>
                  <a:latin typeface="Arial"/>
                  <a:cs typeface="Arial"/>
                </a:rPr>
                <a:t> </a:t>
              </a:r>
              <a:r>
                <a:rPr lang="el-GR" sz="1200" b="1" i="0" strike="noStrike" baseline="-25000">
                  <a:solidFill>
                    <a:srgbClr val="000000"/>
                  </a:solidFill>
                  <a:latin typeface="Arial"/>
                  <a:cs typeface="Arial"/>
                </a:rPr>
                <a:t>  </a:t>
              </a:r>
              <a:r>
                <a:rPr lang="en-US" sz="1200" b="1" i="0" strike="noStrike">
                  <a:solidFill>
                    <a:srgbClr val="FFCC00"/>
                  </a:solidFill>
                  <a:latin typeface="Arial"/>
                  <a:cs typeface="Arial"/>
                </a:rPr>
                <a:t>H</a:t>
              </a:r>
            </a:p>
          </xdr:txBody>
        </xdr:sp>
        <xdr:sp macro="" textlink="">
          <xdr:nvSpPr>
            <xdr:cNvPr id="7194" name="Line 26"/>
            <xdr:cNvSpPr>
              <a:spLocks noChangeShapeType="1"/>
            </xdr:cNvSpPr>
          </xdr:nvSpPr>
          <xdr:spPr bwMode="auto">
            <a:xfrm>
              <a:off x="258" y="698"/>
              <a:ext cx="8" cy="0"/>
            </a:xfrm>
            <a:prstGeom prst="line">
              <a:avLst/>
            </a:prstGeom>
            <a:noFill/>
            <a:ln w="19050">
              <a:solidFill>
                <a:srgbClr val="FFFF99"/>
              </a:solidFill>
              <a:round/>
              <a:headEnd/>
              <a:tailEnd/>
            </a:ln>
          </xdr:spPr>
        </xdr:sp>
        <xdr:sp macro="" textlink="">
          <xdr:nvSpPr>
            <xdr:cNvPr id="7195" name="Line 27"/>
            <xdr:cNvSpPr>
              <a:spLocks noChangeShapeType="1"/>
            </xdr:cNvSpPr>
          </xdr:nvSpPr>
          <xdr:spPr bwMode="auto">
            <a:xfrm>
              <a:off x="299" y="698"/>
              <a:ext cx="8" cy="0"/>
            </a:xfrm>
            <a:prstGeom prst="line">
              <a:avLst/>
            </a:prstGeom>
            <a:noFill/>
            <a:ln w="19050">
              <a:solidFill>
                <a:srgbClr val="FFFF99"/>
              </a:solidFill>
              <a:round/>
              <a:headEnd/>
              <a:tailEnd/>
            </a:ln>
          </xdr:spPr>
        </xdr:sp>
        <xdr:sp macro="" textlink="">
          <xdr:nvSpPr>
            <xdr:cNvPr id="7196" name="Line 28"/>
            <xdr:cNvSpPr>
              <a:spLocks noChangeShapeType="1"/>
            </xdr:cNvSpPr>
          </xdr:nvSpPr>
          <xdr:spPr bwMode="auto">
            <a:xfrm>
              <a:off x="340" y="698"/>
              <a:ext cx="8" cy="0"/>
            </a:xfrm>
            <a:prstGeom prst="line">
              <a:avLst/>
            </a:prstGeom>
            <a:noFill/>
            <a:ln w="19050">
              <a:solidFill>
                <a:srgbClr val="FFFF99"/>
              </a:solidFill>
              <a:round/>
              <a:headEnd/>
              <a:tailEnd/>
            </a:ln>
          </xdr:spPr>
        </xdr:sp>
        <xdr:sp macro="" textlink="">
          <xdr:nvSpPr>
            <xdr:cNvPr id="7197" name="Line 29"/>
            <xdr:cNvSpPr>
              <a:spLocks noChangeShapeType="1"/>
            </xdr:cNvSpPr>
          </xdr:nvSpPr>
          <xdr:spPr bwMode="auto">
            <a:xfrm>
              <a:off x="278" y="732"/>
              <a:ext cx="8" cy="0"/>
            </a:xfrm>
            <a:prstGeom prst="line">
              <a:avLst/>
            </a:prstGeom>
            <a:noFill/>
            <a:ln w="19050">
              <a:solidFill>
                <a:srgbClr val="FFFF99"/>
              </a:solidFill>
              <a:round/>
              <a:headEnd/>
              <a:tailEnd/>
            </a:ln>
          </xdr:spPr>
        </xdr:sp>
        <xdr:sp macro="" textlink="">
          <xdr:nvSpPr>
            <xdr:cNvPr id="7192" name="Oval 24"/>
            <xdr:cNvSpPr>
              <a:spLocks noChangeArrowheads="1"/>
            </xdr:cNvSpPr>
          </xdr:nvSpPr>
          <xdr:spPr bwMode="auto">
            <a:xfrm>
              <a:off x="95" y="692"/>
              <a:ext cx="12" cy="12"/>
            </a:xfrm>
            <a:prstGeom prst="ellipse">
              <a:avLst/>
            </a:prstGeom>
            <a:gradFill rotWithShape="1">
              <a:gsLst>
                <a:gs pos="0">
                  <a:srgbClr val="FF6600">
                    <a:gamma/>
                    <a:shade val="46275"/>
                    <a:invGamma/>
                  </a:srgbClr>
                </a:gs>
                <a:gs pos="100000">
                  <a:srgbClr val="FF6600"/>
                </a:gs>
              </a:gsLst>
              <a:lin ang="18900000" scaled="1"/>
            </a:gradFill>
            <a:ln w="9525">
              <a:noFill/>
              <a:round/>
              <a:headEnd/>
              <a:tailEnd/>
            </a:ln>
          </xdr:spPr>
        </xdr:sp>
        <xdr:sp macro="" textlink="">
          <xdr:nvSpPr>
            <xdr:cNvPr id="7193" name="Oval 25"/>
            <xdr:cNvSpPr>
              <a:spLocks noChangeArrowheads="1"/>
            </xdr:cNvSpPr>
          </xdr:nvSpPr>
          <xdr:spPr bwMode="auto">
            <a:xfrm>
              <a:off x="95" y="728"/>
              <a:ext cx="12" cy="12"/>
            </a:xfrm>
            <a:prstGeom prst="ellipse">
              <a:avLst/>
            </a:prstGeom>
            <a:gradFill rotWithShape="1">
              <a:gsLst>
                <a:gs pos="0">
                  <a:srgbClr val="FF6600">
                    <a:gamma/>
                    <a:shade val="46275"/>
                    <a:invGamma/>
                  </a:srgbClr>
                </a:gs>
                <a:gs pos="100000">
                  <a:srgbClr val="FF6600"/>
                </a:gs>
              </a:gsLst>
              <a:lin ang="18900000" scaled="1"/>
            </a:gradFill>
            <a:ln w="9525" algn="ctr">
              <a:noFill/>
              <a:round/>
              <a:headEnd/>
              <a:tailEnd/>
            </a:ln>
            <a:effectLst/>
          </xdr:spPr>
        </xdr:sp>
      </xdr:grpSp>
    </xdr:grpSp>
    <xdr:clientData/>
  </xdr:twoCellAnchor>
  <xdr:twoCellAnchor>
    <xdr:from>
      <xdr:col>1</xdr:col>
      <xdr:colOff>19050</xdr:colOff>
      <xdr:row>41</xdr:row>
      <xdr:rowOff>123825</xdr:rowOff>
    </xdr:from>
    <xdr:to>
      <xdr:col>3</xdr:col>
      <xdr:colOff>542925</xdr:colOff>
      <xdr:row>43</xdr:row>
      <xdr:rowOff>9525</xdr:rowOff>
    </xdr:to>
    <xdr:sp macro="" textlink="">
      <xdr:nvSpPr>
        <xdr:cNvPr id="7206" name="Text Box 38"/>
        <xdr:cNvSpPr txBox="1">
          <a:spLocks noChangeArrowheads="1"/>
        </xdr:cNvSpPr>
      </xdr:nvSpPr>
      <xdr:spPr bwMode="auto">
        <a:xfrm>
          <a:off x="628650" y="8124825"/>
          <a:ext cx="1743075" cy="285750"/>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Οξείδωση αλκοολών</a:t>
          </a:r>
        </a:p>
      </xdr:txBody>
    </xdr:sp>
    <xdr:clientData/>
  </xdr:twoCellAnchor>
  <xdr:twoCellAnchor>
    <xdr:from>
      <xdr:col>1</xdr:col>
      <xdr:colOff>19050</xdr:colOff>
      <xdr:row>56</xdr:row>
      <xdr:rowOff>9525</xdr:rowOff>
    </xdr:from>
    <xdr:to>
      <xdr:col>7</xdr:col>
      <xdr:colOff>219075</xdr:colOff>
      <xdr:row>57</xdr:row>
      <xdr:rowOff>95250</xdr:rowOff>
    </xdr:to>
    <xdr:sp macro="" textlink="">
      <xdr:nvSpPr>
        <xdr:cNvPr id="7208" name="Text Box 40"/>
        <xdr:cNvSpPr txBox="1">
          <a:spLocks noChangeArrowheads="1"/>
        </xdr:cNvSpPr>
      </xdr:nvSpPr>
      <xdr:spPr bwMode="auto">
        <a:xfrm>
          <a:off x="628650" y="10677525"/>
          <a:ext cx="3857625" cy="276225"/>
        </a:xfrm>
        <a:prstGeom prst="rect">
          <a:avLst/>
        </a:prstGeom>
        <a:solidFill>
          <a:srgbClr val="0033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6600"/>
              </a:solidFill>
              <a:latin typeface="Arial"/>
              <a:cs typeface="Arial"/>
            </a:rPr>
            <a:t>Παραδείγματα αντιδράσεων οξείδωσης αλκοολών</a:t>
          </a:r>
        </a:p>
      </xdr:txBody>
    </xdr:sp>
    <xdr:clientData/>
  </xdr:twoCellAnchor>
  <xdr:twoCellAnchor>
    <xdr:from>
      <xdr:col>13</xdr:col>
      <xdr:colOff>438150</xdr:colOff>
      <xdr:row>141</xdr:row>
      <xdr:rowOff>0</xdr:rowOff>
    </xdr:from>
    <xdr:to>
      <xdr:col>13</xdr:col>
      <xdr:colOff>438150</xdr:colOff>
      <xdr:row>141</xdr:row>
      <xdr:rowOff>0</xdr:rowOff>
    </xdr:to>
    <xdr:sp macro="" textlink="">
      <xdr:nvSpPr>
        <xdr:cNvPr id="7261" name="Line 93"/>
        <xdr:cNvSpPr>
          <a:spLocks noChangeShapeType="1"/>
        </xdr:cNvSpPr>
      </xdr:nvSpPr>
      <xdr:spPr bwMode="auto">
        <a:xfrm rot="5400000">
          <a:off x="8362950" y="26670000"/>
          <a:ext cx="0" cy="0"/>
        </a:xfrm>
        <a:prstGeom prst="line">
          <a:avLst/>
        </a:prstGeom>
        <a:noFill/>
        <a:ln w="9525">
          <a:solidFill>
            <a:srgbClr val="FFFF99"/>
          </a:solidFill>
          <a:round/>
          <a:headEnd/>
          <a:tailEnd/>
        </a:ln>
      </xdr:spPr>
    </xdr:sp>
    <xdr:clientData/>
  </xdr:twoCellAnchor>
  <xdr:twoCellAnchor>
    <xdr:from>
      <xdr:col>1</xdr:col>
      <xdr:colOff>9525</xdr:colOff>
      <xdr:row>61</xdr:row>
      <xdr:rowOff>125368</xdr:rowOff>
    </xdr:from>
    <xdr:to>
      <xdr:col>11</xdr:col>
      <xdr:colOff>428625</xdr:colOff>
      <xdr:row>64</xdr:row>
      <xdr:rowOff>67198</xdr:rowOff>
    </xdr:to>
    <xdr:grpSp>
      <xdr:nvGrpSpPr>
        <xdr:cNvPr id="7316" name="Group 148"/>
        <xdr:cNvGrpSpPr>
          <a:grpSpLocks/>
        </xdr:cNvGrpSpPr>
      </xdr:nvGrpSpPr>
      <xdr:grpSpPr bwMode="auto">
        <a:xfrm>
          <a:off x="624041" y="12620529"/>
          <a:ext cx="6564261" cy="556346"/>
          <a:chOff x="65" y="1193"/>
          <a:chExt cx="684" cy="54"/>
        </a:xfrm>
      </xdr:grpSpPr>
      <xdr:grpSp>
        <xdr:nvGrpSpPr>
          <xdr:cNvPr id="7313" name="Group 145"/>
          <xdr:cNvGrpSpPr>
            <a:grpSpLocks/>
          </xdr:cNvGrpSpPr>
        </xdr:nvGrpSpPr>
        <xdr:grpSpPr bwMode="auto">
          <a:xfrm>
            <a:off x="65" y="1193"/>
            <a:ext cx="133" cy="54"/>
            <a:chOff x="100" y="1205"/>
            <a:chExt cx="133" cy="54"/>
          </a:xfrm>
        </xdr:grpSpPr>
        <xdr:sp macro="" textlink="">
          <xdr:nvSpPr>
            <xdr:cNvPr id="7216" name="Text Box 48"/>
            <xdr:cNvSpPr txBox="1">
              <a:spLocks noChangeArrowheads="1"/>
            </xdr:cNvSpPr>
          </xdr:nvSpPr>
          <xdr:spPr bwMode="auto">
            <a:xfrm>
              <a:off x="197" y="1206"/>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217" name="Text Box 49"/>
            <xdr:cNvSpPr txBox="1">
              <a:spLocks noChangeArrowheads="1"/>
            </xdr:cNvSpPr>
          </xdr:nvSpPr>
          <xdr:spPr bwMode="auto">
            <a:xfrm>
              <a:off x="100" y="1205"/>
              <a:ext cx="45"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3</a:t>
              </a: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218" name="Text Box 50"/>
            <xdr:cNvSpPr txBox="1">
              <a:spLocks noChangeArrowheads="1"/>
            </xdr:cNvSpPr>
          </xdr:nvSpPr>
          <xdr:spPr bwMode="auto">
            <a:xfrm>
              <a:off x="155" y="1205"/>
              <a:ext cx="3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008000"/>
                  </a:solidFill>
                  <a:latin typeface="Arial"/>
                  <a:cs typeface="Arial"/>
                </a:rPr>
                <a:t>C</a:t>
              </a:r>
              <a:r>
                <a:rPr lang="en-US" sz="1200" b="0" i="0" strike="noStrike">
                  <a:solidFill>
                    <a:srgbClr val="FFFF99"/>
                  </a:solidFill>
                  <a:latin typeface="Arial"/>
                  <a:cs typeface="Arial"/>
                </a:rPr>
                <a:t>H</a:t>
              </a:r>
            </a:p>
          </xdr:txBody>
        </xdr:sp>
        <xdr:sp macro="" textlink="">
          <xdr:nvSpPr>
            <xdr:cNvPr id="7219" name="Text Box 51"/>
            <xdr:cNvSpPr txBox="1">
              <a:spLocks noChangeArrowheads="1"/>
            </xdr:cNvSpPr>
          </xdr:nvSpPr>
          <xdr:spPr bwMode="auto">
            <a:xfrm>
              <a:off x="154" y="1237"/>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7220" name="Line 52"/>
            <xdr:cNvSpPr>
              <a:spLocks noChangeShapeType="1"/>
            </xdr:cNvSpPr>
          </xdr:nvSpPr>
          <xdr:spPr bwMode="auto">
            <a:xfrm>
              <a:off x="143" y="1217"/>
              <a:ext cx="14" cy="0"/>
            </a:xfrm>
            <a:prstGeom prst="line">
              <a:avLst/>
            </a:prstGeom>
            <a:noFill/>
            <a:ln w="9525">
              <a:solidFill>
                <a:srgbClr val="FFFF99"/>
              </a:solidFill>
              <a:round/>
              <a:headEnd/>
              <a:tailEnd/>
            </a:ln>
          </xdr:spPr>
        </xdr:sp>
        <xdr:sp macro="" textlink="">
          <xdr:nvSpPr>
            <xdr:cNvPr id="7221" name="Line 53"/>
            <xdr:cNvSpPr>
              <a:spLocks noChangeShapeType="1"/>
            </xdr:cNvSpPr>
          </xdr:nvSpPr>
          <xdr:spPr bwMode="auto">
            <a:xfrm rot="5400000">
              <a:off x="158" y="1231"/>
              <a:ext cx="14" cy="0"/>
            </a:xfrm>
            <a:prstGeom prst="line">
              <a:avLst/>
            </a:prstGeom>
            <a:noFill/>
            <a:ln w="9525">
              <a:solidFill>
                <a:srgbClr val="FFFF99"/>
              </a:solidFill>
              <a:round/>
              <a:headEnd/>
              <a:tailEnd/>
            </a:ln>
          </xdr:spPr>
        </xdr:sp>
        <xdr:sp macro="" textlink="">
          <xdr:nvSpPr>
            <xdr:cNvPr id="7222" name="Line 54"/>
            <xdr:cNvSpPr>
              <a:spLocks noChangeShapeType="1"/>
            </xdr:cNvSpPr>
          </xdr:nvSpPr>
          <xdr:spPr bwMode="auto">
            <a:xfrm>
              <a:off x="185" y="1217"/>
              <a:ext cx="14" cy="0"/>
            </a:xfrm>
            <a:prstGeom prst="line">
              <a:avLst/>
            </a:prstGeom>
            <a:noFill/>
            <a:ln w="9525">
              <a:solidFill>
                <a:srgbClr val="FFFF99"/>
              </a:solidFill>
              <a:round/>
              <a:headEnd/>
              <a:tailEnd/>
            </a:ln>
          </xdr:spPr>
        </xdr:sp>
      </xdr:grpSp>
      <xdr:grpSp>
        <xdr:nvGrpSpPr>
          <xdr:cNvPr id="7314" name="Group 146"/>
          <xdr:cNvGrpSpPr>
            <a:grpSpLocks/>
          </xdr:cNvGrpSpPr>
        </xdr:nvGrpSpPr>
        <xdr:grpSpPr bwMode="auto">
          <a:xfrm>
            <a:off x="400" y="1193"/>
            <a:ext cx="119" cy="50"/>
            <a:chOff x="509" y="1205"/>
            <a:chExt cx="119" cy="50"/>
          </a:xfrm>
        </xdr:grpSpPr>
        <xdr:sp macro="" textlink="">
          <xdr:nvSpPr>
            <xdr:cNvPr id="7224" name="Text Box 56"/>
            <xdr:cNvSpPr txBox="1">
              <a:spLocks noChangeArrowheads="1"/>
            </xdr:cNvSpPr>
          </xdr:nvSpPr>
          <xdr:spPr bwMode="auto">
            <a:xfrm>
              <a:off x="565" y="1236"/>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7225" name="Text Box 57"/>
            <xdr:cNvSpPr txBox="1">
              <a:spLocks noChangeArrowheads="1"/>
            </xdr:cNvSpPr>
          </xdr:nvSpPr>
          <xdr:spPr bwMode="auto">
            <a:xfrm>
              <a:off x="564" y="1205"/>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FF00"/>
                  </a:solidFill>
                  <a:latin typeface="Arial"/>
                  <a:cs typeface="Arial"/>
                </a:rPr>
                <a:t>C</a:t>
              </a:r>
            </a:p>
          </xdr:txBody>
        </xdr:sp>
        <xdr:sp macro="" textlink="">
          <xdr:nvSpPr>
            <xdr:cNvPr id="7226" name="Text Box 58"/>
            <xdr:cNvSpPr txBox="1">
              <a:spLocks noChangeArrowheads="1"/>
            </xdr:cNvSpPr>
          </xdr:nvSpPr>
          <xdr:spPr bwMode="auto">
            <a:xfrm>
              <a:off x="592" y="1206"/>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grpSp>
          <xdr:nvGrpSpPr>
            <xdr:cNvPr id="7227" name="Group 59"/>
            <xdr:cNvGrpSpPr>
              <a:grpSpLocks/>
            </xdr:cNvGrpSpPr>
          </xdr:nvGrpSpPr>
          <xdr:grpSpPr bwMode="auto">
            <a:xfrm rot="16200000" flipH="1">
              <a:off x="567" y="1230"/>
              <a:ext cx="14" cy="4"/>
              <a:chOff x="697" y="1451"/>
              <a:chExt cx="14" cy="4"/>
            </a:xfrm>
          </xdr:grpSpPr>
          <xdr:sp macro="" textlink="">
            <xdr:nvSpPr>
              <xdr:cNvPr id="7228" name="Line 60"/>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7229" name="Line 61"/>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7230" name="Text Box 62"/>
            <xdr:cNvSpPr txBox="1">
              <a:spLocks noChangeArrowheads="1"/>
            </xdr:cNvSpPr>
          </xdr:nvSpPr>
          <xdr:spPr bwMode="auto">
            <a:xfrm>
              <a:off x="509" y="1205"/>
              <a:ext cx="4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3</a:t>
              </a: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231" name="Line 63"/>
            <xdr:cNvSpPr>
              <a:spLocks noChangeShapeType="1"/>
            </xdr:cNvSpPr>
          </xdr:nvSpPr>
          <xdr:spPr bwMode="auto">
            <a:xfrm>
              <a:off x="552" y="1217"/>
              <a:ext cx="14" cy="0"/>
            </a:xfrm>
            <a:prstGeom prst="line">
              <a:avLst/>
            </a:prstGeom>
            <a:noFill/>
            <a:ln w="9525">
              <a:solidFill>
                <a:srgbClr val="FFFF99"/>
              </a:solidFill>
              <a:round/>
              <a:headEnd/>
              <a:tailEnd/>
            </a:ln>
          </xdr:spPr>
        </xdr:sp>
        <xdr:sp macro="" textlink="">
          <xdr:nvSpPr>
            <xdr:cNvPr id="7232" name="Line 64"/>
            <xdr:cNvSpPr>
              <a:spLocks noChangeShapeType="1"/>
            </xdr:cNvSpPr>
          </xdr:nvSpPr>
          <xdr:spPr bwMode="auto">
            <a:xfrm>
              <a:off x="581" y="1217"/>
              <a:ext cx="14" cy="0"/>
            </a:xfrm>
            <a:prstGeom prst="line">
              <a:avLst/>
            </a:prstGeom>
            <a:noFill/>
            <a:ln w="9525">
              <a:solidFill>
                <a:srgbClr val="FFFF99"/>
              </a:solidFill>
              <a:round/>
              <a:headEnd/>
              <a:tailEnd/>
            </a:ln>
          </xdr:spPr>
        </xdr:sp>
      </xdr:grpSp>
      <xdr:sp macro="" textlink="">
        <xdr:nvSpPr>
          <xdr:cNvPr id="7302" name="Text Box 134"/>
          <xdr:cNvSpPr txBox="1">
            <a:spLocks noChangeArrowheads="1"/>
          </xdr:cNvSpPr>
        </xdr:nvSpPr>
        <xdr:spPr bwMode="auto">
          <a:xfrm>
            <a:off x="216" y="1194"/>
            <a:ext cx="68" cy="2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K</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Cr</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r>
              <a:rPr lang="en-US" sz="1200" b="0" i="0" strike="noStrike" baseline="-25000">
                <a:solidFill>
                  <a:srgbClr val="FFFF99"/>
                </a:solidFill>
                <a:latin typeface="Arial"/>
                <a:cs typeface="Arial"/>
              </a:rPr>
              <a:t>7</a:t>
            </a:r>
          </a:p>
        </xdr:txBody>
      </xdr:sp>
      <xdr:sp macro="" textlink="">
        <xdr:nvSpPr>
          <xdr:cNvPr id="7303" name="Text Box 135"/>
          <xdr:cNvSpPr txBox="1">
            <a:spLocks noChangeArrowheads="1"/>
          </xdr:cNvSpPr>
        </xdr:nvSpPr>
        <xdr:spPr bwMode="auto">
          <a:xfrm>
            <a:off x="300" y="1193"/>
            <a:ext cx="62"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4</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304" name="Text Box 136"/>
          <xdr:cNvSpPr txBox="1">
            <a:spLocks noChangeArrowheads="1"/>
          </xdr:cNvSpPr>
        </xdr:nvSpPr>
        <xdr:spPr bwMode="auto">
          <a:xfrm>
            <a:off x="539" y="1194"/>
            <a:ext cx="76" cy="2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Cr</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r>
              <a:rPr lang="en-US" sz="1200" b="0" i="0" strike="noStrike">
                <a:solidFill>
                  <a:srgbClr val="FFFF99"/>
                </a:solidFill>
                <a:latin typeface="Arial"/>
                <a:cs typeface="Arial"/>
              </a:rPr>
              <a:t>)</a:t>
            </a:r>
            <a:r>
              <a:rPr lang="en-US" sz="1200" b="0" i="0" strike="noStrike" baseline="-25000">
                <a:solidFill>
                  <a:srgbClr val="FFFF99"/>
                </a:solidFill>
                <a:latin typeface="Arial"/>
                <a:cs typeface="Arial"/>
              </a:rPr>
              <a:t>3</a:t>
            </a:r>
          </a:p>
        </xdr:txBody>
      </xdr:sp>
      <xdr:sp macro="" textlink="">
        <xdr:nvSpPr>
          <xdr:cNvPr id="7308" name="Text Box 140"/>
          <xdr:cNvSpPr txBox="1">
            <a:spLocks noChangeArrowheads="1"/>
          </xdr:cNvSpPr>
        </xdr:nvSpPr>
        <xdr:spPr bwMode="auto">
          <a:xfrm>
            <a:off x="703" y="1193"/>
            <a:ext cx="46"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7</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p>
        </xdr:txBody>
      </xdr:sp>
      <xdr:sp macro="" textlink="">
        <xdr:nvSpPr>
          <xdr:cNvPr id="7309" name="Text Box 141"/>
          <xdr:cNvSpPr txBox="1">
            <a:spLocks noChangeArrowheads="1"/>
          </xdr:cNvSpPr>
        </xdr:nvSpPr>
        <xdr:spPr bwMode="auto">
          <a:xfrm>
            <a:off x="632" y="1194"/>
            <a:ext cx="54"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K</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214" name="Line 46"/>
          <xdr:cNvSpPr>
            <a:spLocks noChangeShapeType="1"/>
          </xdr:cNvSpPr>
        </xdr:nvSpPr>
        <xdr:spPr bwMode="auto">
          <a:xfrm>
            <a:off x="365" y="1204"/>
            <a:ext cx="32" cy="0"/>
          </a:xfrm>
          <a:prstGeom prst="line">
            <a:avLst/>
          </a:prstGeom>
          <a:noFill/>
          <a:ln w="12700">
            <a:solidFill>
              <a:srgbClr val="FF0000"/>
            </a:solidFill>
            <a:round/>
            <a:headEnd/>
            <a:tailEnd type="triangle" w="med" len="med"/>
          </a:ln>
        </xdr:spPr>
      </xdr:sp>
      <xdr:grpSp>
        <xdr:nvGrpSpPr>
          <xdr:cNvPr id="7292" name="Group 124"/>
          <xdr:cNvGrpSpPr>
            <a:grpSpLocks/>
          </xdr:cNvGrpSpPr>
        </xdr:nvGrpSpPr>
        <xdr:grpSpPr bwMode="auto">
          <a:xfrm>
            <a:off x="525" y="1198"/>
            <a:ext cx="12" cy="12"/>
            <a:chOff x="495" y="1422"/>
            <a:chExt cx="14" cy="14"/>
          </a:xfrm>
        </xdr:grpSpPr>
        <xdr:sp macro="" textlink="">
          <xdr:nvSpPr>
            <xdr:cNvPr id="7293" name="Line 125"/>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294" name="Line 126"/>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295" name="Group 127"/>
          <xdr:cNvGrpSpPr>
            <a:grpSpLocks/>
          </xdr:cNvGrpSpPr>
        </xdr:nvGrpSpPr>
        <xdr:grpSpPr bwMode="auto">
          <a:xfrm>
            <a:off x="285" y="1198"/>
            <a:ext cx="12" cy="12"/>
            <a:chOff x="495" y="1422"/>
            <a:chExt cx="14" cy="14"/>
          </a:xfrm>
        </xdr:grpSpPr>
        <xdr:sp macro="" textlink="">
          <xdr:nvSpPr>
            <xdr:cNvPr id="7296" name="Line 12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297" name="Line 12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298" name="Group 130"/>
          <xdr:cNvGrpSpPr>
            <a:grpSpLocks/>
          </xdr:cNvGrpSpPr>
        </xdr:nvGrpSpPr>
        <xdr:grpSpPr bwMode="auto">
          <a:xfrm>
            <a:off x="202" y="1198"/>
            <a:ext cx="12" cy="12"/>
            <a:chOff x="495" y="1422"/>
            <a:chExt cx="14" cy="14"/>
          </a:xfrm>
        </xdr:grpSpPr>
        <xdr:sp macro="" textlink="">
          <xdr:nvSpPr>
            <xdr:cNvPr id="7299" name="Line 131"/>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300" name="Line 132"/>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305" name="Group 137"/>
          <xdr:cNvGrpSpPr>
            <a:grpSpLocks/>
          </xdr:cNvGrpSpPr>
        </xdr:nvGrpSpPr>
        <xdr:grpSpPr bwMode="auto">
          <a:xfrm>
            <a:off x="618" y="1198"/>
            <a:ext cx="12" cy="12"/>
            <a:chOff x="495" y="1422"/>
            <a:chExt cx="14" cy="14"/>
          </a:xfrm>
        </xdr:grpSpPr>
        <xdr:sp macro="" textlink="">
          <xdr:nvSpPr>
            <xdr:cNvPr id="7306" name="Line 13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307" name="Line 13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310" name="Group 142"/>
          <xdr:cNvGrpSpPr>
            <a:grpSpLocks/>
          </xdr:cNvGrpSpPr>
        </xdr:nvGrpSpPr>
        <xdr:grpSpPr bwMode="auto">
          <a:xfrm>
            <a:off x="689" y="1198"/>
            <a:ext cx="12" cy="12"/>
            <a:chOff x="495" y="1422"/>
            <a:chExt cx="14" cy="14"/>
          </a:xfrm>
        </xdr:grpSpPr>
        <xdr:sp macro="" textlink="">
          <xdr:nvSpPr>
            <xdr:cNvPr id="7311" name="Line 143"/>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312" name="Line 144"/>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clientData/>
  </xdr:twoCellAnchor>
  <xdr:twoCellAnchor>
    <xdr:from>
      <xdr:col>1</xdr:col>
      <xdr:colOff>9525</xdr:colOff>
      <xdr:row>69</xdr:row>
      <xdr:rowOff>115828</xdr:rowOff>
    </xdr:from>
    <xdr:to>
      <xdr:col>11</xdr:col>
      <xdr:colOff>95250</xdr:colOff>
      <xdr:row>72</xdr:row>
      <xdr:rowOff>57175</xdr:rowOff>
    </xdr:to>
    <xdr:grpSp>
      <xdr:nvGrpSpPr>
        <xdr:cNvPr id="7360" name="Group 192"/>
        <xdr:cNvGrpSpPr>
          <a:grpSpLocks/>
        </xdr:cNvGrpSpPr>
      </xdr:nvGrpSpPr>
      <xdr:grpSpPr bwMode="auto">
        <a:xfrm>
          <a:off x="624041" y="14249699"/>
          <a:ext cx="6230886" cy="555863"/>
          <a:chOff x="65" y="1392"/>
          <a:chExt cx="649" cy="54"/>
        </a:xfrm>
      </xdr:grpSpPr>
      <xdr:grpSp>
        <xdr:nvGrpSpPr>
          <xdr:cNvPr id="7358" name="Group 190"/>
          <xdr:cNvGrpSpPr>
            <a:grpSpLocks/>
          </xdr:cNvGrpSpPr>
        </xdr:nvGrpSpPr>
        <xdr:grpSpPr bwMode="auto">
          <a:xfrm>
            <a:off x="65" y="1392"/>
            <a:ext cx="91" cy="54"/>
            <a:chOff x="65" y="1392"/>
            <a:chExt cx="91" cy="54"/>
          </a:xfrm>
        </xdr:grpSpPr>
        <xdr:sp macro="" textlink="">
          <xdr:nvSpPr>
            <xdr:cNvPr id="7319" name="Text Box 151"/>
            <xdr:cNvSpPr txBox="1">
              <a:spLocks noChangeArrowheads="1"/>
            </xdr:cNvSpPr>
          </xdr:nvSpPr>
          <xdr:spPr bwMode="auto">
            <a:xfrm>
              <a:off x="120" y="1392"/>
              <a:ext cx="3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0080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sp macro="" textlink="">
          <xdr:nvSpPr>
            <xdr:cNvPr id="7320" name="Text Box 152"/>
            <xdr:cNvSpPr txBox="1">
              <a:spLocks noChangeArrowheads="1"/>
            </xdr:cNvSpPr>
          </xdr:nvSpPr>
          <xdr:spPr bwMode="auto">
            <a:xfrm>
              <a:off x="65" y="1392"/>
              <a:ext cx="45"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5</a:t>
              </a: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322" name="Text Box 154"/>
            <xdr:cNvSpPr txBox="1">
              <a:spLocks noChangeArrowheads="1"/>
            </xdr:cNvSpPr>
          </xdr:nvSpPr>
          <xdr:spPr bwMode="auto">
            <a:xfrm>
              <a:off x="119" y="1424"/>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7323" name="Line 155"/>
            <xdr:cNvSpPr>
              <a:spLocks noChangeShapeType="1"/>
            </xdr:cNvSpPr>
          </xdr:nvSpPr>
          <xdr:spPr bwMode="auto">
            <a:xfrm>
              <a:off x="108" y="1404"/>
              <a:ext cx="14" cy="0"/>
            </a:xfrm>
            <a:prstGeom prst="line">
              <a:avLst/>
            </a:prstGeom>
            <a:noFill/>
            <a:ln w="9525">
              <a:solidFill>
                <a:srgbClr val="FFFF99"/>
              </a:solidFill>
              <a:round/>
              <a:headEnd/>
              <a:tailEnd/>
            </a:ln>
          </xdr:spPr>
        </xdr:sp>
        <xdr:sp macro="" textlink="">
          <xdr:nvSpPr>
            <xdr:cNvPr id="7324" name="Line 156"/>
            <xdr:cNvSpPr>
              <a:spLocks noChangeShapeType="1"/>
            </xdr:cNvSpPr>
          </xdr:nvSpPr>
          <xdr:spPr bwMode="auto">
            <a:xfrm rot="5400000">
              <a:off x="123" y="1419"/>
              <a:ext cx="14" cy="0"/>
            </a:xfrm>
            <a:prstGeom prst="line">
              <a:avLst/>
            </a:prstGeom>
            <a:noFill/>
            <a:ln w="9525">
              <a:solidFill>
                <a:srgbClr val="FFFF99"/>
              </a:solidFill>
              <a:round/>
              <a:headEnd/>
              <a:tailEnd/>
            </a:ln>
          </xdr:spPr>
        </xdr:sp>
      </xdr:grpSp>
      <xdr:grpSp>
        <xdr:nvGrpSpPr>
          <xdr:cNvPr id="7359" name="Group 191"/>
          <xdr:cNvGrpSpPr>
            <a:grpSpLocks/>
          </xdr:cNvGrpSpPr>
        </xdr:nvGrpSpPr>
        <xdr:grpSpPr bwMode="auto">
          <a:xfrm>
            <a:off x="358" y="1392"/>
            <a:ext cx="117" cy="50"/>
            <a:chOff x="400" y="1392"/>
            <a:chExt cx="117" cy="50"/>
          </a:xfrm>
        </xdr:grpSpPr>
        <xdr:sp macro="" textlink="">
          <xdr:nvSpPr>
            <xdr:cNvPr id="7327" name="Text Box 159"/>
            <xdr:cNvSpPr txBox="1">
              <a:spLocks noChangeArrowheads="1"/>
            </xdr:cNvSpPr>
          </xdr:nvSpPr>
          <xdr:spPr bwMode="auto">
            <a:xfrm>
              <a:off x="456" y="1423"/>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7328" name="Text Box 160"/>
            <xdr:cNvSpPr txBox="1">
              <a:spLocks noChangeArrowheads="1"/>
            </xdr:cNvSpPr>
          </xdr:nvSpPr>
          <xdr:spPr bwMode="auto">
            <a:xfrm>
              <a:off x="455" y="1392"/>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3366FF"/>
                  </a:solidFill>
                  <a:latin typeface="Arial"/>
                  <a:cs typeface="Arial"/>
                </a:rPr>
                <a:t>C</a:t>
              </a:r>
            </a:p>
          </xdr:txBody>
        </xdr:sp>
        <xdr:sp macro="" textlink="">
          <xdr:nvSpPr>
            <xdr:cNvPr id="7329" name="Text Box 161"/>
            <xdr:cNvSpPr txBox="1">
              <a:spLocks noChangeArrowheads="1"/>
            </xdr:cNvSpPr>
          </xdr:nvSpPr>
          <xdr:spPr bwMode="auto">
            <a:xfrm>
              <a:off x="485" y="1392"/>
              <a:ext cx="32"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grpSp>
          <xdr:nvGrpSpPr>
            <xdr:cNvPr id="7330" name="Group 162"/>
            <xdr:cNvGrpSpPr>
              <a:grpSpLocks/>
            </xdr:cNvGrpSpPr>
          </xdr:nvGrpSpPr>
          <xdr:grpSpPr bwMode="auto">
            <a:xfrm rot="16200000" flipH="1">
              <a:off x="458" y="1417"/>
              <a:ext cx="14" cy="4"/>
              <a:chOff x="697" y="1451"/>
              <a:chExt cx="14" cy="4"/>
            </a:xfrm>
          </xdr:grpSpPr>
          <xdr:sp macro="" textlink="">
            <xdr:nvSpPr>
              <xdr:cNvPr id="7331" name="Line 163"/>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7332" name="Line 164"/>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7333" name="Text Box 165"/>
            <xdr:cNvSpPr txBox="1">
              <a:spLocks noChangeArrowheads="1"/>
            </xdr:cNvSpPr>
          </xdr:nvSpPr>
          <xdr:spPr bwMode="auto">
            <a:xfrm>
              <a:off x="400" y="1392"/>
              <a:ext cx="4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5</a:t>
              </a: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334" name="Line 166"/>
            <xdr:cNvSpPr>
              <a:spLocks noChangeShapeType="1"/>
            </xdr:cNvSpPr>
          </xdr:nvSpPr>
          <xdr:spPr bwMode="auto">
            <a:xfrm>
              <a:off x="443" y="1404"/>
              <a:ext cx="14" cy="0"/>
            </a:xfrm>
            <a:prstGeom prst="line">
              <a:avLst/>
            </a:prstGeom>
            <a:noFill/>
            <a:ln w="9525">
              <a:solidFill>
                <a:srgbClr val="FFFF99"/>
              </a:solidFill>
              <a:round/>
              <a:headEnd/>
              <a:tailEnd/>
            </a:ln>
          </xdr:spPr>
        </xdr:sp>
        <xdr:sp macro="" textlink="">
          <xdr:nvSpPr>
            <xdr:cNvPr id="7335" name="Line 167"/>
            <xdr:cNvSpPr>
              <a:spLocks noChangeShapeType="1"/>
            </xdr:cNvSpPr>
          </xdr:nvSpPr>
          <xdr:spPr bwMode="auto">
            <a:xfrm>
              <a:off x="472" y="1404"/>
              <a:ext cx="14" cy="0"/>
            </a:xfrm>
            <a:prstGeom prst="line">
              <a:avLst/>
            </a:prstGeom>
            <a:noFill/>
            <a:ln w="9525">
              <a:solidFill>
                <a:srgbClr val="FFFF99"/>
              </a:solidFill>
              <a:round/>
              <a:headEnd/>
              <a:tailEnd/>
            </a:ln>
          </xdr:spPr>
        </xdr:sp>
      </xdr:grpSp>
      <xdr:sp macro="" textlink="">
        <xdr:nvSpPr>
          <xdr:cNvPr id="7336" name="Text Box 168"/>
          <xdr:cNvSpPr txBox="1">
            <a:spLocks noChangeArrowheads="1"/>
          </xdr:cNvSpPr>
        </xdr:nvSpPr>
        <xdr:spPr bwMode="auto">
          <a:xfrm>
            <a:off x="175" y="1392"/>
            <a:ext cx="66" cy="29"/>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4</a:t>
            </a:r>
            <a:r>
              <a:rPr lang="en-US" sz="1200" b="0" i="0" strike="noStrike">
                <a:solidFill>
                  <a:srgbClr val="FFFF99"/>
                </a:solidFill>
                <a:latin typeface="Arial"/>
                <a:cs typeface="Arial"/>
              </a:rPr>
              <a:t>KMnO</a:t>
            </a:r>
            <a:r>
              <a:rPr lang="en-US" sz="1200" b="0" i="0" strike="noStrike" baseline="-25000">
                <a:solidFill>
                  <a:srgbClr val="FFFF99"/>
                </a:solidFill>
                <a:latin typeface="Arial"/>
                <a:cs typeface="Arial"/>
              </a:rPr>
              <a:t>4</a:t>
            </a:r>
          </a:p>
        </xdr:txBody>
      </xdr:sp>
      <xdr:sp macro="" textlink="">
        <xdr:nvSpPr>
          <xdr:cNvPr id="7337" name="Text Box 169"/>
          <xdr:cNvSpPr txBox="1">
            <a:spLocks noChangeArrowheads="1"/>
          </xdr:cNvSpPr>
        </xdr:nvSpPr>
        <xdr:spPr bwMode="auto">
          <a:xfrm>
            <a:off x="259" y="1392"/>
            <a:ext cx="62"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6</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338" name="Text Box 170"/>
          <xdr:cNvSpPr txBox="1">
            <a:spLocks noChangeArrowheads="1"/>
          </xdr:cNvSpPr>
        </xdr:nvSpPr>
        <xdr:spPr bwMode="auto">
          <a:xfrm>
            <a:off x="491" y="1392"/>
            <a:ext cx="70" cy="28"/>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4</a:t>
            </a:r>
            <a:r>
              <a:rPr lang="en-US" sz="1200" b="0" i="0" strike="noStrike">
                <a:solidFill>
                  <a:srgbClr val="FFFF99"/>
                </a:solidFill>
                <a:latin typeface="Arial"/>
                <a:cs typeface="Arial"/>
              </a:rPr>
              <a:t>MnSO</a:t>
            </a:r>
            <a:r>
              <a:rPr lang="en-US" sz="1200" b="0" i="0" strike="noStrike" baseline="-25000">
                <a:solidFill>
                  <a:srgbClr val="FFFF99"/>
                </a:solidFill>
                <a:latin typeface="Arial"/>
                <a:cs typeface="Arial"/>
              </a:rPr>
              <a:t>4</a:t>
            </a:r>
          </a:p>
        </xdr:txBody>
      </xdr:sp>
      <xdr:sp macro="" textlink="">
        <xdr:nvSpPr>
          <xdr:cNvPr id="7339" name="Text Box 171"/>
          <xdr:cNvSpPr txBox="1">
            <a:spLocks noChangeArrowheads="1"/>
          </xdr:cNvSpPr>
        </xdr:nvSpPr>
        <xdr:spPr bwMode="auto">
          <a:xfrm>
            <a:off x="655" y="1392"/>
            <a:ext cx="59"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11</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p>
        </xdr:txBody>
      </xdr:sp>
      <xdr:sp macro="" textlink="">
        <xdr:nvSpPr>
          <xdr:cNvPr id="7340" name="Text Box 172"/>
          <xdr:cNvSpPr txBox="1">
            <a:spLocks noChangeArrowheads="1"/>
          </xdr:cNvSpPr>
        </xdr:nvSpPr>
        <xdr:spPr bwMode="auto">
          <a:xfrm>
            <a:off x="576" y="1392"/>
            <a:ext cx="63"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K</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341" name="Line 173"/>
          <xdr:cNvSpPr>
            <a:spLocks noChangeShapeType="1"/>
          </xdr:cNvSpPr>
        </xdr:nvSpPr>
        <xdr:spPr bwMode="auto">
          <a:xfrm>
            <a:off x="324" y="1403"/>
            <a:ext cx="32" cy="0"/>
          </a:xfrm>
          <a:prstGeom prst="line">
            <a:avLst/>
          </a:prstGeom>
          <a:noFill/>
          <a:ln w="12700">
            <a:solidFill>
              <a:srgbClr val="FF0000"/>
            </a:solidFill>
            <a:round/>
            <a:headEnd/>
            <a:tailEnd type="triangle" w="med" len="med"/>
          </a:ln>
        </xdr:spPr>
      </xdr:sp>
      <xdr:grpSp>
        <xdr:nvGrpSpPr>
          <xdr:cNvPr id="7342" name="Group 174"/>
          <xdr:cNvGrpSpPr>
            <a:grpSpLocks/>
          </xdr:cNvGrpSpPr>
        </xdr:nvGrpSpPr>
        <xdr:grpSpPr bwMode="auto">
          <a:xfrm>
            <a:off x="476" y="1397"/>
            <a:ext cx="12" cy="12"/>
            <a:chOff x="495" y="1422"/>
            <a:chExt cx="14" cy="14"/>
          </a:xfrm>
        </xdr:grpSpPr>
        <xdr:sp macro="" textlink="">
          <xdr:nvSpPr>
            <xdr:cNvPr id="7343" name="Line 175"/>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344" name="Line 176"/>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345" name="Group 177"/>
          <xdr:cNvGrpSpPr>
            <a:grpSpLocks/>
          </xdr:cNvGrpSpPr>
        </xdr:nvGrpSpPr>
        <xdr:grpSpPr bwMode="auto">
          <a:xfrm>
            <a:off x="245" y="1397"/>
            <a:ext cx="12" cy="12"/>
            <a:chOff x="495" y="1422"/>
            <a:chExt cx="14" cy="14"/>
          </a:xfrm>
        </xdr:grpSpPr>
        <xdr:sp macro="" textlink="">
          <xdr:nvSpPr>
            <xdr:cNvPr id="7346" name="Line 17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347" name="Line 17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348" name="Group 180"/>
          <xdr:cNvGrpSpPr>
            <a:grpSpLocks/>
          </xdr:cNvGrpSpPr>
        </xdr:nvGrpSpPr>
        <xdr:grpSpPr bwMode="auto">
          <a:xfrm>
            <a:off x="160" y="1397"/>
            <a:ext cx="12" cy="12"/>
            <a:chOff x="495" y="1422"/>
            <a:chExt cx="14" cy="14"/>
          </a:xfrm>
        </xdr:grpSpPr>
        <xdr:sp macro="" textlink="">
          <xdr:nvSpPr>
            <xdr:cNvPr id="7349" name="Line 181"/>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350" name="Line 182"/>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351" name="Group 183"/>
          <xdr:cNvGrpSpPr>
            <a:grpSpLocks/>
          </xdr:cNvGrpSpPr>
        </xdr:nvGrpSpPr>
        <xdr:grpSpPr bwMode="auto">
          <a:xfrm>
            <a:off x="561" y="1397"/>
            <a:ext cx="12" cy="12"/>
            <a:chOff x="495" y="1422"/>
            <a:chExt cx="14" cy="14"/>
          </a:xfrm>
        </xdr:grpSpPr>
        <xdr:sp macro="" textlink="">
          <xdr:nvSpPr>
            <xdr:cNvPr id="7352" name="Line 18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353" name="Line 18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354" name="Group 186"/>
          <xdr:cNvGrpSpPr>
            <a:grpSpLocks/>
          </xdr:cNvGrpSpPr>
        </xdr:nvGrpSpPr>
        <xdr:grpSpPr bwMode="auto">
          <a:xfrm>
            <a:off x="642" y="1397"/>
            <a:ext cx="12" cy="12"/>
            <a:chOff x="495" y="1422"/>
            <a:chExt cx="14" cy="14"/>
          </a:xfrm>
        </xdr:grpSpPr>
        <xdr:sp macro="" textlink="">
          <xdr:nvSpPr>
            <xdr:cNvPr id="7355" name="Line 187"/>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356" name="Line 188"/>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clientData/>
  </xdr:twoCellAnchor>
  <xdr:twoCellAnchor>
    <xdr:from>
      <xdr:col>1</xdr:col>
      <xdr:colOff>9525</xdr:colOff>
      <xdr:row>81</xdr:row>
      <xdr:rowOff>58135</xdr:rowOff>
    </xdr:from>
    <xdr:to>
      <xdr:col>9</xdr:col>
      <xdr:colOff>533400</xdr:colOff>
      <xdr:row>82</xdr:row>
      <xdr:rowOff>143860</xdr:rowOff>
    </xdr:to>
    <xdr:grpSp>
      <xdr:nvGrpSpPr>
        <xdr:cNvPr id="7407" name="Group 239"/>
        <xdr:cNvGrpSpPr>
          <a:grpSpLocks/>
        </xdr:cNvGrpSpPr>
      </xdr:nvGrpSpPr>
      <xdr:grpSpPr bwMode="auto">
        <a:xfrm>
          <a:off x="624041" y="16650070"/>
          <a:ext cx="5440004" cy="290564"/>
          <a:chOff x="65" y="1606"/>
          <a:chExt cx="567" cy="29"/>
        </a:xfrm>
      </xdr:grpSpPr>
      <xdr:sp macro="" textlink="">
        <xdr:nvSpPr>
          <xdr:cNvPr id="7399" name="Text Box 231"/>
          <xdr:cNvSpPr txBox="1">
            <a:spLocks noChangeArrowheads="1"/>
          </xdr:cNvSpPr>
        </xdr:nvSpPr>
        <xdr:spPr bwMode="auto">
          <a:xfrm>
            <a:off x="351" y="1606"/>
            <a:ext cx="47"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5</a:t>
            </a:r>
            <a:r>
              <a:rPr lang="en-US" sz="1200" b="1" i="0" strike="noStrike">
                <a:solidFill>
                  <a:srgbClr val="00CCFF"/>
                </a:solidFill>
                <a:latin typeface="Arial"/>
                <a:cs typeface="Arial"/>
              </a:rPr>
              <a:t>C</a:t>
            </a:r>
            <a:r>
              <a:rPr lang="en-US" sz="1200" b="0" i="0" strike="noStrike">
                <a:solidFill>
                  <a:srgbClr val="FFFF99"/>
                </a:solidFill>
                <a:latin typeface="Arial"/>
                <a:cs typeface="Arial"/>
              </a:rPr>
              <a:t>O</a:t>
            </a:r>
            <a:r>
              <a:rPr lang="en-US" sz="1200" b="0" i="0" strike="noStrike" baseline="-25000">
                <a:solidFill>
                  <a:srgbClr val="FFFF99"/>
                </a:solidFill>
                <a:latin typeface="Arial"/>
                <a:cs typeface="Arial"/>
              </a:rPr>
              <a:t>2</a:t>
            </a:r>
          </a:p>
        </xdr:txBody>
      </xdr:sp>
      <xdr:grpSp>
        <xdr:nvGrpSpPr>
          <xdr:cNvPr id="7406" name="Group 238"/>
          <xdr:cNvGrpSpPr>
            <a:grpSpLocks/>
          </xdr:cNvGrpSpPr>
        </xdr:nvGrpSpPr>
        <xdr:grpSpPr bwMode="auto">
          <a:xfrm>
            <a:off x="65" y="1606"/>
            <a:ext cx="85" cy="26"/>
            <a:chOff x="65" y="1606"/>
            <a:chExt cx="85" cy="26"/>
          </a:xfrm>
        </xdr:grpSpPr>
        <xdr:sp macro="" textlink="">
          <xdr:nvSpPr>
            <xdr:cNvPr id="7364" name="Text Box 196"/>
            <xdr:cNvSpPr txBox="1">
              <a:spLocks noChangeArrowheads="1"/>
            </xdr:cNvSpPr>
          </xdr:nvSpPr>
          <xdr:spPr bwMode="auto">
            <a:xfrm>
              <a:off x="65" y="1606"/>
              <a:ext cx="45"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5</a:t>
              </a:r>
              <a:r>
                <a:rPr lang="en-US" sz="1200" b="1" i="0" strike="noStrike">
                  <a:solidFill>
                    <a:srgbClr val="0080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p>
          </xdr:txBody>
        </xdr:sp>
        <xdr:sp macro="" textlink="">
          <xdr:nvSpPr>
            <xdr:cNvPr id="7365" name="Text Box 197"/>
            <xdr:cNvSpPr txBox="1">
              <a:spLocks noChangeArrowheads="1"/>
            </xdr:cNvSpPr>
          </xdr:nvSpPr>
          <xdr:spPr bwMode="auto">
            <a:xfrm>
              <a:off x="120" y="1606"/>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7366" name="Line 198"/>
            <xdr:cNvSpPr>
              <a:spLocks noChangeShapeType="1"/>
            </xdr:cNvSpPr>
          </xdr:nvSpPr>
          <xdr:spPr bwMode="auto">
            <a:xfrm>
              <a:off x="108" y="1618"/>
              <a:ext cx="14" cy="0"/>
            </a:xfrm>
            <a:prstGeom prst="line">
              <a:avLst/>
            </a:prstGeom>
            <a:noFill/>
            <a:ln w="9525">
              <a:solidFill>
                <a:srgbClr val="FFFF99"/>
              </a:solidFill>
              <a:round/>
              <a:headEnd/>
              <a:tailEnd/>
            </a:ln>
          </xdr:spPr>
        </xdr:sp>
      </xdr:grpSp>
      <xdr:sp macro="" textlink="">
        <xdr:nvSpPr>
          <xdr:cNvPr id="7378" name="Text Box 210"/>
          <xdr:cNvSpPr txBox="1">
            <a:spLocks noChangeArrowheads="1"/>
          </xdr:cNvSpPr>
        </xdr:nvSpPr>
        <xdr:spPr bwMode="auto">
          <a:xfrm>
            <a:off x="167" y="1606"/>
            <a:ext cx="66" cy="29"/>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6</a:t>
            </a:r>
            <a:r>
              <a:rPr lang="en-US" sz="1200" b="0" i="0" strike="noStrike">
                <a:solidFill>
                  <a:srgbClr val="FFFF99"/>
                </a:solidFill>
                <a:latin typeface="Arial"/>
                <a:cs typeface="Arial"/>
              </a:rPr>
              <a:t>KMnO</a:t>
            </a:r>
            <a:r>
              <a:rPr lang="en-US" sz="1200" b="0" i="0" strike="noStrike" baseline="-25000">
                <a:solidFill>
                  <a:srgbClr val="FFFF99"/>
                </a:solidFill>
                <a:latin typeface="Arial"/>
                <a:cs typeface="Arial"/>
              </a:rPr>
              <a:t>4</a:t>
            </a:r>
          </a:p>
        </xdr:txBody>
      </xdr:sp>
      <xdr:sp macro="" textlink="">
        <xdr:nvSpPr>
          <xdr:cNvPr id="7379" name="Text Box 211"/>
          <xdr:cNvSpPr txBox="1">
            <a:spLocks noChangeArrowheads="1"/>
          </xdr:cNvSpPr>
        </xdr:nvSpPr>
        <xdr:spPr bwMode="auto">
          <a:xfrm>
            <a:off x="252" y="1606"/>
            <a:ext cx="62"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9</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380" name="Text Box 212"/>
          <xdr:cNvSpPr txBox="1">
            <a:spLocks noChangeArrowheads="1"/>
          </xdr:cNvSpPr>
        </xdr:nvSpPr>
        <xdr:spPr bwMode="auto">
          <a:xfrm>
            <a:off x="415" y="1606"/>
            <a:ext cx="70" cy="28"/>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6</a:t>
            </a:r>
            <a:r>
              <a:rPr lang="en-US" sz="1200" b="0" i="0" strike="noStrike">
                <a:solidFill>
                  <a:srgbClr val="FFFF99"/>
                </a:solidFill>
                <a:latin typeface="Arial"/>
                <a:cs typeface="Arial"/>
              </a:rPr>
              <a:t>MnSO</a:t>
            </a:r>
            <a:r>
              <a:rPr lang="en-US" sz="1200" b="0" i="0" strike="noStrike" baseline="-25000">
                <a:solidFill>
                  <a:srgbClr val="FFFF99"/>
                </a:solidFill>
                <a:latin typeface="Arial"/>
                <a:cs typeface="Arial"/>
              </a:rPr>
              <a:t>4</a:t>
            </a:r>
          </a:p>
        </xdr:txBody>
      </xdr:sp>
      <xdr:sp macro="" textlink="">
        <xdr:nvSpPr>
          <xdr:cNvPr id="7381" name="Text Box 213"/>
          <xdr:cNvSpPr txBox="1">
            <a:spLocks noChangeArrowheads="1"/>
          </xdr:cNvSpPr>
        </xdr:nvSpPr>
        <xdr:spPr bwMode="auto">
          <a:xfrm>
            <a:off x="578" y="1606"/>
            <a:ext cx="54"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19</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p>
        </xdr:txBody>
      </xdr:sp>
      <xdr:sp macro="" textlink="">
        <xdr:nvSpPr>
          <xdr:cNvPr id="7382" name="Text Box 214"/>
          <xdr:cNvSpPr txBox="1">
            <a:spLocks noChangeArrowheads="1"/>
          </xdr:cNvSpPr>
        </xdr:nvSpPr>
        <xdr:spPr bwMode="auto">
          <a:xfrm>
            <a:off x="499" y="1606"/>
            <a:ext cx="63"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3</a:t>
            </a:r>
            <a:r>
              <a:rPr lang="en-US" sz="1200" b="0" i="0" strike="noStrike">
                <a:solidFill>
                  <a:srgbClr val="FFFF99"/>
                </a:solidFill>
                <a:latin typeface="Arial"/>
                <a:cs typeface="Arial"/>
              </a:rPr>
              <a:t>K</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grpSp>
        <xdr:nvGrpSpPr>
          <xdr:cNvPr id="7387" name="Group 219"/>
          <xdr:cNvGrpSpPr>
            <a:grpSpLocks/>
          </xdr:cNvGrpSpPr>
        </xdr:nvGrpSpPr>
        <xdr:grpSpPr bwMode="auto">
          <a:xfrm>
            <a:off x="237" y="1611"/>
            <a:ext cx="12" cy="12"/>
            <a:chOff x="495" y="1422"/>
            <a:chExt cx="14" cy="14"/>
          </a:xfrm>
        </xdr:grpSpPr>
        <xdr:sp macro="" textlink="">
          <xdr:nvSpPr>
            <xdr:cNvPr id="7388" name="Line 220"/>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389" name="Line 221"/>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390" name="Group 222"/>
          <xdr:cNvGrpSpPr>
            <a:grpSpLocks/>
          </xdr:cNvGrpSpPr>
        </xdr:nvGrpSpPr>
        <xdr:grpSpPr bwMode="auto">
          <a:xfrm>
            <a:off x="153" y="1611"/>
            <a:ext cx="12" cy="12"/>
            <a:chOff x="495" y="1422"/>
            <a:chExt cx="14" cy="14"/>
          </a:xfrm>
        </xdr:grpSpPr>
        <xdr:sp macro="" textlink="">
          <xdr:nvSpPr>
            <xdr:cNvPr id="7391" name="Line 223"/>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392" name="Line 224"/>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393" name="Group 225"/>
          <xdr:cNvGrpSpPr>
            <a:grpSpLocks/>
          </xdr:cNvGrpSpPr>
        </xdr:nvGrpSpPr>
        <xdr:grpSpPr bwMode="auto">
          <a:xfrm>
            <a:off x="485" y="1611"/>
            <a:ext cx="12" cy="12"/>
            <a:chOff x="495" y="1422"/>
            <a:chExt cx="14" cy="14"/>
          </a:xfrm>
        </xdr:grpSpPr>
        <xdr:sp macro="" textlink="">
          <xdr:nvSpPr>
            <xdr:cNvPr id="7394" name="Line 226"/>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395" name="Line 227"/>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396" name="Group 228"/>
          <xdr:cNvGrpSpPr>
            <a:grpSpLocks/>
          </xdr:cNvGrpSpPr>
        </xdr:nvGrpSpPr>
        <xdr:grpSpPr bwMode="auto">
          <a:xfrm>
            <a:off x="564" y="1611"/>
            <a:ext cx="12" cy="12"/>
            <a:chOff x="495" y="1422"/>
            <a:chExt cx="14" cy="14"/>
          </a:xfrm>
        </xdr:grpSpPr>
        <xdr:sp macro="" textlink="">
          <xdr:nvSpPr>
            <xdr:cNvPr id="7397" name="Line 229"/>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398" name="Line 230"/>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7383" name="Line 215"/>
          <xdr:cNvSpPr>
            <a:spLocks noChangeShapeType="1"/>
          </xdr:cNvSpPr>
        </xdr:nvSpPr>
        <xdr:spPr bwMode="auto">
          <a:xfrm>
            <a:off x="317" y="1617"/>
            <a:ext cx="32" cy="0"/>
          </a:xfrm>
          <a:prstGeom prst="line">
            <a:avLst/>
          </a:prstGeom>
          <a:noFill/>
          <a:ln w="12700">
            <a:solidFill>
              <a:srgbClr val="FF0000"/>
            </a:solidFill>
            <a:round/>
            <a:headEnd/>
            <a:tailEnd type="triangle" w="med" len="med"/>
          </a:ln>
        </xdr:spPr>
      </xdr:sp>
      <xdr:grpSp>
        <xdr:nvGrpSpPr>
          <xdr:cNvPr id="7384" name="Group 216"/>
          <xdr:cNvGrpSpPr>
            <a:grpSpLocks/>
          </xdr:cNvGrpSpPr>
        </xdr:nvGrpSpPr>
        <xdr:grpSpPr bwMode="auto">
          <a:xfrm>
            <a:off x="401" y="1611"/>
            <a:ext cx="12" cy="12"/>
            <a:chOff x="495" y="1422"/>
            <a:chExt cx="14" cy="14"/>
          </a:xfrm>
        </xdr:grpSpPr>
        <xdr:sp macro="" textlink="">
          <xdr:nvSpPr>
            <xdr:cNvPr id="7385" name="Line 217"/>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386" name="Line 218"/>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clientData/>
  </xdr:twoCellAnchor>
  <xdr:twoCellAnchor>
    <xdr:from>
      <xdr:col>0</xdr:col>
      <xdr:colOff>219075</xdr:colOff>
      <xdr:row>83</xdr:row>
      <xdr:rowOff>19050</xdr:rowOff>
    </xdr:from>
    <xdr:to>
      <xdr:col>0</xdr:col>
      <xdr:colOff>542925</xdr:colOff>
      <xdr:row>85</xdr:row>
      <xdr:rowOff>18600</xdr:rowOff>
    </xdr:to>
    <xdr:grpSp>
      <xdr:nvGrpSpPr>
        <xdr:cNvPr id="7400" name="Group 232"/>
        <xdr:cNvGrpSpPr>
          <a:grpSpLocks/>
        </xdr:cNvGrpSpPr>
      </xdr:nvGrpSpPr>
      <xdr:grpSpPr bwMode="auto">
        <a:xfrm>
          <a:off x="219075" y="17020663"/>
          <a:ext cx="323850" cy="409227"/>
          <a:chOff x="35" y="4638"/>
          <a:chExt cx="34" cy="42"/>
        </a:xfrm>
      </xdr:grpSpPr>
      <xdr:sp macro="" textlink="">
        <xdr:nvSpPr>
          <xdr:cNvPr id="7401" name="AutoShape 233"/>
          <xdr:cNvSpPr>
            <a:spLocks noChangeArrowheads="1"/>
          </xdr:cNvSpPr>
        </xdr:nvSpPr>
        <xdr:spPr bwMode="auto">
          <a:xfrm>
            <a:off x="36" y="4638"/>
            <a:ext cx="33" cy="33"/>
          </a:xfrm>
          <a:prstGeom prst="smileyFace">
            <a:avLst>
              <a:gd name="adj" fmla="val 4653"/>
            </a:avLst>
          </a:prstGeom>
          <a:gradFill rotWithShape="1">
            <a:gsLst>
              <a:gs pos="0">
                <a:srgbClr val="FFCC99"/>
              </a:gs>
              <a:gs pos="100000">
                <a:srgbClr val="FFCC99">
                  <a:gamma/>
                  <a:shade val="22353"/>
                  <a:invGamma/>
                </a:srgbClr>
              </a:gs>
            </a:gsLst>
            <a:lin ang="2700000" scaled="1"/>
          </a:gradFill>
          <a:ln w="9525">
            <a:solidFill>
              <a:srgbClr val="000000"/>
            </a:solidFill>
            <a:round/>
            <a:headEnd/>
            <a:tailEnd/>
          </a:ln>
        </xdr:spPr>
      </xdr:sp>
      <xdr:grpSp>
        <xdr:nvGrpSpPr>
          <xdr:cNvPr id="7402" name="Group 234"/>
          <xdr:cNvGrpSpPr>
            <a:grpSpLocks/>
          </xdr:cNvGrpSpPr>
        </xdr:nvGrpSpPr>
        <xdr:grpSpPr bwMode="auto">
          <a:xfrm>
            <a:off x="35" y="4667"/>
            <a:ext cx="34" cy="13"/>
            <a:chOff x="34" y="4699"/>
            <a:chExt cx="34" cy="13"/>
          </a:xfrm>
        </xdr:grpSpPr>
        <xdr:sp macro="" textlink="">
          <xdr:nvSpPr>
            <xdr:cNvPr id="7403" name="AutoShape 235"/>
            <xdr:cNvSpPr>
              <a:spLocks noChangeArrowheads="1"/>
            </xdr:cNvSpPr>
          </xdr:nvSpPr>
          <xdr:spPr bwMode="auto">
            <a:xfrm rot="-1831916">
              <a:off x="34" y="4699"/>
              <a:ext cx="15" cy="12"/>
            </a:xfrm>
            <a:prstGeom prst="triangle">
              <a:avLst>
                <a:gd name="adj" fmla="val 51806"/>
              </a:avLst>
            </a:prstGeom>
            <a:gradFill rotWithShape="1">
              <a:gsLst>
                <a:gs pos="0">
                  <a:srgbClr val="800000"/>
                </a:gs>
                <a:gs pos="100000">
                  <a:srgbClr val="800000">
                    <a:gamma/>
                    <a:shade val="27059"/>
                    <a:invGamma/>
                  </a:srgbClr>
                </a:gs>
              </a:gsLst>
              <a:lin ang="2700000" scaled="1"/>
            </a:gradFill>
            <a:ln w="9525">
              <a:solidFill>
                <a:srgbClr val="000000"/>
              </a:solidFill>
              <a:miter lim="800000"/>
              <a:headEnd/>
              <a:tailEnd/>
            </a:ln>
          </xdr:spPr>
        </xdr:sp>
        <xdr:sp macro="" textlink="">
          <xdr:nvSpPr>
            <xdr:cNvPr id="7404" name="AutoShape 236"/>
            <xdr:cNvSpPr>
              <a:spLocks noChangeArrowheads="1"/>
            </xdr:cNvSpPr>
          </xdr:nvSpPr>
          <xdr:spPr bwMode="auto">
            <a:xfrm rot="1831916" flipH="1">
              <a:off x="53" y="4700"/>
              <a:ext cx="15" cy="12"/>
            </a:xfrm>
            <a:prstGeom prst="triangle">
              <a:avLst>
                <a:gd name="adj" fmla="val 51806"/>
              </a:avLst>
            </a:prstGeom>
            <a:gradFill rotWithShape="1">
              <a:gsLst>
                <a:gs pos="0">
                  <a:srgbClr val="800000">
                    <a:gamma/>
                    <a:shade val="14902"/>
                    <a:invGamma/>
                  </a:srgbClr>
                </a:gs>
                <a:gs pos="100000">
                  <a:srgbClr val="800000"/>
                </a:gs>
              </a:gsLst>
              <a:lin ang="2700000" scaled="1"/>
            </a:gradFill>
            <a:ln w="9525">
              <a:solidFill>
                <a:srgbClr val="000000"/>
              </a:solidFill>
              <a:miter lim="800000"/>
              <a:headEnd/>
              <a:tailEnd/>
            </a:ln>
          </xdr:spPr>
        </xdr:sp>
        <xdr:sp macro="" textlink="">
          <xdr:nvSpPr>
            <xdr:cNvPr id="7405" name="Oval 237"/>
            <xdr:cNvSpPr>
              <a:spLocks noChangeArrowheads="1"/>
            </xdr:cNvSpPr>
          </xdr:nvSpPr>
          <xdr:spPr bwMode="auto">
            <a:xfrm>
              <a:off x="47" y="4703"/>
              <a:ext cx="8" cy="8"/>
            </a:xfrm>
            <a:prstGeom prst="ellipse">
              <a:avLst/>
            </a:prstGeom>
            <a:gradFill rotWithShape="1">
              <a:gsLst>
                <a:gs pos="0">
                  <a:srgbClr val="800000"/>
                </a:gs>
                <a:gs pos="100000">
                  <a:srgbClr val="800000">
                    <a:gamma/>
                    <a:shade val="22353"/>
                    <a:invGamma/>
                  </a:srgbClr>
                </a:gs>
              </a:gsLst>
              <a:lin ang="2700000" scaled="1"/>
            </a:gradFill>
            <a:ln w="9525">
              <a:solidFill>
                <a:srgbClr val="000000"/>
              </a:solidFill>
              <a:round/>
              <a:headEnd/>
              <a:tailEnd/>
            </a:ln>
          </xdr:spPr>
        </xdr:sp>
      </xdr:grpSp>
    </xdr:grpSp>
    <xdr:clientData/>
  </xdr:twoCellAnchor>
  <xdr:twoCellAnchor>
    <xdr:from>
      <xdr:col>1</xdr:col>
      <xdr:colOff>19050</xdr:colOff>
      <xdr:row>89</xdr:row>
      <xdr:rowOff>57150</xdr:rowOff>
    </xdr:from>
    <xdr:to>
      <xdr:col>3</xdr:col>
      <xdr:colOff>542925</xdr:colOff>
      <xdr:row>90</xdr:row>
      <xdr:rowOff>142875</xdr:rowOff>
    </xdr:to>
    <xdr:sp macro="" textlink="">
      <xdr:nvSpPr>
        <xdr:cNvPr id="7408" name="Text Box 240"/>
        <xdr:cNvSpPr txBox="1">
          <a:spLocks noChangeArrowheads="1"/>
        </xdr:cNvSpPr>
      </xdr:nvSpPr>
      <xdr:spPr bwMode="auto">
        <a:xfrm>
          <a:off x="628650" y="16821150"/>
          <a:ext cx="1743075" cy="27622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Οξείδωση αλδεϋδών</a:t>
          </a:r>
        </a:p>
      </xdr:txBody>
    </xdr:sp>
    <xdr:clientData/>
  </xdr:twoCellAnchor>
  <xdr:twoCellAnchor>
    <xdr:from>
      <xdr:col>1</xdr:col>
      <xdr:colOff>19050</xdr:colOff>
      <xdr:row>99</xdr:row>
      <xdr:rowOff>9525</xdr:rowOff>
    </xdr:from>
    <xdr:to>
      <xdr:col>7</xdr:col>
      <xdr:colOff>219075</xdr:colOff>
      <xdr:row>100</xdr:row>
      <xdr:rowOff>95250</xdr:rowOff>
    </xdr:to>
    <xdr:sp macro="" textlink="">
      <xdr:nvSpPr>
        <xdr:cNvPr id="7409" name="Text Box 241"/>
        <xdr:cNvSpPr txBox="1">
          <a:spLocks noChangeArrowheads="1"/>
        </xdr:cNvSpPr>
      </xdr:nvSpPr>
      <xdr:spPr bwMode="auto">
        <a:xfrm>
          <a:off x="628650" y="19411950"/>
          <a:ext cx="3857625" cy="285750"/>
        </a:xfrm>
        <a:prstGeom prst="rect">
          <a:avLst/>
        </a:prstGeom>
        <a:solidFill>
          <a:srgbClr val="0033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6600"/>
              </a:solidFill>
              <a:latin typeface="Arial"/>
              <a:cs typeface="Arial"/>
            </a:rPr>
            <a:t>Παραδείγματα αντιδράσεων οξείδωσης αλδεϋδών</a:t>
          </a:r>
        </a:p>
      </xdr:txBody>
    </xdr:sp>
    <xdr:clientData/>
  </xdr:twoCellAnchor>
  <xdr:twoCellAnchor>
    <xdr:from>
      <xdr:col>0</xdr:col>
      <xdr:colOff>219075</xdr:colOff>
      <xdr:row>151</xdr:row>
      <xdr:rowOff>19050</xdr:rowOff>
    </xdr:from>
    <xdr:to>
      <xdr:col>0</xdr:col>
      <xdr:colOff>542925</xdr:colOff>
      <xdr:row>153</xdr:row>
      <xdr:rowOff>38100</xdr:rowOff>
    </xdr:to>
    <xdr:grpSp>
      <xdr:nvGrpSpPr>
        <xdr:cNvPr id="7581" name="Group 413"/>
        <xdr:cNvGrpSpPr>
          <a:grpSpLocks/>
        </xdr:cNvGrpSpPr>
      </xdr:nvGrpSpPr>
      <xdr:grpSpPr bwMode="auto">
        <a:xfrm>
          <a:off x="219075" y="30949695"/>
          <a:ext cx="323850" cy="428728"/>
          <a:chOff x="35" y="4638"/>
          <a:chExt cx="34" cy="42"/>
        </a:xfrm>
      </xdr:grpSpPr>
      <xdr:sp macro="" textlink="">
        <xdr:nvSpPr>
          <xdr:cNvPr id="7582" name="AutoShape 414"/>
          <xdr:cNvSpPr>
            <a:spLocks noChangeArrowheads="1"/>
          </xdr:cNvSpPr>
        </xdr:nvSpPr>
        <xdr:spPr bwMode="auto">
          <a:xfrm>
            <a:off x="36" y="4638"/>
            <a:ext cx="33" cy="33"/>
          </a:xfrm>
          <a:prstGeom prst="smileyFace">
            <a:avLst>
              <a:gd name="adj" fmla="val 4653"/>
            </a:avLst>
          </a:prstGeom>
          <a:gradFill rotWithShape="1">
            <a:gsLst>
              <a:gs pos="0">
                <a:srgbClr val="FFCC99"/>
              </a:gs>
              <a:gs pos="100000">
                <a:srgbClr val="FFCC99">
                  <a:gamma/>
                  <a:shade val="22353"/>
                  <a:invGamma/>
                </a:srgbClr>
              </a:gs>
            </a:gsLst>
            <a:lin ang="2700000" scaled="1"/>
          </a:gradFill>
          <a:ln w="9525">
            <a:solidFill>
              <a:srgbClr val="000000"/>
            </a:solidFill>
            <a:round/>
            <a:headEnd/>
            <a:tailEnd/>
          </a:ln>
        </xdr:spPr>
      </xdr:sp>
      <xdr:grpSp>
        <xdr:nvGrpSpPr>
          <xdr:cNvPr id="7583" name="Group 415"/>
          <xdr:cNvGrpSpPr>
            <a:grpSpLocks/>
          </xdr:cNvGrpSpPr>
        </xdr:nvGrpSpPr>
        <xdr:grpSpPr bwMode="auto">
          <a:xfrm>
            <a:off x="35" y="4667"/>
            <a:ext cx="34" cy="13"/>
            <a:chOff x="34" y="4699"/>
            <a:chExt cx="34" cy="13"/>
          </a:xfrm>
        </xdr:grpSpPr>
        <xdr:sp macro="" textlink="">
          <xdr:nvSpPr>
            <xdr:cNvPr id="7584" name="AutoShape 416"/>
            <xdr:cNvSpPr>
              <a:spLocks noChangeArrowheads="1"/>
            </xdr:cNvSpPr>
          </xdr:nvSpPr>
          <xdr:spPr bwMode="auto">
            <a:xfrm rot="-1831916">
              <a:off x="34" y="4699"/>
              <a:ext cx="15" cy="12"/>
            </a:xfrm>
            <a:prstGeom prst="triangle">
              <a:avLst>
                <a:gd name="adj" fmla="val 51806"/>
              </a:avLst>
            </a:prstGeom>
            <a:gradFill rotWithShape="1">
              <a:gsLst>
                <a:gs pos="0">
                  <a:srgbClr val="800000"/>
                </a:gs>
                <a:gs pos="100000">
                  <a:srgbClr val="800000">
                    <a:gamma/>
                    <a:shade val="27059"/>
                    <a:invGamma/>
                  </a:srgbClr>
                </a:gs>
              </a:gsLst>
              <a:lin ang="2700000" scaled="1"/>
            </a:gradFill>
            <a:ln w="9525">
              <a:solidFill>
                <a:srgbClr val="000000"/>
              </a:solidFill>
              <a:miter lim="800000"/>
              <a:headEnd/>
              <a:tailEnd/>
            </a:ln>
          </xdr:spPr>
        </xdr:sp>
        <xdr:sp macro="" textlink="">
          <xdr:nvSpPr>
            <xdr:cNvPr id="7585" name="AutoShape 417"/>
            <xdr:cNvSpPr>
              <a:spLocks noChangeArrowheads="1"/>
            </xdr:cNvSpPr>
          </xdr:nvSpPr>
          <xdr:spPr bwMode="auto">
            <a:xfrm rot="1831916" flipH="1">
              <a:off x="53" y="4700"/>
              <a:ext cx="15" cy="12"/>
            </a:xfrm>
            <a:prstGeom prst="triangle">
              <a:avLst>
                <a:gd name="adj" fmla="val 51806"/>
              </a:avLst>
            </a:prstGeom>
            <a:gradFill rotWithShape="1">
              <a:gsLst>
                <a:gs pos="0">
                  <a:srgbClr val="800000">
                    <a:gamma/>
                    <a:shade val="14902"/>
                    <a:invGamma/>
                  </a:srgbClr>
                </a:gs>
                <a:gs pos="100000">
                  <a:srgbClr val="800000"/>
                </a:gs>
              </a:gsLst>
              <a:lin ang="2700000" scaled="1"/>
            </a:gradFill>
            <a:ln w="9525">
              <a:solidFill>
                <a:srgbClr val="000000"/>
              </a:solidFill>
              <a:miter lim="800000"/>
              <a:headEnd/>
              <a:tailEnd/>
            </a:ln>
          </xdr:spPr>
        </xdr:sp>
        <xdr:sp macro="" textlink="">
          <xdr:nvSpPr>
            <xdr:cNvPr id="7586" name="Oval 418"/>
            <xdr:cNvSpPr>
              <a:spLocks noChangeArrowheads="1"/>
            </xdr:cNvSpPr>
          </xdr:nvSpPr>
          <xdr:spPr bwMode="auto">
            <a:xfrm>
              <a:off x="47" y="4703"/>
              <a:ext cx="8" cy="8"/>
            </a:xfrm>
            <a:prstGeom prst="ellipse">
              <a:avLst/>
            </a:prstGeom>
            <a:gradFill rotWithShape="1">
              <a:gsLst>
                <a:gs pos="0">
                  <a:srgbClr val="800000"/>
                </a:gs>
                <a:gs pos="100000">
                  <a:srgbClr val="800000">
                    <a:gamma/>
                    <a:shade val="22353"/>
                    <a:invGamma/>
                  </a:srgbClr>
                </a:gs>
              </a:gsLst>
              <a:lin ang="2700000" scaled="1"/>
            </a:gradFill>
            <a:ln w="9525">
              <a:solidFill>
                <a:srgbClr val="000000"/>
              </a:solidFill>
              <a:round/>
              <a:headEnd/>
              <a:tailEnd/>
            </a:ln>
          </xdr:spPr>
        </xdr:sp>
      </xdr:grpSp>
    </xdr:grpSp>
    <xdr:clientData/>
  </xdr:twoCellAnchor>
  <xdr:twoCellAnchor>
    <xdr:from>
      <xdr:col>1</xdr:col>
      <xdr:colOff>19050</xdr:colOff>
      <xdr:row>155</xdr:row>
      <xdr:rowOff>28575</xdr:rowOff>
    </xdr:from>
    <xdr:to>
      <xdr:col>5</xdr:col>
      <xdr:colOff>0</xdr:colOff>
      <xdr:row>156</xdr:row>
      <xdr:rowOff>114300</xdr:rowOff>
    </xdr:to>
    <xdr:sp macro="" textlink="">
      <xdr:nvSpPr>
        <xdr:cNvPr id="7587" name="Text Box 419"/>
        <xdr:cNvSpPr txBox="1">
          <a:spLocks noChangeArrowheads="1"/>
        </xdr:cNvSpPr>
      </xdr:nvSpPr>
      <xdr:spPr bwMode="auto">
        <a:xfrm>
          <a:off x="628650" y="29175075"/>
          <a:ext cx="2419350" cy="27622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Οξείδωση καρβοξυλικών οξέων</a:t>
          </a:r>
        </a:p>
      </xdr:txBody>
    </xdr:sp>
    <xdr:clientData/>
  </xdr:twoCellAnchor>
  <xdr:twoCellAnchor>
    <xdr:from>
      <xdr:col>1</xdr:col>
      <xdr:colOff>9525</xdr:colOff>
      <xdr:row>189</xdr:row>
      <xdr:rowOff>57150</xdr:rowOff>
    </xdr:from>
    <xdr:to>
      <xdr:col>10</xdr:col>
      <xdr:colOff>123825</xdr:colOff>
      <xdr:row>191</xdr:row>
      <xdr:rowOff>180975</xdr:rowOff>
    </xdr:to>
    <xdr:grpSp>
      <xdr:nvGrpSpPr>
        <xdr:cNvPr id="7773" name="Group 605"/>
        <xdr:cNvGrpSpPr>
          <a:grpSpLocks/>
        </xdr:cNvGrpSpPr>
      </xdr:nvGrpSpPr>
      <xdr:grpSpPr bwMode="auto">
        <a:xfrm>
          <a:off x="624041" y="38771666"/>
          <a:ext cx="5644945" cy="533503"/>
          <a:chOff x="65" y="3706"/>
          <a:chExt cx="588" cy="53"/>
        </a:xfrm>
      </xdr:grpSpPr>
      <xdr:sp macro="" textlink="">
        <xdr:nvSpPr>
          <xdr:cNvPr id="7725" name="Text Box 557"/>
          <xdr:cNvSpPr txBox="1">
            <a:spLocks noChangeArrowheads="1"/>
          </xdr:cNvSpPr>
        </xdr:nvSpPr>
        <xdr:spPr bwMode="auto">
          <a:xfrm>
            <a:off x="371" y="3722"/>
            <a:ext cx="55" cy="28"/>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10</a:t>
            </a:r>
            <a:r>
              <a:rPr lang="en-US" sz="1200" b="1" i="0" strike="noStrike">
                <a:solidFill>
                  <a:srgbClr val="00CCFF"/>
                </a:solidFill>
                <a:latin typeface="Arial"/>
                <a:cs typeface="Arial"/>
              </a:rPr>
              <a:t>C</a:t>
            </a:r>
            <a:r>
              <a:rPr lang="el-GR" sz="1200" b="0" i="0" strike="noStrike">
                <a:solidFill>
                  <a:srgbClr val="FFFF99"/>
                </a:solidFill>
                <a:latin typeface="Arial"/>
                <a:cs typeface="Arial"/>
              </a:rPr>
              <a:t>Ο</a:t>
            </a:r>
            <a:r>
              <a:rPr lang="el-GR" sz="1200" b="0" i="0" strike="noStrike" baseline="-25000">
                <a:solidFill>
                  <a:srgbClr val="FFFF99"/>
                </a:solidFill>
                <a:latin typeface="Arial"/>
                <a:cs typeface="Arial"/>
              </a:rPr>
              <a:t>2</a:t>
            </a:r>
          </a:p>
        </xdr:txBody>
      </xdr:sp>
      <xdr:sp macro="" textlink="">
        <xdr:nvSpPr>
          <xdr:cNvPr id="7736" name="Text Box 568"/>
          <xdr:cNvSpPr txBox="1">
            <a:spLocks noChangeArrowheads="1"/>
          </xdr:cNvSpPr>
        </xdr:nvSpPr>
        <xdr:spPr bwMode="auto">
          <a:xfrm>
            <a:off x="187" y="3722"/>
            <a:ext cx="6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KMnO</a:t>
            </a:r>
            <a:r>
              <a:rPr lang="en-US" sz="1200" b="0" i="0" strike="noStrike" baseline="-25000">
                <a:solidFill>
                  <a:srgbClr val="FFFF99"/>
                </a:solidFill>
                <a:latin typeface="Arial"/>
                <a:cs typeface="Arial"/>
              </a:rPr>
              <a:t>4</a:t>
            </a:r>
          </a:p>
        </xdr:txBody>
      </xdr:sp>
      <xdr:sp macro="" textlink="">
        <xdr:nvSpPr>
          <xdr:cNvPr id="7737" name="Text Box 569"/>
          <xdr:cNvSpPr txBox="1">
            <a:spLocks noChangeArrowheads="1"/>
          </xdr:cNvSpPr>
        </xdr:nvSpPr>
        <xdr:spPr bwMode="auto">
          <a:xfrm>
            <a:off x="271" y="3722"/>
            <a:ext cx="62" cy="29"/>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3</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738" name="Text Box 570"/>
          <xdr:cNvSpPr txBox="1">
            <a:spLocks noChangeArrowheads="1"/>
          </xdr:cNvSpPr>
        </xdr:nvSpPr>
        <xdr:spPr bwMode="auto">
          <a:xfrm>
            <a:off x="451" y="3722"/>
            <a:ext cx="66"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MnSO</a:t>
            </a:r>
            <a:r>
              <a:rPr lang="en-US" sz="1200" b="0" i="0" strike="noStrike" baseline="-25000">
                <a:solidFill>
                  <a:srgbClr val="FFFF99"/>
                </a:solidFill>
                <a:latin typeface="Arial"/>
                <a:cs typeface="Arial"/>
              </a:rPr>
              <a:t>4</a:t>
            </a:r>
          </a:p>
        </xdr:txBody>
      </xdr:sp>
      <xdr:sp macro="" textlink="">
        <xdr:nvSpPr>
          <xdr:cNvPr id="7739" name="Text Box 571"/>
          <xdr:cNvSpPr txBox="1">
            <a:spLocks noChangeArrowheads="1"/>
          </xdr:cNvSpPr>
        </xdr:nvSpPr>
        <xdr:spPr bwMode="auto">
          <a:xfrm>
            <a:off x="608" y="3722"/>
            <a:ext cx="45" cy="28"/>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8</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p>
        </xdr:txBody>
      </xdr:sp>
      <xdr:sp macro="" textlink="">
        <xdr:nvSpPr>
          <xdr:cNvPr id="7740" name="Text Box 572"/>
          <xdr:cNvSpPr txBox="1">
            <a:spLocks noChangeArrowheads="1"/>
          </xdr:cNvSpPr>
        </xdr:nvSpPr>
        <xdr:spPr bwMode="auto">
          <a:xfrm>
            <a:off x="536" y="3722"/>
            <a:ext cx="53"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K</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741" name="Line 573"/>
          <xdr:cNvSpPr>
            <a:spLocks noChangeShapeType="1"/>
          </xdr:cNvSpPr>
        </xdr:nvSpPr>
        <xdr:spPr bwMode="auto">
          <a:xfrm>
            <a:off x="337" y="3733"/>
            <a:ext cx="32" cy="0"/>
          </a:xfrm>
          <a:prstGeom prst="line">
            <a:avLst/>
          </a:prstGeom>
          <a:noFill/>
          <a:ln w="12700">
            <a:solidFill>
              <a:srgbClr val="FF0000"/>
            </a:solidFill>
            <a:round/>
            <a:headEnd/>
            <a:tailEnd type="triangle" w="med" len="med"/>
          </a:ln>
        </xdr:spPr>
      </xdr:sp>
      <xdr:grpSp>
        <xdr:nvGrpSpPr>
          <xdr:cNvPr id="7742" name="Group 574"/>
          <xdr:cNvGrpSpPr>
            <a:grpSpLocks/>
          </xdr:cNvGrpSpPr>
        </xdr:nvGrpSpPr>
        <xdr:grpSpPr bwMode="auto">
          <a:xfrm>
            <a:off x="436" y="3727"/>
            <a:ext cx="12" cy="12"/>
            <a:chOff x="495" y="1422"/>
            <a:chExt cx="14" cy="14"/>
          </a:xfrm>
        </xdr:grpSpPr>
        <xdr:sp macro="" textlink="">
          <xdr:nvSpPr>
            <xdr:cNvPr id="7743" name="Line 575"/>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744" name="Line 576"/>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745" name="Group 577"/>
          <xdr:cNvGrpSpPr>
            <a:grpSpLocks/>
          </xdr:cNvGrpSpPr>
        </xdr:nvGrpSpPr>
        <xdr:grpSpPr bwMode="auto">
          <a:xfrm>
            <a:off x="257" y="3727"/>
            <a:ext cx="12" cy="12"/>
            <a:chOff x="495" y="1422"/>
            <a:chExt cx="14" cy="14"/>
          </a:xfrm>
        </xdr:grpSpPr>
        <xdr:sp macro="" textlink="">
          <xdr:nvSpPr>
            <xdr:cNvPr id="7746" name="Line 57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747" name="Line 57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748" name="Group 580"/>
          <xdr:cNvGrpSpPr>
            <a:grpSpLocks/>
          </xdr:cNvGrpSpPr>
        </xdr:nvGrpSpPr>
        <xdr:grpSpPr bwMode="auto">
          <a:xfrm>
            <a:off x="521" y="3727"/>
            <a:ext cx="12" cy="12"/>
            <a:chOff x="495" y="1422"/>
            <a:chExt cx="14" cy="14"/>
          </a:xfrm>
        </xdr:grpSpPr>
        <xdr:sp macro="" textlink="">
          <xdr:nvSpPr>
            <xdr:cNvPr id="7749" name="Line 581"/>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750" name="Line 582"/>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751" name="Group 583"/>
          <xdr:cNvGrpSpPr>
            <a:grpSpLocks/>
          </xdr:cNvGrpSpPr>
        </xdr:nvGrpSpPr>
        <xdr:grpSpPr bwMode="auto">
          <a:xfrm>
            <a:off x="593" y="3727"/>
            <a:ext cx="12" cy="12"/>
            <a:chOff x="495" y="1422"/>
            <a:chExt cx="14" cy="14"/>
          </a:xfrm>
        </xdr:grpSpPr>
        <xdr:sp macro="" textlink="">
          <xdr:nvSpPr>
            <xdr:cNvPr id="7752" name="Line 58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753" name="Line 58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754" name="Group 586"/>
          <xdr:cNvGrpSpPr>
            <a:grpSpLocks/>
          </xdr:cNvGrpSpPr>
        </xdr:nvGrpSpPr>
        <xdr:grpSpPr bwMode="auto">
          <a:xfrm>
            <a:off x="172" y="3727"/>
            <a:ext cx="12" cy="12"/>
            <a:chOff x="495" y="1422"/>
            <a:chExt cx="14" cy="14"/>
          </a:xfrm>
        </xdr:grpSpPr>
        <xdr:sp macro="" textlink="">
          <xdr:nvSpPr>
            <xdr:cNvPr id="7755" name="Line 587"/>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756" name="Line 588"/>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7760" name="Line 592"/>
          <xdr:cNvSpPr>
            <a:spLocks noChangeShapeType="1"/>
          </xdr:cNvSpPr>
        </xdr:nvSpPr>
        <xdr:spPr bwMode="auto">
          <a:xfrm flipV="1">
            <a:off x="427" y="3723"/>
            <a:ext cx="0" cy="18"/>
          </a:xfrm>
          <a:prstGeom prst="line">
            <a:avLst/>
          </a:prstGeom>
          <a:noFill/>
          <a:ln w="9525">
            <a:solidFill>
              <a:srgbClr val="800000"/>
            </a:solidFill>
            <a:round/>
            <a:headEnd/>
            <a:tailEnd type="triangle" w="med" len="med"/>
          </a:ln>
        </xdr:spPr>
      </xdr:sp>
      <xdr:grpSp>
        <xdr:nvGrpSpPr>
          <xdr:cNvPr id="7770" name="Group 602"/>
          <xdr:cNvGrpSpPr>
            <a:grpSpLocks/>
          </xdr:cNvGrpSpPr>
        </xdr:nvGrpSpPr>
        <xdr:grpSpPr bwMode="auto">
          <a:xfrm>
            <a:off x="65" y="3706"/>
            <a:ext cx="103" cy="53"/>
            <a:chOff x="65" y="3706"/>
            <a:chExt cx="103" cy="53"/>
          </a:xfrm>
        </xdr:grpSpPr>
        <xdr:grpSp>
          <xdr:nvGrpSpPr>
            <xdr:cNvPr id="7769" name="Group 601"/>
            <xdr:cNvGrpSpPr>
              <a:grpSpLocks/>
            </xdr:cNvGrpSpPr>
          </xdr:nvGrpSpPr>
          <xdr:grpSpPr bwMode="auto">
            <a:xfrm>
              <a:off x="78" y="3706"/>
              <a:ext cx="90" cy="53"/>
              <a:chOff x="78" y="3706"/>
              <a:chExt cx="90" cy="53"/>
            </a:xfrm>
          </xdr:grpSpPr>
          <xdr:sp macro="" textlink="">
            <xdr:nvSpPr>
              <xdr:cNvPr id="7761" name="Text Box 593"/>
              <xdr:cNvSpPr txBox="1">
                <a:spLocks noChangeArrowheads="1"/>
              </xdr:cNvSpPr>
            </xdr:nvSpPr>
            <xdr:spPr bwMode="auto">
              <a:xfrm>
                <a:off x="79" y="3706"/>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7727" name="Text Box 559"/>
              <xdr:cNvSpPr txBox="1">
                <a:spLocks noChangeArrowheads="1"/>
              </xdr:cNvSpPr>
            </xdr:nvSpPr>
            <xdr:spPr bwMode="auto">
              <a:xfrm>
                <a:off x="108" y="3738"/>
                <a:ext cx="19" cy="19"/>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3366FF"/>
                    </a:solidFill>
                    <a:latin typeface="Arial"/>
                    <a:cs typeface="Arial"/>
                  </a:rPr>
                  <a:t>C</a:t>
                </a:r>
              </a:p>
            </xdr:txBody>
          </xdr:sp>
          <xdr:sp macro="" textlink="">
            <xdr:nvSpPr>
              <xdr:cNvPr id="7728" name="Text Box 560"/>
              <xdr:cNvSpPr txBox="1">
                <a:spLocks noChangeArrowheads="1"/>
              </xdr:cNvSpPr>
            </xdr:nvSpPr>
            <xdr:spPr bwMode="auto">
              <a:xfrm>
                <a:off x="109" y="3706"/>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3366FF"/>
                    </a:solidFill>
                    <a:latin typeface="Arial"/>
                    <a:cs typeface="Arial"/>
                  </a:rPr>
                  <a:t>C</a:t>
                </a:r>
              </a:p>
            </xdr:txBody>
          </xdr:sp>
          <xdr:sp macro="" textlink="">
            <xdr:nvSpPr>
              <xdr:cNvPr id="7729" name="Text Box 561"/>
              <xdr:cNvSpPr txBox="1">
                <a:spLocks noChangeArrowheads="1"/>
              </xdr:cNvSpPr>
            </xdr:nvSpPr>
            <xdr:spPr bwMode="auto">
              <a:xfrm>
                <a:off x="138" y="3706"/>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grpSp>
            <xdr:nvGrpSpPr>
              <xdr:cNvPr id="7730" name="Group 562"/>
              <xdr:cNvGrpSpPr>
                <a:grpSpLocks/>
              </xdr:cNvGrpSpPr>
            </xdr:nvGrpSpPr>
            <xdr:grpSpPr bwMode="auto">
              <a:xfrm flipH="1" flipV="1">
                <a:off x="97" y="3714"/>
                <a:ext cx="14" cy="4"/>
                <a:chOff x="697" y="1451"/>
                <a:chExt cx="14" cy="4"/>
              </a:xfrm>
            </xdr:grpSpPr>
            <xdr:sp macro="" textlink="">
              <xdr:nvSpPr>
                <xdr:cNvPr id="7731" name="Line 563"/>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7732" name="Line 564"/>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7734" name="Line 566"/>
              <xdr:cNvSpPr>
                <a:spLocks noChangeShapeType="1"/>
              </xdr:cNvSpPr>
            </xdr:nvSpPr>
            <xdr:spPr bwMode="auto">
              <a:xfrm rot="5400000">
                <a:off x="111" y="3732"/>
                <a:ext cx="14" cy="0"/>
              </a:xfrm>
              <a:prstGeom prst="line">
                <a:avLst/>
              </a:prstGeom>
              <a:noFill/>
              <a:ln w="9525">
                <a:solidFill>
                  <a:srgbClr val="FFFF99"/>
                </a:solidFill>
                <a:round/>
                <a:headEnd/>
                <a:tailEnd/>
              </a:ln>
            </xdr:spPr>
          </xdr:sp>
          <xdr:sp macro="" textlink="">
            <xdr:nvSpPr>
              <xdr:cNvPr id="7735" name="Line 567"/>
              <xdr:cNvSpPr>
                <a:spLocks noChangeShapeType="1"/>
              </xdr:cNvSpPr>
            </xdr:nvSpPr>
            <xdr:spPr bwMode="auto">
              <a:xfrm>
                <a:off x="126" y="3716"/>
                <a:ext cx="14" cy="0"/>
              </a:xfrm>
              <a:prstGeom prst="line">
                <a:avLst/>
              </a:prstGeom>
              <a:noFill/>
              <a:ln w="9525">
                <a:solidFill>
                  <a:srgbClr val="FFFF99"/>
                </a:solidFill>
                <a:round/>
                <a:headEnd/>
                <a:tailEnd/>
              </a:ln>
            </xdr:spPr>
          </xdr:sp>
          <xdr:sp macro="" textlink="">
            <xdr:nvSpPr>
              <xdr:cNvPr id="7762" name="Text Box 594"/>
              <xdr:cNvSpPr txBox="1">
                <a:spLocks noChangeArrowheads="1"/>
              </xdr:cNvSpPr>
            </xdr:nvSpPr>
            <xdr:spPr bwMode="auto">
              <a:xfrm>
                <a:off x="78" y="3738"/>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grpSp>
            <xdr:nvGrpSpPr>
              <xdr:cNvPr id="7763" name="Group 595"/>
              <xdr:cNvGrpSpPr>
                <a:grpSpLocks/>
              </xdr:cNvGrpSpPr>
            </xdr:nvGrpSpPr>
            <xdr:grpSpPr bwMode="auto">
              <a:xfrm flipH="1" flipV="1">
                <a:off x="96" y="3746"/>
                <a:ext cx="14" cy="4"/>
                <a:chOff x="697" y="1451"/>
                <a:chExt cx="14" cy="4"/>
              </a:xfrm>
            </xdr:grpSpPr>
            <xdr:sp macro="" textlink="">
              <xdr:nvSpPr>
                <xdr:cNvPr id="7764" name="Line 596"/>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7765" name="Line 597"/>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7766" name="Text Box 598"/>
              <xdr:cNvSpPr txBox="1">
                <a:spLocks noChangeArrowheads="1"/>
              </xdr:cNvSpPr>
            </xdr:nvSpPr>
            <xdr:spPr bwMode="auto">
              <a:xfrm>
                <a:off x="137" y="3738"/>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7767" name="Line 599"/>
              <xdr:cNvSpPr>
                <a:spLocks noChangeShapeType="1"/>
              </xdr:cNvSpPr>
            </xdr:nvSpPr>
            <xdr:spPr bwMode="auto">
              <a:xfrm>
                <a:off x="125" y="3748"/>
                <a:ext cx="14" cy="0"/>
              </a:xfrm>
              <a:prstGeom prst="line">
                <a:avLst/>
              </a:prstGeom>
              <a:noFill/>
              <a:ln w="9525">
                <a:solidFill>
                  <a:srgbClr val="FFFF99"/>
                </a:solidFill>
                <a:round/>
                <a:headEnd/>
                <a:tailEnd/>
              </a:ln>
            </xdr:spPr>
          </xdr:sp>
        </xdr:grpSp>
        <xdr:sp macro="" textlink="">
          <xdr:nvSpPr>
            <xdr:cNvPr id="7768" name="Text Box 600"/>
            <xdr:cNvSpPr txBox="1">
              <a:spLocks noChangeArrowheads="1"/>
            </xdr:cNvSpPr>
          </xdr:nvSpPr>
          <xdr:spPr bwMode="auto">
            <a:xfrm>
              <a:off x="65" y="3722"/>
              <a:ext cx="16" cy="20"/>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FF6600"/>
                  </a:solidFill>
                  <a:latin typeface="Arial"/>
                  <a:cs typeface="Arial"/>
                </a:rPr>
                <a:t>5</a:t>
              </a:r>
            </a:p>
          </xdr:txBody>
        </xdr:sp>
      </xdr:grpSp>
    </xdr:grpSp>
    <xdr:clientData/>
  </xdr:twoCellAnchor>
  <xdr:twoCellAnchor>
    <xdr:from>
      <xdr:col>0</xdr:col>
      <xdr:colOff>190500</xdr:colOff>
      <xdr:row>39</xdr:row>
      <xdr:rowOff>104775</xdr:rowOff>
    </xdr:from>
    <xdr:to>
      <xdr:col>0</xdr:col>
      <xdr:colOff>495300</xdr:colOff>
      <xdr:row>39</xdr:row>
      <xdr:rowOff>104775</xdr:rowOff>
    </xdr:to>
    <xdr:sp macro="" textlink="">
      <xdr:nvSpPr>
        <xdr:cNvPr id="7787" name="Line 619"/>
        <xdr:cNvSpPr>
          <a:spLocks noChangeShapeType="1"/>
        </xdr:cNvSpPr>
      </xdr:nvSpPr>
      <xdr:spPr bwMode="auto">
        <a:xfrm>
          <a:off x="190500" y="7534275"/>
          <a:ext cx="304800" cy="0"/>
        </a:xfrm>
        <a:prstGeom prst="line">
          <a:avLst/>
        </a:prstGeom>
        <a:noFill/>
        <a:ln w="57150">
          <a:solidFill>
            <a:srgbClr val="800000"/>
          </a:solidFill>
          <a:round/>
          <a:headEnd/>
          <a:tailEnd type="triangle" w="med" len="med"/>
        </a:ln>
      </xdr:spPr>
    </xdr:sp>
    <xdr:clientData/>
  </xdr:twoCellAnchor>
  <xdr:twoCellAnchor>
    <xdr:from>
      <xdr:col>0</xdr:col>
      <xdr:colOff>190500</xdr:colOff>
      <xdr:row>193</xdr:row>
      <xdr:rowOff>98317</xdr:rowOff>
    </xdr:from>
    <xdr:to>
      <xdr:col>0</xdr:col>
      <xdr:colOff>495300</xdr:colOff>
      <xdr:row>193</xdr:row>
      <xdr:rowOff>98317</xdr:rowOff>
    </xdr:to>
    <xdr:sp macro="" textlink="">
      <xdr:nvSpPr>
        <xdr:cNvPr id="7788" name="Line 620"/>
        <xdr:cNvSpPr>
          <a:spLocks noChangeShapeType="1"/>
        </xdr:cNvSpPr>
      </xdr:nvSpPr>
      <xdr:spPr bwMode="auto">
        <a:xfrm>
          <a:off x="190500" y="38050833"/>
          <a:ext cx="304800" cy="0"/>
        </a:xfrm>
        <a:prstGeom prst="line">
          <a:avLst/>
        </a:prstGeom>
        <a:noFill/>
        <a:ln w="57150">
          <a:solidFill>
            <a:srgbClr val="800000"/>
          </a:solidFill>
          <a:round/>
          <a:headEnd/>
          <a:tailEnd type="triangle" w="med" len="med"/>
        </a:ln>
      </xdr:spPr>
    </xdr:sp>
    <xdr:clientData/>
  </xdr:twoCellAnchor>
  <xdr:twoCellAnchor>
    <xdr:from>
      <xdr:col>1</xdr:col>
      <xdr:colOff>19050</xdr:colOff>
      <xdr:row>197</xdr:row>
      <xdr:rowOff>104775</xdr:rowOff>
    </xdr:from>
    <xdr:to>
      <xdr:col>5</xdr:col>
      <xdr:colOff>238125</xdr:colOff>
      <xdr:row>199</xdr:row>
      <xdr:rowOff>0</xdr:rowOff>
    </xdr:to>
    <xdr:sp macro="" textlink="">
      <xdr:nvSpPr>
        <xdr:cNvPr id="7789" name="Text Box 621"/>
        <xdr:cNvSpPr txBox="1">
          <a:spLocks noChangeArrowheads="1"/>
        </xdr:cNvSpPr>
      </xdr:nvSpPr>
      <xdr:spPr bwMode="auto">
        <a:xfrm>
          <a:off x="628650" y="37061775"/>
          <a:ext cx="2657475" cy="27622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Προσθήκη Η</a:t>
          </a:r>
          <a:r>
            <a:rPr lang="el-GR" sz="1200" b="1" i="0" strike="noStrike" baseline="-25000">
              <a:solidFill>
                <a:srgbClr val="FFFF99"/>
              </a:solidFill>
              <a:latin typeface="Arial"/>
              <a:cs typeface="Arial"/>
            </a:rPr>
            <a:t>2</a:t>
          </a:r>
          <a:r>
            <a:rPr lang="el-GR" sz="1200" b="1" i="0" strike="noStrike">
              <a:solidFill>
                <a:srgbClr val="FFFF99"/>
              </a:solidFill>
              <a:latin typeface="Arial"/>
              <a:cs typeface="Arial"/>
            </a:rPr>
            <a:t> σε αλκένια ή αλκίνια</a:t>
          </a:r>
        </a:p>
      </xdr:txBody>
    </xdr:sp>
    <xdr:clientData/>
  </xdr:twoCellAnchor>
  <xdr:twoCellAnchor>
    <xdr:from>
      <xdr:col>0</xdr:col>
      <xdr:colOff>590550</xdr:colOff>
      <xdr:row>203</xdr:row>
      <xdr:rowOff>104828</xdr:rowOff>
    </xdr:from>
    <xdr:to>
      <xdr:col>6</xdr:col>
      <xdr:colOff>428199</xdr:colOff>
      <xdr:row>205</xdr:row>
      <xdr:rowOff>116413</xdr:rowOff>
    </xdr:to>
    <xdr:grpSp>
      <xdr:nvGrpSpPr>
        <xdr:cNvPr id="7896" name="Group 728"/>
        <xdr:cNvGrpSpPr>
          <a:grpSpLocks/>
        </xdr:cNvGrpSpPr>
      </xdr:nvGrpSpPr>
      <xdr:grpSpPr bwMode="auto">
        <a:xfrm>
          <a:off x="590550" y="41687086"/>
          <a:ext cx="3524746" cy="421262"/>
          <a:chOff x="65" y="4011"/>
          <a:chExt cx="367" cy="41"/>
        </a:xfrm>
      </xdr:grpSpPr>
      <xdr:sp macro="" textlink="">
        <xdr:nvSpPr>
          <xdr:cNvPr id="7692" name="Text Box 524"/>
          <xdr:cNvSpPr txBox="1">
            <a:spLocks noChangeArrowheads="1"/>
          </xdr:cNvSpPr>
        </xdr:nvSpPr>
        <xdr:spPr bwMode="auto">
          <a:xfrm>
            <a:off x="218" y="4024"/>
            <a:ext cx="24"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grpSp>
        <xdr:nvGrpSpPr>
          <xdr:cNvPr id="7851" name="Group 683"/>
          <xdr:cNvGrpSpPr>
            <a:grpSpLocks/>
          </xdr:cNvGrpSpPr>
        </xdr:nvGrpSpPr>
        <xdr:grpSpPr bwMode="auto">
          <a:xfrm>
            <a:off x="305" y="4011"/>
            <a:ext cx="127" cy="39"/>
            <a:chOff x="255" y="3936"/>
            <a:chExt cx="127" cy="39"/>
          </a:xfrm>
        </xdr:grpSpPr>
        <xdr:sp macro="" textlink="">
          <xdr:nvSpPr>
            <xdr:cNvPr id="7794" name="Text Box 626"/>
            <xdr:cNvSpPr txBox="1">
              <a:spLocks noChangeArrowheads="1"/>
            </xdr:cNvSpPr>
          </xdr:nvSpPr>
          <xdr:spPr bwMode="auto">
            <a:xfrm>
              <a:off x="301" y="3949"/>
              <a:ext cx="3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CC99FF"/>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sp macro="" textlink="">
          <xdr:nvSpPr>
            <xdr:cNvPr id="7792" name="Text Box 624"/>
            <xdr:cNvSpPr txBox="1">
              <a:spLocks noChangeArrowheads="1"/>
            </xdr:cNvSpPr>
          </xdr:nvSpPr>
          <xdr:spPr bwMode="auto">
            <a:xfrm>
              <a:off x="346" y="3949"/>
              <a:ext cx="3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CC99FF"/>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p>
          </xdr:txBody>
        </xdr:sp>
        <xdr:sp macro="" textlink="">
          <xdr:nvSpPr>
            <xdr:cNvPr id="7793" name="Text Box 625"/>
            <xdr:cNvSpPr txBox="1">
              <a:spLocks noChangeArrowheads="1"/>
            </xdr:cNvSpPr>
          </xdr:nvSpPr>
          <xdr:spPr bwMode="auto">
            <a:xfrm>
              <a:off x="255" y="3949"/>
              <a:ext cx="45"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796" name="Line 628"/>
            <xdr:cNvSpPr>
              <a:spLocks noChangeShapeType="1"/>
            </xdr:cNvSpPr>
          </xdr:nvSpPr>
          <xdr:spPr bwMode="auto">
            <a:xfrm>
              <a:off x="289" y="3960"/>
              <a:ext cx="14" cy="0"/>
            </a:xfrm>
            <a:prstGeom prst="line">
              <a:avLst/>
            </a:prstGeom>
            <a:noFill/>
            <a:ln w="9525">
              <a:solidFill>
                <a:srgbClr val="FFFF99"/>
              </a:solidFill>
              <a:round/>
              <a:headEnd/>
              <a:tailEnd/>
            </a:ln>
          </xdr:spPr>
        </xdr:sp>
        <xdr:sp macro="" textlink="">
          <xdr:nvSpPr>
            <xdr:cNvPr id="7798" name="Line 630"/>
            <xdr:cNvSpPr>
              <a:spLocks noChangeShapeType="1"/>
            </xdr:cNvSpPr>
          </xdr:nvSpPr>
          <xdr:spPr bwMode="auto">
            <a:xfrm>
              <a:off x="334" y="3960"/>
              <a:ext cx="14" cy="0"/>
            </a:xfrm>
            <a:prstGeom prst="line">
              <a:avLst/>
            </a:prstGeom>
            <a:noFill/>
            <a:ln w="9525">
              <a:solidFill>
                <a:srgbClr val="FFFF99"/>
              </a:solidFill>
              <a:round/>
              <a:headEnd/>
              <a:tailEnd/>
            </a:ln>
          </xdr:spPr>
        </xdr:sp>
        <xdr:sp macro="" textlink="">
          <xdr:nvSpPr>
            <xdr:cNvPr id="7846" name="Text Box 678"/>
            <xdr:cNvSpPr txBox="1">
              <a:spLocks noChangeArrowheads="1"/>
            </xdr:cNvSpPr>
          </xdr:nvSpPr>
          <xdr:spPr bwMode="auto">
            <a:xfrm>
              <a:off x="298" y="3936"/>
              <a:ext cx="20"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0" i="0" strike="noStrike">
                  <a:solidFill>
                    <a:srgbClr val="3366FF"/>
                  </a:solidFill>
                  <a:latin typeface="Arial"/>
                  <a:cs typeface="Arial"/>
                </a:rPr>
                <a:t>–2</a:t>
              </a:r>
            </a:p>
          </xdr:txBody>
        </xdr:sp>
        <xdr:sp macro="" textlink="">
          <xdr:nvSpPr>
            <xdr:cNvPr id="7847" name="Text Box 679"/>
            <xdr:cNvSpPr txBox="1">
              <a:spLocks noChangeArrowheads="1"/>
            </xdr:cNvSpPr>
          </xdr:nvSpPr>
          <xdr:spPr bwMode="auto">
            <a:xfrm>
              <a:off x="342" y="3936"/>
              <a:ext cx="20"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0" i="0" strike="noStrike">
                  <a:solidFill>
                    <a:srgbClr val="3366FF"/>
                  </a:solidFill>
                  <a:latin typeface="Arial"/>
                  <a:cs typeface="Arial"/>
                </a:rPr>
                <a:t>–3</a:t>
              </a:r>
            </a:p>
          </xdr:txBody>
        </xdr:sp>
      </xdr:grpSp>
      <xdr:grpSp>
        <xdr:nvGrpSpPr>
          <xdr:cNvPr id="7849" name="Group 681"/>
          <xdr:cNvGrpSpPr>
            <a:grpSpLocks/>
          </xdr:cNvGrpSpPr>
        </xdr:nvGrpSpPr>
        <xdr:grpSpPr bwMode="auto">
          <a:xfrm>
            <a:off x="65" y="4011"/>
            <a:ext cx="126" cy="41"/>
            <a:chOff x="375" y="3936"/>
            <a:chExt cx="126" cy="41"/>
          </a:xfrm>
        </xdr:grpSpPr>
        <xdr:sp macro="" textlink="">
          <xdr:nvSpPr>
            <xdr:cNvPr id="7801" name="Text Box 633"/>
            <xdr:cNvSpPr txBox="1">
              <a:spLocks noChangeArrowheads="1"/>
            </xdr:cNvSpPr>
          </xdr:nvSpPr>
          <xdr:spPr bwMode="auto">
            <a:xfrm>
              <a:off x="422" y="3948"/>
              <a:ext cx="32" cy="23"/>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666699"/>
                  </a:solidFill>
                  <a:latin typeface="Arial"/>
                  <a:cs typeface="Arial"/>
                </a:rPr>
                <a:t>C</a:t>
              </a:r>
              <a:r>
                <a:rPr lang="el-GR" sz="1200" b="0" i="0" strike="noStrike">
                  <a:solidFill>
                    <a:srgbClr val="FFFF99"/>
                  </a:solidFill>
                  <a:latin typeface="Arial"/>
                  <a:cs typeface="Arial"/>
                </a:rPr>
                <a:t>Η</a:t>
              </a:r>
            </a:p>
          </xdr:txBody>
        </xdr:sp>
        <xdr:sp macro="" textlink="">
          <xdr:nvSpPr>
            <xdr:cNvPr id="7802" name="Text Box 634"/>
            <xdr:cNvSpPr txBox="1">
              <a:spLocks noChangeArrowheads="1"/>
            </xdr:cNvSpPr>
          </xdr:nvSpPr>
          <xdr:spPr bwMode="auto">
            <a:xfrm>
              <a:off x="465" y="3949"/>
              <a:ext cx="3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666699"/>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sp macro="" textlink="">
          <xdr:nvSpPr>
            <xdr:cNvPr id="7806" name="Text Box 638"/>
            <xdr:cNvSpPr txBox="1">
              <a:spLocks noChangeArrowheads="1"/>
            </xdr:cNvSpPr>
          </xdr:nvSpPr>
          <xdr:spPr bwMode="auto">
            <a:xfrm>
              <a:off x="375" y="3949"/>
              <a:ext cx="37" cy="2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807" name="Line 639"/>
            <xdr:cNvSpPr>
              <a:spLocks noChangeShapeType="1"/>
            </xdr:cNvSpPr>
          </xdr:nvSpPr>
          <xdr:spPr bwMode="auto">
            <a:xfrm>
              <a:off x="410" y="3960"/>
              <a:ext cx="14" cy="0"/>
            </a:xfrm>
            <a:prstGeom prst="line">
              <a:avLst/>
            </a:prstGeom>
            <a:noFill/>
            <a:ln w="9525">
              <a:solidFill>
                <a:srgbClr val="FFFF99"/>
              </a:solidFill>
              <a:round/>
              <a:headEnd/>
              <a:tailEnd/>
            </a:ln>
          </xdr:spPr>
        </xdr:sp>
        <xdr:grpSp>
          <xdr:nvGrpSpPr>
            <xdr:cNvPr id="7830" name="Group 662"/>
            <xdr:cNvGrpSpPr>
              <a:grpSpLocks/>
            </xdr:cNvGrpSpPr>
          </xdr:nvGrpSpPr>
          <xdr:grpSpPr bwMode="auto">
            <a:xfrm rot="10800000" flipH="1">
              <a:off x="452" y="3958"/>
              <a:ext cx="14" cy="4"/>
              <a:chOff x="697" y="1450"/>
              <a:chExt cx="14" cy="4"/>
            </a:xfrm>
          </xdr:grpSpPr>
          <xdr:sp macro="" textlink="">
            <xdr:nvSpPr>
              <xdr:cNvPr id="7831" name="Line 663"/>
              <xdr:cNvSpPr>
                <a:spLocks noChangeShapeType="1"/>
              </xdr:cNvSpPr>
            </xdr:nvSpPr>
            <xdr:spPr bwMode="auto">
              <a:xfrm>
                <a:off x="697" y="1454"/>
                <a:ext cx="14" cy="0"/>
              </a:xfrm>
              <a:prstGeom prst="line">
                <a:avLst/>
              </a:prstGeom>
              <a:noFill/>
              <a:ln w="9525">
                <a:solidFill>
                  <a:srgbClr val="FF6600"/>
                </a:solidFill>
                <a:round/>
                <a:headEnd/>
                <a:tailEnd/>
              </a:ln>
            </xdr:spPr>
          </xdr:sp>
          <xdr:sp macro="" textlink="">
            <xdr:nvSpPr>
              <xdr:cNvPr id="7832" name="Line 664"/>
              <xdr:cNvSpPr>
                <a:spLocks noChangeShapeType="1"/>
              </xdr:cNvSpPr>
            </xdr:nvSpPr>
            <xdr:spPr bwMode="auto">
              <a:xfrm>
                <a:off x="697" y="1450"/>
                <a:ext cx="14" cy="0"/>
              </a:xfrm>
              <a:prstGeom prst="line">
                <a:avLst/>
              </a:prstGeom>
              <a:noFill/>
              <a:ln w="9525">
                <a:solidFill>
                  <a:srgbClr val="FFFF99"/>
                </a:solidFill>
                <a:round/>
                <a:headEnd/>
                <a:tailEnd/>
              </a:ln>
            </xdr:spPr>
          </xdr:sp>
        </xdr:grpSp>
        <xdr:sp macro="" textlink="">
          <xdr:nvSpPr>
            <xdr:cNvPr id="7833" name="Text Box 665"/>
            <xdr:cNvSpPr txBox="1">
              <a:spLocks noChangeArrowheads="1"/>
            </xdr:cNvSpPr>
          </xdr:nvSpPr>
          <xdr:spPr bwMode="auto">
            <a:xfrm>
              <a:off x="420" y="3936"/>
              <a:ext cx="20"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0" i="0" strike="noStrike">
                  <a:solidFill>
                    <a:srgbClr val="3366FF"/>
                  </a:solidFill>
                  <a:latin typeface="Arial"/>
                  <a:cs typeface="Arial"/>
                </a:rPr>
                <a:t>–1</a:t>
              </a:r>
            </a:p>
          </xdr:txBody>
        </xdr:sp>
        <xdr:sp macro="" textlink="">
          <xdr:nvSpPr>
            <xdr:cNvPr id="7834" name="Text Box 666"/>
            <xdr:cNvSpPr txBox="1">
              <a:spLocks noChangeArrowheads="1"/>
            </xdr:cNvSpPr>
          </xdr:nvSpPr>
          <xdr:spPr bwMode="auto">
            <a:xfrm>
              <a:off x="462" y="3936"/>
              <a:ext cx="20"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0" i="0" strike="noStrike">
                  <a:solidFill>
                    <a:srgbClr val="3366FF"/>
                  </a:solidFill>
                  <a:latin typeface="Arial"/>
                  <a:cs typeface="Arial"/>
                </a:rPr>
                <a:t>–2</a:t>
              </a:r>
            </a:p>
          </xdr:txBody>
        </xdr:sp>
      </xdr:grpSp>
      <xdr:grpSp>
        <xdr:nvGrpSpPr>
          <xdr:cNvPr id="7821" name="Group 653"/>
          <xdr:cNvGrpSpPr>
            <a:grpSpLocks/>
          </xdr:cNvGrpSpPr>
        </xdr:nvGrpSpPr>
        <xdr:grpSpPr bwMode="auto">
          <a:xfrm>
            <a:off x="202" y="4028"/>
            <a:ext cx="12" cy="12"/>
            <a:chOff x="495" y="1422"/>
            <a:chExt cx="14" cy="14"/>
          </a:xfrm>
        </xdr:grpSpPr>
        <xdr:sp macro="" textlink="">
          <xdr:nvSpPr>
            <xdr:cNvPr id="7822" name="Line 65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823" name="Line 65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853" name="Group 685"/>
          <xdr:cNvGrpSpPr>
            <a:grpSpLocks/>
          </xdr:cNvGrpSpPr>
        </xdr:nvGrpSpPr>
        <xdr:grpSpPr bwMode="auto">
          <a:xfrm>
            <a:off x="247" y="4016"/>
            <a:ext cx="52" cy="20"/>
            <a:chOff x="247" y="3941"/>
            <a:chExt cx="52" cy="20"/>
          </a:xfrm>
        </xdr:grpSpPr>
        <xdr:sp macro="" textlink="">
          <xdr:nvSpPr>
            <xdr:cNvPr id="7852" name="Text Box 684"/>
            <xdr:cNvSpPr txBox="1">
              <a:spLocks noChangeArrowheads="1"/>
            </xdr:cNvSpPr>
          </xdr:nvSpPr>
          <xdr:spPr bwMode="auto">
            <a:xfrm>
              <a:off x="260" y="3941"/>
              <a:ext cx="22"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6600"/>
                  </a:solidFill>
                  <a:latin typeface="Arial"/>
                  <a:cs typeface="Arial"/>
                </a:rPr>
                <a:t>Ni</a:t>
              </a:r>
            </a:p>
          </xdr:txBody>
        </xdr:sp>
        <xdr:sp macro="" textlink="">
          <xdr:nvSpPr>
            <xdr:cNvPr id="7814" name="Line 646"/>
            <xdr:cNvSpPr>
              <a:spLocks noChangeShapeType="1"/>
            </xdr:cNvSpPr>
          </xdr:nvSpPr>
          <xdr:spPr bwMode="auto">
            <a:xfrm>
              <a:off x="247" y="3959"/>
              <a:ext cx="52" cy="0"/>
            </a:xfrm>
            <a:prstGeom prst="line">
              <a:avLst/>
            </a:prstGeom>
            <a:noFill/>
            <a:ln w="12700">
              <a:solidFill>
                <a:srgbClr val="FF0000"/>
              </a:solidFill>
              <a:round/>
              <a:headEnd/>
              <a:tailEnd type="triangle" w="med" len="med"/>
            </a:ln>
          </xdr:spPr>
        </xdr:sp>
      </xdr:grpSp>
    </xdr:grpSp>
    <xdr:clientData/>
  </xdr:twoCellAnchor>
  <xdr:twoCellAnchor>
    <xdr:from>
      <xdr:col>0</xdr:col>
      <xdr:colOff>590550</xdr:colOff>
      <xdr:row>212</xdr:row>
      <xdr:rowOff>47680</xdr:rowOff>
    </xdr:from>
    <xdr:to>
      <xdr:col>9</xdr:col>
      <xdr:colOff>371475</xdr:colOff>
      <xdr:row>214</xdr:row>
      <xdr:rowOff>59265</xdr:rowOff>
    </xdr:to>
    <xdr:grpSp>
      <xdr:nvGrpSpPr>
        <xdr:cNvPr id="7968" name="Group 800"/>
        <xdr:cNvGrpSpPr>
          <a:grpSpLocks/>
        </xdr:cNvGrpSpPr>
      </xdr:nvGrpSpPr>
      <xdr:grpSpPr bwMode="auto">
        <a:xfrm>
          <a:off x="590550" y="43473486"/>
          <a:ext cx="5311570" cy="421263"/>
          <a:chOff x="64" y="4165"/>
          <a:chExt cx="553" cy="41"/>
        </a:xfrm>
      </xdr:grpSpPr>
      <xdr:sp macro="" textlink="">
        <xdr:nvSpPr>
          <xdr:cNvPr id="7856" name="Text Box 688"/>
          <xdr:cNvSpPr txBox="1">
            <a:spLocks noChangeArrowheads="1"/>
          </xdr:cNvSpPr>
        </xdr:nvSpPr>
        <xdr:spPr bwMode="auto">
          <a:xfrm>
            <a:off x="193" y="4178"/>
            <a:ext cx="24"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grpSp>
        <xdr:nvGrpSpPr>
          <xdr:cNvPr id="7962" name="Group 794"/>
          <xdr:cNvGrpSpPr>
            <a:grpSpLocks/>
          </xdr:cNvGrpSpPr>
        </xdr:nvGrpSpPr>
        <xdr:grpSpPr bwMode="auto">
          <a:xfrm>
            <a:off x="279" y="4165"/>
            <a:ext cx="124" cy="39"/>
            <a:chOff x="279" y="4165"/>
            <a:chExt cx="124" cy="39"/>
          </a:xfrm>
        </xdr:grpSpPr>
        <xdr:sp macro="" textlink="">
          <xdr:nvSpPr>
            <xdr:cNvPr id="7858" name="Text Box 690"/>
            <xdr:cNvSpPr txBox="1">
              <a:spLocks noChangeArrowheads="1"/>
            </xdr:cNvSpPr>
          </xdr:nvSpPr>
          <xdr:spPr bwMode="auto">
            <a:xfrm>
              <a:off x="325" y="4177"/>
              <a:ext cx="3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666699"/>
                  </a:solidFill>
                  <a:latin typeface="Arial"/>
                  <a:cs typeface="Arial"/>
                </a:rPr>
                <a:t>C</a:t>
              </a:r>
              <a:r>
                <a:rPr lang="en-US" sz="1200" b="0" i="0" strike="noStrike">
                  <a:solidFill>
                    <a:srgbClr val="FFFF99"/>
                  </a:solidFill>
                  <a:latin typeface="Arial"/>
                  <a:cs typeface="Arial"/>
                </a:rPr>
                <a:t>H</a:t>
              </a:r>
            </a:p>
          </xdr:txBody>
        </xdr:sp>
        <xdr:sp macro="" textlink="">
          <xdr:nvSpPr>
            <xdr:cNvPr id="7859" name="Text Box 691"/>
            <xdr:cNvSpPr txBox="1">
              <a:spLocks noChangeArrowheads="1"/>
            </xdr:cNvSpPr>
          </xdr:nvSpPr>
          <xdr:spPr bwMode="auto">
            <a:xfrm>
              <a:off x="367" y="4178"/>
              <a:ext cx="3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666699"/>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sp macro="" textlink="">
          <xdr:nvSpPr>
            <xdr:cNvPr id="7860" name="Text Box 692"/>
            <xdr:cNvSpPr txBox="1">
              <a:spLocks noChangeArrowheads="1"/>
            </xdr:cNvSpPr>
          </xdr:nvSpPr>
          <xdr:spPr bwMode="auto">
            <a:xfrm>
              <a:off x="279" y="4178"/>
              <a:ext cx="45"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861" name="Line 693"/>
            <xdr:cNvSpPr>
              <a:spLocks noChangeShapeType="1"/>
            </xdr:cNvSpPr>
          </xdr:nvSpPr>
          <xdr:spPr bwMode="auto">
            <a:xfrm>
              <a:off x="314" y="4189"/>
              <a:ext cx="14" cy="0"/>
            </a:xfrm>
            <a:prstGeom prst="line">
              <a:avLst/>
            </a:prstGeom>
            <a:noFill/>
            <a:ln w="9525">
              <a:solidFill>
                <a:srgbClr val="FFFF99"/>
              </a:solidFill>
              <a:round/>
              <a:headEnd/>
              <a:tailEnd/>
            </a:ln>
          </xdr:spPr>
        </xdr:sp>
        <xdr:sp macro="" textlink="">
          <xdr:nvSpPr>
            <xdr:cNvPr id="7863" name="Text Box 695"/>
            <xdr:cNvSpPr txBox="1">
              <a:spLocks noChangeArrowheads="1"/>
            </xdr:cNvSpPr>
          </xdr:nvSpPr>
          <xdr:spPr bwMode="auto">
            <a:xfrm>
              <a:off x="323" y="4165"/>
              <a:ext cx="20"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0" i="0" strike="noStrike">
                  <a:solidFill>
                    <a:srgbClr val="3366FF"/>
                  </a:solidFill>
                  <a:latin typeface="Arial"/>
                  <a:cs typeface="Arial"/>
                </a:rPr>
                <a:t>–1</a:t>
              </a:r>
            </a:p>
          </xdr:txBody>
        </xdr:sp>
        <xdr:sp macro="" textlink="">
          <xdr:nvSpPr>
            <xdr:cNvPr id="7864" name="Text Box 696"/>
            <xdr:cNvSpPr txBox="1">
              <a:spLocks noChangeArrowheads="1"/>
            </xdr:cNvSpPr>
          </xdr:nvSpPr>
          <xdr:spPr bwMode="auto">
            <a:xfrm>
              <a:off x="365" y="4165"/>
              <a:ext cx="20"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0" i="0" strike="noStrike">
                  <a:solidFill>
                    <a:srgbClr val="3366FF"/>
                  </a:solidFill>
                  <a:latin typeface="Arial"/>
                  <a:cs typeface="Arial"/>
                </a:rPr>
                <a:t>–2</a:t>
              </a:r>
            </a:p>
          </xdr:txBody>
        </xdr:sp>
        <xdr:grpSp>
          <xdr:nvGrpSpPr>
            <xdr:cNvPr id="7870" name="Group 702"/>
            <xdr:cNvGrpSpPr>
              <a:grpSpLocks/>
            </xdr:cNvGrpSpPr>
          </xdr:nvGrpSpPr>
          <xdr:grpSpPr bwMode="auto">
            <a:xfrm rot="10800000" flipH="1">
              <a:off x="354" y="4186"/>
              <a:ext cx="14" cy="4"/>
              <a:chOff x="697" y="1450"/>
              <a:chExt cx="14" cy="4"/>
            </a:xfrm>
          </xdr:grpSpPr>
          <xdr:sp macro="" textlink="">
            <xdr:nvSpPr>
              <xdr:cNvPr id="7871" name="Line 703"/>
              <xdr:cNvSpPr>
                <a:spLocks noChangeShapeType="1"/>
              </xdr:cNvSpPr>
            </xdr:nvSpPr>
            <xdr:spPr bwMode="auto">
              <a:xfrm>
                <a:off x="697" y="1454"/>
                <a:ext cx="14" cy="0"/>
              </a:xfrm>
              <a:prstGeom prst="line">
                <a:avLst/>
              </a:prstGeom>
              <a:noFill/>
              <a:ln w="9525">
                <a:solidFill>
                  <a:srgbClr val="FF6600"/>
                </a:solidFill>
                <a:round/>
                <a:headEnd/>
                <a:tailEnd/>
              </a:ln>
            </xdr:spPr>
          </xdr:sp>
          <xdr:sp macro="" textlink="">
            <xdr:nvSpPr>
              <xdr:cNvPr id="7872" name="Line 704"/>
              <xdr:cNvSpPr>
                <a:spLocks noChangeShapeType="1"/>
              </xdr:cNvSpPr>
            </xdr:nvSpPr>
            <xdr:spPr bwMode="auto">
              <a:xfrm>
                <a:off x="697" y="1450"/>
                <a:ext cx="14" cy="0"/>
              </a:xfrm>
              <a:prstGeom prst="line">
                <a:avLst/>
              </a:prstGeom>
              <a:noFill/>
              <a:ln w="9525">
                <a:solidFill>
                  <a:srgbClr val="FFFF99"/>
                </a:solidFill>
                <a:round/>
                <a:headEnd/>
                <a:tailEnd/>
              </a:ln>
            </xdr:spPr>
          </xdr:sp>
        </xdr:grpSp>
      </xdr:grpSp>
      <xdr:grpSp>
        <xdr:nvGrpSpPr>
          <xdr:cNvPr id="7875" name="Group 707"/>
          <xdr:cNvGrpSpPr>
            <a:grpSpLocks/>
          </xdr:cNvGrpSpPr>
        </xdr:nvGrpSpPr>
        <xdr:grpSpPr bwMode="auto">
          <a:xfrm>
            <a:off x="177" y="4182"/>
            <a:ext cx="12" cy="12"/>
            <a:chOff x="495" y="1422"/>
            <a:chExt cx="14" cy="14"/>
          </a:xfrm>
        </xdr:grpSpPr>
        <xdr:sp macro="" textlink="">
          <xdr:nvSpPr>
            <xdr:cNvPr id="7876" name="Line 70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877" name="Line 70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878" name="Group 710"/>
          <xdr:cNvGrpSpPr>
            <a:grpSpLocks/>
          </xdr:cNvGrpSpPr>
        </xdr:nvGrpSpPr>
        <xdr:grpSpPr bwMode="auto">
          <a:xfrm>
            <a:off x="222" y="4170"/>
            <a:ext cx="52" cy="20"/>
            <a:chOff x="247" y="3941"/>
            <a:chExt cx="52" cy="20"/>
          </a:xfrm>
        </xdr:grpSpPr>
        <xdr:sp macro="" textlink="">
          <xdr:nvSpPr>
            <xdr:cNvPr id="7879" name="Text Box 711"/>
            <xdr:cNvSpPr txBox="1">
              <a:spLocks noChangeArrowheads="1"/>
            </xdr:cNvSpPr>
          </xdr:nvSpPr>
          <xdr:spPr bwMode="auto">
            <a:xfrm>
              <a:off x="261" y="3941"/>
              <a:ext cx="22" cy="20"/>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6600"/>
                  </a:solidFill>
                  <a:latin typeface="Arial"/>
                  <a:cs typeface="Arial"/>
                </a:rPr>
                <a:t>Ni</a:t>
              </a:r>
            </a:p>
          </xdr:txBody>
        </xdr:sp>
        <xdr:sp macro="" textlink="">
          <xdr:nvSpPr>
            <xdr:cNvPr id="7880" name="Line 712"/>
            <xdr:cNvSpPr>
              <a:spLocks noChangeShapeType="1"/>
            </xdr:cNvSpPr>
          </xdr:nvSpPr>
          <xdr:spPr bwMode="auto">
            <a:xfrm>
              <a:off x="247" y="3959"/>
              <a:ext cx="52" cy="0"/>
            </a:xfrm>
            <a:prstGeom prst="line">
              <a:avLst/>
            </a:prstGeom>
            <a:noFill/>
            <a:ln w="12700">
              <a:solidFill>
                <a:srgbClr val="FF0000"/>
              </a:solidFill>
              <a:round/>
              <a:headEnd/>
              <a:tailEnd type="triangle" w="med" len="med"/>
            </a:ln>
          </xdr:spPr>
        </xdr:sp>
      </xdr:grpSp>
      <xdr:grpSp>
        <xdr:nvGrpSpPr>
          <xdr:cNvPr id="7967" name="Group 799"/>
          <xdr:cNvGrpSpPr>
            <a:grpSpLocks/>
          </xdr:cNvGrpSpPr>
        </xdr:nvGrpSpPr>
        <xdr:grpSpPr bwMode="auto">
          <a:xfrm>
            <a:off x="64" y="4165"/>
            <a:ext cx="108" cy="41"/>
            <a:chOff x="64" y="4165"/>
            <a:chExt cx="108" cy="41"/>
          </a:xfrm>
        </xdr:grpSpPr>
        <xdr:sp macro="" textlink="">
          <xdr:nvSpPr>
            <xdr:cNvPr id="7866" name="Text Box 698"/>
            <xdr:cNvSpPr txBox="1">
              <a:spLocks noChangeArrowheads="1"/>
            </xdr:cNvSpPr>
          </xdr:nvSpPr>
          <xdr:spPr bwMode="auto">
            <a:xfrm>
              <a:off x="112" y="4177"/>
              <a:ext cx="18"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333399"/>
                  </a:solidFill>
                  <a:latin typeface="Arial"/>
                  <a:cs typeface="Arial"/>
                </a:rPr>
                <a:t>C</a:t>
              </a:r>
            </a:p>
          </xdr:txBody>
        </xdr:sp>
        <xdr:sp macro="" textlink="">
          <xdr:nvSpPr>
            <xdr:cNvPr id="7867" name="Text Box 699"/>
            <xdr:cNvSpPr txBox="1">
              <a:spLocks noChangeArrowheads="1"/>
            </xdr:cNvSpPr>
          </xdr:nvSpPr>
          <xdr:spPr bwMode="auto">
            <a:xfrm>
              <a:off x="142" y="4177"/>
              <a:ext cx="3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333399"/>
                  </a:solidFill>
                  <a:latin typeface="Arial"/>
                  <a:cs typeface="Arial"/>
                </a:rPr>
                <a:t>C</a:t>
              </a:r>
              <a:r>
                <a:rPr lang="en-US" sz="1200" b="0" i="0" strike="noStrike">
                  <a:solidFill>
                    <a:srgbClr val="FFFF99"/>
                  </a:solidFill>
                  <a:latin typeface="Arial"/>
                  <a:cs typeface="Arial"/>
                </a:rPr>
                <a:t>H</a:t>
              </a:r>
            </a:p>
          </xdr:txBody>
        </xdr:sp>
        <xdr:sp macro="" textlink="">
          <xdr:nvSpPr>
            <xdr:cNvPr id="7868" name="Text Box 700"/>
            <xdr:cNvSpPr txBox="1">
              <a:spLocks noChangeArrowheads="1"/>
            </xdr:cNvSpPr>
          </xdr:nvSpPr>
          <xdr:spPr bwMode="auto">
            <a:xfrm>
              <a:off x="64" y="4178"/>
              <a:ext cx="37" cy="2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869" name="Line 701"/>
            <xdr:cNvSpPr>
              <a:spLocks noChangeShapeType="1"/>
            </xdr:cNvSpPr>
          </xdr:nvSpPr>
          <xdr:spPr bwMode="auto">
            <a:xfrm>
              <a:off x="99" y="4188"/>
              <a:ext cx="14" cy="0"/>
            </a:xfrm>
            <a:prstGeom prst="line">
              <a:avLst/>
            </a:prstGeom>
            <a:noFill/>
            <a:ln w="9525">
              <a:solidFill>
                <a:srgbClr val="FFFF99"/>
              </a:solidFill>
              <a:round/>
              <a:headEnd/>
              <a:tailEnd/>
            </a:ln>
          </xdr:spPr>
        </xdr:sp>
        <xdr:sp macro="" textlink="">
          <xdr:nvSpPr>
            <xdr:cNvPr id="7873" name="Text Box 705"/>
            <xdr:cNvSpPr txBox="1">
              <a:spLocks noChangeArrowheads="1"/>
            </xdr:cNvSpPr>
          </xdr:nvSpPr>
          <xdr:spPr bwMode="auto">
            <a:xfrm>
              <a:off x="116" y="4165"/>
              <a:ext cx="12" cy="1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0" i="0" strike="noStrike">
                  <a:solidFill>
                    <a:srgbClr val="3366FF"/>
                  </a:solidFill>
                  <a:latin typeface="Arial"/>
                  <a:cs typeface="Arial"/>
                </a:rPr>
                <a:t>0</a:t>
              </a:r>
            </a:p>
          </xdr:txBody>
        </xdr:sp>
        <xdr:sp macro="" textlink="">
          <xdr:nvSpPr>
            <xdr:cNvPr id="7874" name="Text Box 706"/>
            <xdr:cNvSpPr txBox="1">
              <a:spLocks noChangeArrowheads="1"/>
            </xdr:cNvSpPr>
          </xdr:nvSpPr>
          <xdr:spPr bwMode="auto">
            <a:xfrm>
              <a:off x="139" y="4165"/>
              <a:ext cx="20"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0" i="0" strike="noStrike">
                  <a:solidFill>
                    <a:srgbClr val="3366FF"/>
                  </a:solidFill>
                  <a:latin typeface="Arial"/>
                  <a:cs typeface="Arial"/>
                </a:rPr>
                <a:t>–1</a:t>
              </a:r>
            </a:p>
          </xdr:txBody>
        </xdr:sp>
        <xdr:grpSp>
          <xdr:nvGrpSpPr>
            <xdr:cNvPr id="7882" name="Group 714"/>
            <xdr:cNvGrpSpPr>
              <a:grpSpLocks/>
            </xdr:cNvGrpSpPr>
          </xdr:nvGrpSpPr>
          <xdr:grpSpPr bwMode="auto">
            <a:xfrm>
              <a:off x="129" y="4184"/>
              <a:ext cx="14" cy="8"/>
              <a:chOff x="558" y="4210"/>
              <a:chExt cx="14" cy="8"/>
            </a:xfrm>
          </xdr:grpSpPr>
          <xdr:sp macro="" textlink="">
            <xdr:nvSpPr>
              <xdr:cNvPr id="7804" name="Line 636"/>
              <xdr:cNvSpPr>
                <a:spLocks noChangeShapeType="1"/>
              </xdr:cNvSpPr>
            </xdr:nvSpPr>
            <xdr:spPr bwMode="auto">
              <a:xfrm rot="10800000" flipH="1">
                <a:off x="558" y="4210"/>
                <a:ext cx="14" cy="0"/>
              </a:xfrm>
              <a:prstGeom prst="line">
                <a:avLst/>
              </a:prstGeom>
              <a:noFill/>
              <a:ln w="9525">
                <a:solidFill>
                  <a:srgbClr val="FF6600"/>
                </a:solidFill>
                <a:round/>
                <a:headEnd/>
                <a:tailEnd/>
              </a:ln>
            </xdr:spPr>
          </xdr:sp>
          <xdr:sp macro="" textlink="">
            <xdr:nvSpPr>
              <xdr:cNvPr id="7805" name="Line 637"/>
              <xdr:cNvSpPr>
                <a:spLocks noChangeShapeType="1"/>
              </xdr:cNvSpPr>
            </xdr:nvSpPr>
            <xdr:spPr bwMode="auto">
              <a:xfrm rot="10800000" flipH="1">
                <a:off x="558" y="4214"/>
                <a:ext cx="14" cy="0"/>
              </a:xfrm>
              <a:prstGeom prst="line">
                <a:avLst/>
              </a:prstGeom>
              <a:noFill/>
              <a:ln w="9525">
                <a:solidFill>
                  <a:srgbClr val="FFFF99"/>
                </a:solidFill>
                <a:round/>
                <a:headEnd/>
                <a:tailEnd/>
              </a:ln>
            </xdr:spPr>
          </xdr:sp>
          <xdr:sp macro="" textlink="">
            <xdr:nvSpPr>
              <xdr:cNvPr id="7881" name="Line 713"/>
              <xdr:cNvSpPr>
                <a:spLocks noChangeShapeType="1"/>
              </xdr:cNvSpPr>
            </xdr:nvSpPr>
            <xdr:spPr bwMode="auto">
              <a:xfrm rot="10800000" flipH="1">
                <a:off x="558" y="4218"/>
                <a:ext cx="14" cy="0"/>
              </a:xfrm>
              <a:prstGeom prst="line">
                <a:avLst/>
              </a:prstGeom>
              <a:noFill/>
              <a:ln w="9525">
                <a:solidFill>
                  <a:srgbClr val="FF6600"/>
                </a:solidFill>
                <a:round/>
                <a:headEnd/>
                <a:tailEnd/>
              </a:ln>
            </xdr:spPr>
          </xdr:sp>
        </xdr:grpSp>
      </xdr:grpSp>
      <xdr:grpSp>
        <xdr:nvGrpSpPr>
          <xdr:cNvPr id="7886" name="Group 718"/>
          <xdr:cNvGrpSpPr>
            <a:grpSpLocks/>
          </xdr:cNvGrpSpPr>
        </xdr:nvGrpSpPr>
        <xdr:grpSpPr bwMode="auto">
          <a:xfrm>
            <a:off x="487" y="4165"/>
            <a:ext cx="130" cy="39"/>
            <a:chOff x="254" y="3936"/>
            <a:chExt cx="130" cy="39"/>
          </a:xfrm>
        </xdr:grpSpPr>
        <xdr:sp macro="" textlink="">
          <xdr:nvSpPr>
            <xdr:cNvPr id="7887" name="Text Box 719"/>
            <xdr:cNvSpPr txBox="1">
              <a:spLocks noChangeArrowheads="1"/>
            </xdr:cNvSpPr>
          </xdr:nvSpPr>
          <xdr:spPr bwMode="auto">
            <a:xfrm>
              <a:off x="301" y="3949"/>
              <a:ext cx="3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CC99FF"/>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sp macro="" textlink="">
          <xdr:nvSpPr>
            <xdr:cNvPr id="7888" name="Text Box 720"/>
            <xdr:cNvSpPr txBox="1">
              <a:spLocks noChangeArrowheads="1"/>
            </xdr:cNvSpPr>
          </xdr:nvSpPr>
          <xdr:spPr bwMode="auto">
            <a:xfrm>
              <a:off x="348" y="3949"/>
              <a:ext cx="3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CC99FF"/>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p>
          </xdr:txBody>
        </xdr:sp>
        <xdr:sp macro="" textlink="">
          <xdr:nvSpPr>
            <xdr:cNvPr id="7889" name="Text Box 721"/>
            <xdr:cNvSpPr txBox="1">
              <a:spLocks noChangeArrowheads="1"/>
            </xdr:cNvSpPr>
          </xdr:nvSpPr>
          <xdr:spPr bwMode="auto">
            <a:xfrm>
              <a:off x="254" y="3949"/>
              <a:ext cx="45"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890" name="Line 722"/>
            <xdr:cNvSpPr>
              <a:spLocks noChangeShapeType="1"/>
            </xdr:cNvSpPr>
          </xdr:nvSpPr>
          <xdr:spPr bwMode="auto">
            <a:xfrm>
              <a:off x="289" y="3960"/>
              <a:ext cx="14" cy="0"/>
            </a:xfrm>
            <a:prstGeom prst="line">
              <a:avLst/>
            </a:prstGeom>
            <a:noFill/>
            <a:ln w="9525">
              <a:solidFill>
                <a:srgbClr val="FFFF99"/>
              </a:solidFill>
              <a:round/>
              <a:headEnd/>
              <a:tailEnd/>
            </a:ln>
          </xdr:spPr>
        </xdr:sp>
        <xdr:sp macro="" textlink="">
          <xdr:nvSpPr>
            <xdr:cNvPr id="7891" name="Line 723"/>
            <xdr:cNvSpPr>
              <a:spLocks noChangeShapeType="1"/>
            </xdr:cNvSpPr>
          </xdr:nvSpPr>
          <xdr:spPr bwMode="auto">
            <a:xfrm>
              <a:off x="336" y="3960"/>
              <a:ext cx="14" cy="0"/>
            </a:xfrm>
            <a:prstGeom prst="line">
              <a:avLst/>
            </a:prstGeom>
            <a:noFill/>
            <a:ln w="9525">
              <a:solidFill>
                <a:srgbClr val="FFFF99"/>
              </a:solidFill>
              <a:round/>
              <a:headEnd/>
              <a:tailEnd/>
            </a:ln>
          </xdr:spPr>
        </xdr:sp>
        <xdr:sp macro="" textlink="">
          <xdr:nvSpPr>
            <xdr:cNvPr id="7892" name="Text Box 724"/>
            <xdr:cNvSpPr txBox="1">
              <a:spLocks noChangeArrowheads="1"/>
            </xdr:cNvSpPr>
          </xdr:nvSpPr>
          <xdr:spPr bwMode="auto">
            <a:xfrm>
              <a:off x="298" y="3936"/>
              <a:ext cx="20"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0" i="0" strike="noStrike">
                  <a:solidFill>
                    <a:srgbClr val="3366FF"/>
                  </a:solidFill>
                  <a:latin typeface="Arial"/>
                  <a:cs typeface="Arial"/>
                </a:rPr>
                <a:t>–2</a:t>
              </a:r>
            </a:p>
          </xdr:txBody>
        </xdr:sp>
        <xdr:sp macro="" textlink="">
          <xdr:nvSpPr>
            <xdr:cNvPr id="7893" name="Text Box 725"/>
            <xdr:cNvSpPr txBox="1">
              <a:spLocks noChangeArrowheads="1"/>
            </xdr:cNvSpPr>
          </xdr:nvSpPr>
          <xdr:spPr bwMode="auto">
            <a:xfrm>
              <a:off x="345" y="3936"/>
              <a:ext cx="20"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0" i="0" strike="noStrike">
                  <a:solidFill>
                    <a:srgbClr val="3366FF"/>
                  </a:solidFill>
                  <a:latin typeface="Arial"/>
                  <a:cs typeface="Arial"/>
                </a:rPr>
                <a:t>–3</a:t>
              </a:r>
            </a:p>
          </xdr:txBody>
        </xdr:sp>
      </xdr:grpSp>
      <xdr:grpSp>
        <xdr:nvGrpSpPr>
          <xdr:cNvPr id="7899" name="Group 731"/>
          <xdr:cNvGrpSpPr>
            <a:grpSpLocks/>
          </xdr:cNvGrpSpPr>
        </xdr:nvGrpSpPr>
        <xdr:grpSpPr bwMode="auto">
          <a:xfrm>
            <a:off x="410" y="4166"/>
            <a:ext cx="72" cy="22"/>
            <a:chOff x="411" y="4166"/>
            <a:chExt cx="72" cy="22"/>
          </a:xfrm>
        </xdr:grpSpPr>
        <xdr:sp macro="" textlink="">
          <xdr:nvSpPr>
            <xdr:cNvPr id="7884" name="Text Box 716"/>
            <xdr:cNvSpPr txBox="1">
              <a:spLocks noChangeArrowheads="1"/>
            </xdr:cNvSpPr>
          </xdr:nvSpPr>
          <xdr:spPr bwMode="auto">
            <a:xfrm>
              <a:off x="418" y="4166"/>
              <a:ext cx="54" cy="22"/>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l-GR" sz="1100" b="1" i="0" strike="noStrike">
                  <a:solidFill>
                    <a:srgbClr val="FF6600"/>
                  </a:solidFill>
                  <a:latin typeface="Arial"/>
                  <a:cs typeface="Arial"/>
                </a:rPr>
                <a:t>+Η</a:t>
              </a:r>
              <a:r>
                <a:rPr lang="el-GR" sz="1100" b="1" i="0" strike="noStrike" baseline="-25000">
                  <a:solidFill>
                    <a:srgbClr val="FF6600"/>
                  </a:solidFill>
                  <a:latin typeface="Arial"/>
                  <a:cs typeface="Arial"/>
                </a:rPr>
                <a:t>2</a:t>
              </a:r>
              <a:r>
                <a:rPr lang="el-GR" sz="1100" b="1" i="0" strike="noStrike">
                  <a:solidFill>
                    <a:srgbClr val="FF6600"/>
                  </a:solidFill>
                  <a:latin typeface="Arial"/>
                  <a:cs typeface="Arial"/>
                </a:rPr>
                <a:t>/</a:t>
              </a:r>
              <a:r>
                <a:rPr lang="en-US" sz="1100" b="1" i="0" strike="noStrike">
                  <a:solidFill>
                    <a:srgbClr val="FF6600"/>
                  </a:solidFill>
                  <a:latin typeface="Arial"/>
                  <a:cs typeface="Arial"/>
                </a:rPr>
                <a:t>Ni</a:t>
              </a:r>
            </a:p>
          </xdr:txBody>
        </xdr:sp>
        <xdr:sp macro="" textlink="">
          <xdr:nvSpPr>
            <xdr:cNvPr id="7885" name="Line 717"/>
            <xdr:cNvSpPr>
              <a:spLocks noChangeShapeType="1"/>
            </xdr:cNvSpPr>
          </xdr:nvSpPr>
          <xdr:spPr bwMode="auto">
            <a:xfrm>
              <a:off x="411" y="4188"/>
              <a:ext cx="72" cy="0"/>
            </a:xfrm>
            <a:prstGeom prst="line">
              <a:avLst/>
            </a:prstGeom>
            <a:noFill/>
            <a:ln w="12700">
              <a:solidFill>
                <a:srgbClr val="FF0000"/>
              </a:solidFill>
              <a:round/>
              <a:headEnd/>
              <a:tailEnd type="triangle" w="med" len="med"/>
            </a:ln>
          </xdr:spPr>
        </xdr:sp>
      </xdr:grpSp>
    </xdr:grpSp>
    <xdr:clientData/>
  </xdr:twoCellAnchor>
  <xdr:twoCellAnchor>
    <xdr:from>
      <xdr:col>1</xdr:col>
      <xdr:colOff>19050</xdr:colOff>
      <xdr:row>215</xdr:row>
      <xdr:rowOff>85725</xdr:rowOff>
    </xdr:from>
    <xdr:to>
      <xdr:col>5</xdr:col>
      <xdr:colOff>504825</xdr:colOff>
      <xdr:row>216</xdr:row>
      <xdr:rowOff>171450</xdr:rowOff>
    </xdr:to>
    <xdr:sp macro="" textlink="">
      <xdr:nvSpPr>
        <xdr:cNvPr id="7895" name="Text Box 727"/>
        <xdr:cNvSpPr txBox="1">
          <a:spLocks noChangeArrowheads="1"/>
        </xdr:cNvSpPr>
      </xdr:nvSpPr>
      <xdr:spPr bwMode="auto">
        <a:xfrm>
          <a:off x="628650" y="40281225"/>
          <a:ext cx="2924175" cy="27622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Προσθήκη Η</a:t>
          </a:r>
          <a:r>
            <a:rPr lang="el-GR" sz="1200" b="1" i="0" strike="noStrike" baseline="-25000">
              <a:solidFill>
                <a:srgbClr val="FFFF99"/>
              </a:solidFill>
              <a:latin typeface="Arial"/>
              <a:cs typeface="Arial"/>
            </a:rPr>
            <a:t>2</a:t>
          </a:r>
          <a:r>
            <a:rPr lang="el-GR" sz="1200" b="1" i="0" strike="noStrike">
              <a:solidFill>
                <a:srgbClr val="FFFF99"/>
              </a:solidFill>
              <a:latin typeface="Arial"/>
              <a:cs typeface="Arial"/>
            </a:rPr>
            <a:t> σε αλδεΰδες και κετόνες</a:t>
          </a:r>
        </a:p>
      </xdr:txBody>
    </xdr:sp>
    <xdr:clientData/>
  </xdr:twoCellAnchor>
  <xdr:twoCellAnchor>
    <xdr:from>
      <xdr:col>1</xdr:col>
      <xdr:colOff>19050</xdr:colOff>
      <xdr:row>230</xdr:row>
      <xdr:rowOff>95250</xdr:rowOff>
    </xdr:from>
    <xdr:to>
      <xdr:col>4</xdr:col>
      <xdr:colOff>152400</xdr:colOff>
      <xdr:row>231</xdr:row>
      <xdr:rowOff>180975</xdr:rowOff>
    </xdr:to>
    <xdr:sp macro="" textlink="">
      <xdr:nvSpPr>
        <xdr:cNvPr id="7960" name="Text Box 792"/>
        <xdr:cNvSpPr txBox="1">
          <a:spLocks noChangeArrowheads="1"/>
        </xdr:cNvSpPr>
      </xdr:nvSpPr>
      <xdr:spPr bwMode="auto">
        <a:xfrm>
          <a:off x="628650" y="43148250"/>
          <a:ext cx="1962150" cy="27622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Προσθήκη Η</a:t>
          </a:r>
          <a:r>
            <a:rPr lang="el-GR" sz="1200" b="1" i="0" strike="noStrike" baseline="-25000">
              <a:solidFill>
                <a:srgbClr val="FFFF99"/>
              </a:solidFill>
              <a:latin typeface="Arial"/>
              <a:cs typeface="Arial"/>
            </a:rPr>
            <a:t>2</a:t>
          </a:r>
          <a:r>
            <a:rPr lang="el-GR" sz="1200" b="1" i="0" strike="noStrike">
              <a:solidFill>
                <a:srgbClr val="FFFF99"/>
              </a:solidFill>
              <a:latin typeface="Arial"/>
              <a:cs typeface="Arial"/>
            </a:rPr>
            <a:t> σε νιτρίλια</a:t>
          </a:r>
        </a:p>
      </xdr:txBody>
    </xdr:sp>
    <xdr:clientData/>
  </xdr:twoCellAnchor>
  <xdr:twoCellAnchor>
    <xdr:from>
      <xdr:col>0</xdr:col>
      <xdr:colOff>590550</xdr:colOff>
      <xdr:row>225</xdr:row>
      <xdr:rowOff>104775</xdr:rowOff>
    </xdr:from>
    <xdr:to>
      <xdr:col>6</xdr:col>
      <xdr:colOff>438150</xdr:colOff>
      <xdr:row>228</xdr:row>
      <xdr:rowOff>161925</xdr:rowOff>
    </xdr:to>
    <xdr:grpSp>
      <xdr:nvGrpSpPr>
        <xdr:cNvPr id="7971" name="Group 803"/>
        <xdr:cNvGrpSpPr>
          <a:grpSpLocks/>
        </xdr:cNvGrpSpPr>
      </xdr:nvGrpSpPr>
      <xdr:grpSpPr bwMode="auto">
        <a:xfrm>
          <a:off x="590550" y="46193485"/>
          <a:ext cx="3534697" cy="671666"/>
          <a:chOff x="64" y="4431"/>
          <a:chExt cx="368" cy="66"/>
        </a:xfrm>
      </xdr:grpSpPr>
      <xdr:grpSp>
        <xdr:nvGrpSpPr>
          <xdr:cNvPr id="7959" name="Group 791"/>
          <xdr:cNvGrpSpPr>
            <a:grpSpLocks/>
          </xdr:cNvGrpSpPr>
        </xdr:nvGrpSpPr>
        <xdr:grpSpPr bwMode="auto">
          <a:xfrm>
            <a:off x="64" y="4436"/>
            <a:ext cx="368" cy="61"/>
            <a:chOff x="100" y="4436"/>
            <a:chExt cx="368" cy="61"/>
          </a:xfrm>
        </xdr:grpSpPr>
        <xdr:grpSp>
          <xdr:nvGrpSpPr>
            <xdr:cNvPr id="7957" name="Group 789"/>
            <xdr:cNvGrpSpPr>
              <a:grpSpLocks/>
            </xdr:cNvGrpSpPr>
          </xdr:nvGrpSpPr>
          <xdr:grpSpPr bwMode="auto">
            <a:xfrm>
              <a:off x="276" y="4436"/>
              <a:ext cx="62" cy="19"/>
              <a:chOff x="276" y="4436"/>
              <a:chExt cx="62" cy="19"/>
            </a:xfrm>
          </xdr:grpSpPr>
          <xdr:sp macro="" textlink="">
            <xdr:nvSpPr>
              <xdr:cNvPr id="7932" name="Text Box 764"/>
              <xdr:cNvSpPr txBox="1">
                <a:spLocks noChangeArrowheads="1"/>
              </xdr:cNvSpPr>
            </xdr:nvSpPr>
            <xdr:spPr bwMode="auto">
              <a:xfrm>
                <a:off x="296" y="4436"/>
                <a:ext cx="22" cy="17"/>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Ni</a:t>
                </a:r>
              </a:p>
            </xdr:txBody>
          </xdr:sp>
          <xdr:sp macro="" textlink="">
            <xdr:nvSpPr>
              <xdr:cNvPr id="7933" name="Line 765"/>
              <xdr:cNvSpPr>
                <a:spLocks noChangeShapeType="1"/>
              </xdr:cNvSpPr>
            </xdr:nvSpPr>
            <xdr:spPr bwMode="auto">
              <a:xfrm>
                <a:off x="276" y="4455"/>
                <a:ext cx="62" cy="0"/>
              </a:xfrm>
              <a:prstGeom prst="line">
                <a:avLst/>
              </a:prstGeom>
              <a:noFill/>
              <a:ln w="12700">
                <a:solidFill>
                  <a:srgbClr val="FF0000"/>
                </a:solidFill>
                <a:round/>
                <a:headEnd/>
                <a:tailEnd type="triangle" w="med" len="med"/>
              </a:ln>
            </xdr:spPr>
          </xdr:sp>
        </xdr:grpSp>
        <xdr:grpSp>
          <xdr:nvGrpSpPr>
            <xdr:cNvPr id="7934" name="Group 766"/>
            <xdr:cNvGrpSpPr>
              <a:grpSpLocks/>
            </xdr:cNvGrpSpPr>
          </xdr:nvGrpSpPr>
          <xdr:grpSpPr bwMode="auto">
            <a:xfrm>
              <a:off x="223" y="4449"/>
              <a:ext cx="12" cy="12"/>
              <a:chOff x="495" y="1422"/>
              <a:chExt cx="14" cy="14"/>
            </a:xfrm>
          </xdr:grpSpPr>
          <xdr:sp macro="" textlink="">
            <xdr:nvSpPr>
              <xdr:cNvPr id="7935" name="Line 767"/>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936" name="Line 768"/>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7937" name="Text Box 769"/>
            <xdr:cNvSpPr txBox="1">
              <a:spLocks noChangeArrowheads="1"/>
            </xdr:cNvSpPr>
          </xdr:nvSpPr>
          <xdr:spPr bwMode="auto">
            <a:xfrm>
              <a:off x="243" y="4445"/>
              <a:ext cx="25"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grpSp>
          <xdr:nvGrpSpPr>
            <xdr:cNvPr id="7938" name="Group 770"/>
            <xdr:cNvGrpSpPr>
              <a:grpSpLocks/>
            </xdr:cNvGrpSpPr>
          </xdr:nvGrpSpPr>
          <xdr:grpSpPr bwMode="auto">
            <a:xfrm>
              <a:off x="346" y="4444"/>
              <a:ext cx="122" cy="53"/>
              <a:chOff x="430" y="991"/>
              <a:chExt cx="122" cy="53"/>
            </a:xfrm>
          </xdr:grpSpPr>
          <xdr:sp macro="" textlink="">
            <xdr:nvSpPr>
              <xdr:cNvPr id="7939" name="Text Box 771"/>
              <xdr:cNvSpPr txBox="1">
                <a:spLocks noChangeArrowheads="1"/>
              </xdr:cNvSpPr>
            </xdr:nvSpPr>
            <xdr:spPr bwMode="auto">
              <a:xfrm>
                <a:off x="516" y="99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940" name="Text Box 772"/>
              <xdr:cNvSpPr txBox="1">
                <a:spLocks noChangeArrowheads="1"/>
              </xdr:cNvSpPr>
            </xdr:nvSpPr>
            <xdr:spPr bwMode="auto">
              <a:xfrm>
                <a:off x="430" y="99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941" name="Text Box 773"/>
              <xdr:cNvSpPr txBox="1">
                <a:spLocks noChangeArrowheads="1"/>
              </xdr:cNvSpPr>
            </xdr:nvSpPr>
            <xdr:spPr bwMode="auto">
              <a:xfrm>
                <a:off x="475" y="991"/>
                <a:ext cx="3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008000"/>
                    </a:solidFill>
                    <a:latin typeface="Arial"/>
                    <a:cs typeface="Arial"/>
                  </a:rPr>
                  <a:t>C</a:t>
                </a:r>
                <a:r>
                  <a:rPr lang="en-US" sz="1200" b="0" i="0" strike="noStrike">
                    <a:solidFill>
                      <a:srgbClr val="FFFF99"/>
                    </a:solidFill>
                    <a:latin typeface="Arial"/>
                    <a:cs typeface="Arial"/>
                  </a:rPr>
                  <a:t>H</a:t>
                </a:r>
              </a:p>
            </xdr:txBody>
          </xdr:sp>
          <xdr:sp macro="" textlink="">
            <xdr:nvSpPr>
              <xdr:cNvPr id="7942" name="Text Box 774"/>
              <xdr:cNvSpPr txBox="1">
                <a:spLocks noChangeArrowheads="1"/>
              </xdr:cNvSpPr>
            </xdr:nvSpPr>
            <xdr:spPr bwMode="auto">
              <a:xfrm>
                <a:off x="474" y="1022"/>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7943" name="Line 775"/>
              <xdr:cNvSpPr>
                <a:spLocks noChangeShapeType="1"/>
              </xdr:cNvSpPr>
            </xdr:nvSpPr>
            <xdr:spPr bwMode="auto">
              <a:xfrm>
                <a:off x="463" y="1003"/>
                <a:ext cx="14" cy="0"/>
              </a:xfrm>
              <a:prstGeom prst="line">
                <a:avLst/>
              </a:prstGeom>
              <a:noFill/>
              <a:ln w="9525">
                <a:solidFill>
                  <a:srgbClr val="FFFF99"/>
                </a:solidFill>
                <a:round/>
                <a:headEnd/>
                <a:tailEnd/>
              </a:ln>
            </xdr:spPr>
          </xdr:sp>
          <xdr:sp macro="" textlink="">
            <xdr:nvSpPr>
              <xdr:cNvPr id="7944" name="Line 776"/>
              <xdr:cNvSpPr>
                <a:spLocks noChangeShapeType="1"/>
              </xdr:cNvSpPr>
            </xdr:nvSpPr>
            <xdr:spPr bwMode="auto">
              <a:xfrm rot="5400000">
                <a:off x="477" y="1017"/>
                <a:ext cx="14" cy="0"/>
              </a:xfrm>
              <a:prstGeom prst="line">
                <a:avLst/>
              </a:prstGeom>
              <a:noFill/>
              <a:ln w="9525">
                <a:solidFill>
                  <a:srgbClr val="FFFF99"/>
                </a:solidFill>
                <a:round/>
                <a:headEnd/>
                <a:tailEnd/>
              </a:ln>
            </xdr:spPr>
          </xdr:sp>
          <xdr:sp macro="" textlink="">
            <xdr:nvSpPr>
              <xdr:cNvPr id="7945" name="Line 777"/>
              <xdr:cNvSpPr>
                <a:spLocks noChangeShapeType="1"/>
              </xdr:cNvSpPr>
            </xdr:nvSpPr>
            <xdr:spPr bwMode="auto">
              <a:xfrm>
                <a:off x="505" y="1003"/>
                <a:ext cx="14" cy="0"/>
              </a:xfrm>
              <a:prstGeom prst="line">
                <a:avLst/>
              </a:prstGeom>
              <a:noFill/>
              <a:ln w="9525">
                <a:solidFill>
                  <a:srgbClr val="FFFF99"/>
                </a:solidFill>
                <a:round/>
                <a:headEnd/>
                <a:tailEnd/>
              </a:ln>
            </xdr:spPr>
          </xdr:sp>
        </xdr:grpSp>
        <xdr:grpSp>
          <xdr:nvGrpSpPr>
            <xdr:cNvPr id="7946" name="Group 778"/>
            <xdr:cNvGrpSpPr>
              <a:grpSpLocks/>
            </xdr:cNvGrpSpPr>
          </xdr:nvGrpSpPr>
          <xdr:grpSpPr bwMode="auto">
            <a:xfrm>
              <a:off x="100" y="4444"/>
              <a:ext cx="111" cy="50"/>
              <a:chOff x="149" y="991"/>
              <a:chExt cx="111" cy="50"/>
            </a:xfrm>
          </xdr:grpSpPr>
          <xdr:sp macro="" textlink="">
            <xdr:nvSpPr>
              <xdr:cNvPr id="7947" name="Text Box 779"/>
              <xdr:cNvSpPr txBox="1">
                <a:spLocks noChangeArrowheads="1"/>
              </xdr:cNvSpPr>
            </xdr:nvSpPr>
            <xdr:spPr bwMode="auto">
              <a:xfrm>
                <a:off x="194" y="1022"/>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7948" name="Text Box 780"/>
              <xdr:cNvSpPr txBox="1">
                <a:spLocks noChangeArrowheads="1"/>
              </xdr:cNvSpPr>
            </xdr:nvSpPr>
            <xdr:spPr bwMode="auto">
              <a:xfrm>
                <a:off x="195" y="991"/>
                <a:ext cx="19"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CC00"/>
                    </a:solidFill>
                    <a:latin typeface="Arial"/>
                    <a:cs typeface="Arial"/>
                  </a:rPr>
                  <a:t>C</a:t>
                </a:r>
              </a:p>
            </xdr:txBody>
          </xdr:sp>
          <xdr:sp macro="" textlink="">
            <xdr:nvSpPr>
              <xdr:cNvPr id="7949" name="Text Box 781"/>
              <xdr:cNvSpPr txBox="1">
                <a:spLocks noChangeArrowheads="1"/>
              </xdr:cNvSpPr>
            </xdr:nvSpPr>
            <xdr:spPr bwMode="auto">
              <a:xfrm>
                <a:off x="224" y="99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grpSp>
            <xdr:nvGrpSpPr>
              <xdr:cNvPr id="7950" name="Group 782"/>
              <xdr:cNvGrpSpPr>
                <a:grpSpLocks/>
              </xdr:cNvGrpSpPr>
            </xdr:nvGrpSpPr>
            <xdr:grpSpPr bwMode="auto">
              <a:xfrm rot="-5400000">
                <a:off x="197" y="1015"/>
                <a:ext cx="14" cy="4"/>
                <a:chOff x="697" y="1451"/>
                <a:chExt cx="14" cy="4"/>
              </a:xfrm>
            </xdr:grpSpPr>
            <xdr:sp macro="" textlink="">
              <xdr:nvSpPr>
                <xdr:cNvPr id="7951" name="Line 783"/>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7952" name="Line 784"/>
                <xdr:cNvSpPr>
                  <a:spLocks noChangeShapeType="1"/>
                </xdr:cNvSpPr>
              </xdr:nvSpPr>
              <xdr:spPr bwMode="auto">
                <a:xfrm>
                  <a:off x="697" y="1451"/>
                  <a:ext cx="14" cy="0"/>
                </a:xfrm>
                <a:prstGeom prst="line">
                  <a:avLst/>
                </a:prstGeom>
                <a:noFill/>
                <a:ln w="9525">
                  <a:solidFill>
                    <a:srgbClr val="FFFF99"/>
                  </a:solidFill>
                  <a:round/>
                  <a:headEnd/>
                  <a:tailEnd/>
                </a:ln>
              </xdr:spPr>
            </xdr:sp>
          </xdr:grpSp>
          <xdr:sp macro="" textlink="">
            <xdr:nvSpPr>
              <xdr:cNvPr id="7953" name="Text Box 785"/>
              <xdr:cNvSpPr txBox="1">
                <a:spLocks noChangeArrowheads="1"/>
              </xdr:cNvSpPr>
            </xdr:nvSpPr>
            <xdr:spPr bwMode="auto">
              <a:xfrm>
                <a:off x="149" y="992"/>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954" name="Line 786"/>
              <xdr:cNvSpPr>
                <a:spLocks noChangeShapeType="1"/>
              </xdr:cNvSpPr>
            </xdr:nvSpPr>
            <xdr:spPr bwMode="auto">
              <a:xfrm>
                <a:off x="183" y="1003"/>
                <a:ext cx="14" cy="0"/>
              </a:xfrm>
              <a:prstGeom prst="line">
                <a:avLst/>
              </a:prstGeom>
              <a:noFill/>
              <a:ln w="9525">
                <a:solidFill>
                  <a:srgbClr val="FFFF99"/>
                </a:solidFill>
                <a:round/>
                <a:headEnd/>
                <a:tailEnd/>
              </a:ln>
            </xdr:spPr>
          </xdr:sp>
          <xdr:sp macro="" textlink="">
            <xdr:nvSpPr>
              <xdr:cNvPr id="7955" name="Line 787"/>
              <xdr:cNvSpPr>
                <a:spLocks noChangeShapeType="1"/>
              </xdr:cNvSpPr>
            </xdr:nvSpPr>
            <xdr:spPr bwMode="auto">
              <a:xfrm>
                <a:off x="212" y="1003"/>
                <a:ext cx="14" cy="0"/>
              </a:xfrm>
              <a:prstGeom prst="line">
                <a:avLst/>
              </a:prstGeom>
              <a:noFill/>
              <a:ln w="9525">
                <a:solidFill>
                  <a:srgbClr val="FFFF99"/>
                </a:solidFill>
                <a:round/>
                <a:headEnd/>
                <a:tailEnd/>
              </a:ln>
            </xdr:spPr>
          </xdr:sp>
        </xdr:grpSp>
      </xdr:grpSp>
      <xdr:sp macro="" textlink="">
        <xdr:nvSpPr>
          <xdr:cNvPr id="7966" name="Text Box 798"/>
          <xdr:cNvSpPr txBox="1">
            <a:spLocks noChangeArrowheads="1"/>
          </xdr:cNvSpPr>
        </xdr:nvSpPr>
        <xdr:spPr bwMode="auto">
          <a:xfrm>
            <a:off x="358" y="4431"/>
            <a:ext cx="13" cy="1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0" i="0" strike="noStrike">
                <a:solidFill>
                  <a:srgbClr val="3366FF"/>
                </a:solidFill>
                <a:latin typeface="Arial"/>
                <a:cs typeface="Arial"/>
              </a:rPr>
              <a:t>0</a:t>
            </a:r>
          </a:p>
        </xdr:txBody>
      </xdr:sp>
      <xdr:sp macro="" textlink="">
        <xdr:nvSpPr>
          <xdr:cNvPr id="7965" name="Text Box 797"/>
          <xdr:cNvSpPr txBox="1">
            <a:spLocks noChangeArrowheads="1"/>
          </xdr:cNvSpPr>
        </xdr:nvSpPr>
        <xdr:spPr bwMode="auto">
          <a:xfrm>
            <a:off x="114" y="4431"/>
            <a:ext cx="13" cy="1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0" i="0" strike="noStrike">
                <a:solidFill>
                  <a:srgbClr val="3366FF"/>
                </a:solidFill>
                <a:latin typeface="Arial"/>
                <a:cs typeface="Arial"/>
              </a:rPr>
              <a:t>2</a:t>
            </a:r>
          </a:p>
        </xdr:txBody>
      </xdr:sp>
    </xdr:grpSp>
    <xdr:clientData/>
  </xdr:twoCellAnchor>
  <xdr:twoCellAnchor>
    <xdr:from>
      <xdr:col>0</xdr:col>
      <xdr:colOff>590550</xdr:colOff>
      <xdr:row>221</xdr:row>
      <xdr:rowOff>180975</xdr:rowOff>
    </xdr:from>
    <xdr:to>
      <xdr:col>7</xdr:col>
      <xdr:colOff>200025</xdr:colOff>
      <xdr:row>225</xdr:row>
      <xdr:rowOff>47625</xdr:rowOff>
    </xdr:to>
    <xdr:grpSp>
      <xdr:nvGrpSpPr>
        <xdr:cNvPr id="7970" name="Group 802"/>
        <xdr:cNvGrpSpPr>
          <a:grpSpLocks/>
        </xdr:cNvGrpSpPr>
      </xdr:nvGrpSpPr>
      <xdr:grpSpPr bwMode="auto">
        <a:xfrm>
          <a:off x="590550" y="45450330"/>
          <a:ext cx="3911088" cy="686005"/>
          <a:chOff x="64" y="4359"/>
          <a:chExt cx="407" cy="66"/>
        </a:xfrm>
      </xdr:grpSpPr>
      <xdr:grpSp>
        <xdr:nvGrpSpPr>
          <xdr:cNvPr id="7969" name="Group 801"/>
          <xdr:cNvGrpSpPr>
            <a:grpSpLocks/>
          </xdr:cNvGrpSpPr>
        </xdr:nvGrpSpPr>
        <xdr:grpSpPr bwMode="auto">
          <a:xfrm>
            <a:off x="64" y="4364"/>
            <a:ext cx="407" cy="61"/>
            <a:chOff x="64" y="4364"/>
            <a:chExt cx="407" cy="61"/>
          </a:xfrm>
        </xdr:grpSpPr>
        <xdr:grpSp>
          <xdr:nvGrpSpPr>
            <xdr:cNvPr id="7956" name="Group 788"/>
            <xdr:cNvGrpSpPr>
              <a:grpSpLocks/>
            </xdr:cNvGrpSpPr>
          </xdr:nvGrpSpPr>
          <xdr:grpSpPr bwMode="auto">
            <a:xfrm>
              <a:off x="275" y="4364"/>
              <a:ext cx="62" cy="19"/>
              <a:chOff x="296" y="4361"/>
              <a:chExt cx="62" cy="19"/>
            </a:xfrm>
          </xdr:grpSpPr>
          <xdr:sp macro="" textlink="">
            <xdr:nvSpPr>
              <xdr:cNvPr id="7904" name="Text Box 736"/>
              <xdr:cNvSpPr txBox="1">
                <a:spLocks noChangeArrowheads="1"/>
              </xdr:cNvSpPr>
            </xdr:nvSpPr>
            <xdr:spPr bwMode="auto">
              <a:xfrm>
                <a:off x="316" y="4361"/>
                <a:ext cx="22" cy="17"/>
              </a:xfrm>
              <a:prstGeom prst="rect">
                <a:avLst/>
              </a:prstGeom>
              <a:solidFill>
                <a:srgbClr val="000000"/>
              </a:solidFill>
              <a:ln w="9525">
                <a:solidFill>
                  <a:srgbClr val="000000"/>
                </a:solidFill>
                <a:miter lim="800000"/>
                <a:headEnd/>
                <a:tailEnd/>
              </a:ln>
            </xdr:spPr>
            <xdr:txBody>
              <a:bodyPr vertOverflow="clip" wrap="square" lIns="27432" tIns="27432" rIns="0" bIns="0" anchor="t" upright="1"/>
              <a:lstStyle/>
              <a:p>
                <a:pPr algn="l" rtl="1">
                  <a:defRPr sz="1000"/>
                </a:pPr>
                <a:r>
                  <a:rPr lang="en-US" sz="1100" b="1" i="0" strike="noStrike">
                    <a:solidFill>
                      <a:srgbClr val="FF9900"/>
                    </a:solidFill>
                    <a:latin typeface="Arial"/>
                    <a:cs typeface="Arial"/>
                  </a:rPr>
                  <a:t>Ni</a:t>
                </a:r>
              </a:p>
            </xdr:txBody>
          </xdr:sp>
          <xdr:sp macro="" textlink="">
            <xdr:nvSpPr>
              <xdr:cNvPr id="7905" name="Line 737"/>
              <xdr:cNvSpPr>
                <a:spLocks noChangeShapeType="1"/>
              </xdr:cNvSpPr>
            </xdr:nvSpPr>
            <xdr:spPr bwMode="auto">
              <a:xfrm>
                <a:off x="296" y="4380"/>
                <a:ext cx="62" cy="0"/>
              </a:xfrm>
              <a:prstGeom prst="line">
                <a:avLst/>
              </a:prstGeom>
              <a:noFill/>
              <a:ln w="12700">
                <a:solidFill>
                  <a:srgbClr val="FF0000"/>
                </a:solidFill>
                <a:round/>
                <a:headEnd/>
                <a:tailEnd type="triangle" w="med" len="med"/>
              </a:ln>
            </xdr:spPr>
          </xdr:sp>
        </xdr:grpSp>
        <xdr:grpSp>
          <xdr:nvGrpSpPr>
            <xdr:cNvPr id="7906" name="Group 738"/>
            <xdr:cNvGrpSpPr>
              <a:grpSpLocks/>
            </xdr:cNvGrpSpPr>
          </xdr:nvGrpSpPr>
          <xdr:grpSpPr bwMode="auto">
            <a:xfrm>
              <a:off x="223" y="4377"/>
              <a:ext cx="12" cy="12"/>
              <a:chOff x="495" y="1422"/>
              <a:chExt cx="14" cy="14"/>
            </a:xfrm>
          </xdr:grpSpPr>
          <xdr:sp macro="" textlink="">
            <xdr:nvSpPr>
              <xdr:cNvPr id="7907" name="Line 739"/>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908" name="Line 740"/>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7909" name="Text Box 741"/>
            <xdr:cNvSpPr txBox="1">
              <a:spLocks noChangeArrowheads="1"/>
            </xdr:cNvSpPr>
          </xdr:nvSpPr>
          <xdr:spPr bwMode="auto">
            <a:xfrm>
              <a:off x="241" y="4373"/>
              <a:ext cx="25"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grpSp>
          <xdr:nvGrpSpPr>
            <xdr:cNvPr id="7910" name="Group 742"/>
            <xdr:cNvGrpSpPr>
              <a:grpSpLocks/>
            </xdr:cNvGrpSpPr>
          </xdr:nvGrpSpPr>
          <xdr:grpSpPr bwMode="auto">
            <a:xfrm>
              <a:off x="345" y="4372"/>
              <a:ext cx="126" cy="53"/>
              <a:chOff x="413" y="924"/>
              <a:chExt cx="126" cy="53"/>
            </a:xfrm>
          </xdr:grpSpPr>
          <xdr:sp macro="" textlink="">
            <xdr:nvSpPr>
              <xdr:cNvPr id="7911" name="Text Box 743"/>
              <xdr:cNvSpPr txBox="1">
                <a:spLocks noChangeArrowheads="1"/>
              </xdr:cNvSpPr>
            </xdr:nvSpPr>
            <xdr:spPr bwMode="auto">
              <a:xfrm>
                <a:off x="503" y="924"/>
                <a:ext cx="3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0080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sp macro="" textlink="">
            <xdr:nvSpPr>
              <xdr:cNvPr id="7912" name="Text Box 744"/>
              <xdr:cNvSpPr txBox="1">
                <a:spLocks noChangeArrowheads="1"/>
              </xdr:cNvSpPr>
            </xdr:nvSpPr>
            <xdr:spPr bwMode="auto">
              <a:xfrm>
                <a:off x="413" y="925"/>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913" name="Text Box 745"/>
              <xdr:cNvSpPr txBox="1">
                <a:spLocks noChangeArrowheads="1"/>
              </xdr:cNvSpPr>
            </xdr:nvSpPr>
            <xdr:spPr bwMode="auto">
              <a:xfrm>
                <a:off x="458" y="925"/>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7914" name="Text Box 746"/>
              <xdr:cNvSpPr txBox="1">
                <a:spLocks noChangeArrowheads="1"/>
              </xdr:cNvSpPr>
            </xdr:nvSpPr>
            <xdr:spPr bwMode="auto">
              <a:xfrm>
                <a:off x="503" y="955"/>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7915" name="Line 747"/>
              <xdr:cNvSpPr>
                <a:spLocks noChangeShapeType="1"/>
              </xdr:cNvSpPr>
            </xdr:nvSpPr>
            <xdr:spPr bwMode="auto">
              <a:xfrm>
                <a:off x="446" y="936"/>
                <a:ext cx="14" cy="0"/>
              </a:xfrm>
              <a:prstGeom prst="line">
                <a:avLst/>
              </a:prstGeom>
              <a:noFill/>
              <a:ln w="9525">
                <a:solidFill>
                  <a:srgbClr val="FFFF99"/>
                </a:solidFill>
                <a:round/>
                <a:headEnd/>
                <a:tailEnd/>
              </a:ln>
            </xdr:spPr>
          </xdr:sp>
          <xdr:sp macro="" textlink="">
            <xdr:nvSpPr>
              <xdr:cNvPr id="7916" name="Line 748"/>
              <xdr:cNvSpPr>
                <a:spLocks noChangeShapeType="1"/>
              </xdr:cNvSpPr>
            </xdr:nvSpPr>
            <xdr:spPr bwMode="auto">
              <a:xfrm rot="5400000">
                <a:off x="506" y="950"/>
                <a:ext cx="14" cy="0"/>
              </a:xfrm>
              <a:prstGeom prst="line">
                <a:avLst/>
              </a:prstGeom>
              <a:noFill/>
              <a:ln w="9525">
                <a:solidFill>
                  <a:srgbClr val="FFFF99"/>
                </a:solidFill>
                <a:round/>
                <a:headEnd/>
                <a:tailEnd/>
              </a:ln>
            </xdr:spPr>
          </xdr:sp>
          <xdr:sp macro="" textlink="">
            <xdr:nvSpPr>
              <xdr:cNvPr id="7917" name="Line 749"/>
              <xdr:cNvSpPr>
                <a:spLocks noChangeShapeType="1"/>
              </xdr:cNvSpPr>
            </xdr:nvSpPr>
            <xdr:spPr bwMode="auto">
              <a:xfrm>
                <a:off x="492" y="936"/>
                <a:ext cx="14" cy="0"/>
              </a:xfrm>
              <a:prstGeom prst="line">
                <a:avLst/>
              </a:prstGeom>
              <a:noFill/>
              <a:ln w="9525">
                <a:solidFill>
                  <a:srgbClr val="FFFF99"/>
                </a:solidFill>
                <a:round/>
                <a:headEnd/>
                <a:tailEnd/>
              </a:ln>
            </xdr:spPr>
          </xdr:sp>
        </xdr:grpSp>
        <xdr:grpSp>
          <xdr:nvGrpSpPr>
            <xdr:cNvPr id="7918" name="Group 750"/>
            <xdr:cNvGrpSpPr>
              <a:grpSpLocks/>
            </xdr:cNvGrpSpPr>
          </xdr:nvGrpSpPr>
          <xdr:grpSpPr bwMode="auto">
            <a:xfrm>
              <a:off x="64" y="4372"/>
              <a:ext cx="150" cy="27"/>
              <a:chOff x="108" y="924"/>
              <a:chExt cx="150" cy="27"/>
            </a:xfrm>
          </xdr:grpSpPr>
          <xdr:sp macro="" textlink="">
            <xdr:nvSpPr>
              <xdr:cNvPr id="7919" name="Text Box 751"/>
              <xdr:cNvSpPr txBox="1">
                <a:spLocks noChangeArrowheads="1"/>
              </xdr:cNvSpPr>
            </xdr:nvSpPr>
            <xdr:spPr bwMode="auto">
              <a:xfrm>
                <a:off x="239" y="924"/>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7920" name="Text Box 752"/>
              <xdr:cNvSpPr txBox="1">
                <a:spLocks noChangeArrowheads="1"/>
              </xdr:cNvSpPr>
            </xdr:nvSpPr>
            <xdr:spPr bwMode="auto">
              <a:xfrm>
                <a:off x="199" y="924"/>
                <a:ext cx="31"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CC00"/>
                    </a:solidFill>
                    <a:latin typeface="Arial"/>
                    <a:cs typeface="Arial"/>
                  </a:rPr>
                  <a:t>C</a:t>
                </a:r>
                <a:r>
                  <a:rPr lang="en-US" sz="1200" b="0" i="0" strike="noStrike">
                    <a:solidFill>
                      <a:srgbClr val="FFFF99"/>
                    </a:solidFill>
                    <a:latin typeface="Arial"/>
                    <a:cs typeface="Arial"/>
                  </a:rPr>
                  <a:t>H</a:t>
                </a:r>
              </a:p>
            </xdr:txBody>
          </xdr:sp>
          <xdr:sp macro="" textlink="">
            <xdr:nvSpPr>
              <xdr:cNvPr id="7921" name="Text Box 753"/>
              <xdr:cNvSpPr txBox="1">
                <a:spLocks noChangeArrowheads="1"/>
              </xdr:cNvSpPr>
            </xdr:nvSpPr>
            <xdr:spPr bwMode="auto">
              <a:xfrm>
                <a:off x="152" y="925"/>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grpSp>
            <xdr:nvGrpSpPr>
              <xdr:cNvPr id="7922" name="Group 754"/>
              <xdr:cNvGrpSpPr>
                <a:grpSpLocks/>
              </xdr:cNvGrpSpPr>
            </xdr:nvGrpSpPr>
            <xdr:grpSpPr bwMode="auto">
              <a:xfrm>
                <a:off x="228" y="934"/>
                <a:ext cx="14" cy="4"/>
                <a:chOff x="698" y="1453"/>
                <a:chExt cx="14" cy="4"/>
              </a:xfrm>
            </xdr:grpSpPr>
            <xdr:sp macro="" textlink="">
              <xdr:nvSpPr>
                <xdr:cNvPr id="7923" name="Line 755"/>
                <xdr:cNvSpPr>
                  <a:spLocks noChangeShapeType="1"/>
                </xdr:cNvSpPr>
              </xdr:nvSpPr>
              <xdr:spPr bwMode="auto">
                <a:xfrm>
                  <a:off x="698" y="1457"/>
                  <a:ext cx="14" cy="0"/>
                </a:xfrm>
                <a:prstGeom prst="line">
                  <a:avLst/>
                </a:prstGeom>
                <a:noFill/>
                <a:ln w="9525">
                  <a:solidFill>
                    <a:srgbClr val="FF6600"/>
                  </a:solidFill>
                  <a:round/>
                  <a:headEnd/>
                  <a:tailEnd/>
                </a:ln>
              </xdr:spPr>
            </xdr:sp>
            <xdr:sp macro="" textlink="">
              <xdr:nvSpPr>
                <xdr:cNvPr id="7924" name="Line 756"/>
                <xdr:cNvSpPr>
                  <a:spLocks noChangeShapeType="1"/>
                </xdr:cNvSpPr>
              </xdr:nvSpPr>
              <xdr:spPr bwMode="auto">
                <a:xfrm>
                  <a:off x="698" y="1453"/>
                  <a:ext cx="14" cy="0"/>
                </a:xfrm>
                <a:prstGeom prst="line">
                  <a:avLst/>
                </a:prstGeom>
                <a:noFill/>
                <a:ln w="9525">
                  <a:solidFill>
                    <a:srgbClr val="FFFF99"/>
                  </a:solidFill>
                  <a:round/>
                  <a:headEnd/>
                  <a:tailEnd/>
                </a:ln>
              </xdr:spPr>
            </xdr:sp>
          </xdr:grpSp>
          <xdr:sp macro="" textlink="">
            <xdr:nvSpPr>
              <xdr:cNvPr id="7925" name="Text Box 757"/>
              <xdr:cNvSpPr txBox="1">
                <a:spLocks noChangeArrowheads="1"/>
              </xdr:cNvSpPr>
            </xdr:nvSpPr>
            <xdr:spPr bwMode="auto">
              <a:xfrm>
                <a:off x="108" y="925"/>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926" name="Line 758"/>
              <xdr:cNvSpPr>
                <a:spLocks noChangeShapeType="1"/>
              </xdr:cNvSpPr>
            </xdr:nvSpPr>
            <xdr:spPr bwMode="auto">
              <a:xfrm>
                <a:off x="141" y="936"/>
                <a:ext cx="14" cy="0"/>
              </a:xfrm>
              <a:prstGeom prst="line">
                <a:avLst/>
              </a:prstGeom>
              <a:noFill/>
              <a:ln w="9525">
                <a:solidFill>
                  <a:srgbClr val="FFFF99"/>
                </a:solidFill>
                <a:round/>
                <a:headEnd/>
                <a:tailEnd/>
              </a:ln>
            </xdr:spPr>
          </xdr:sp>
          <xdr:sp macro="" textlink="">
            <xdr:nvSpPr>
              <xdr:cNvPr id="7927" name="Line 759"/>
              <xdr:cNvSpPr>
                <a:spLocks noChangeShapeType="1"/>
              </xdr:cNvSpPr>
            </xdr:nvSpPr>
            <xdr:spPr bwMode="auto">
              <a:xfrm>
                <a:off x="188" y="936"/>
                <a:ext cx="14" cy="0"/>
              </a:xfrm>
              <a:prstGeom prst="line">
                <a:avLst/>
              </a:prstGeom>
              <a:noFill/>
              <a:ln w="9525">
                <a:solidFill>
                  <a:srgbClr val="FFFF99"/>
                </a:solidFill>
                <a:round/>
                <a:headEnd/>
                <a:tailEnd/>
              </a:ln>
            </xdr:spPr>
          </xdr:sp>
        </xdr:grpSp>
      </xdr:grpSp>
      <xdr:sp macro="" textlink="">
        <xdr:nvSpPr>
          <xdr:cNvPr id="7961" name="Text Box 793"/>
          <xdr:cNvSpPr txBox="1">
            <a:spLocks noChangeArrowheads="1"/>
          </xdr:cNvSpPr>
        </xdr:nvSpPr>
        <xdr:spPr bwMode="auto">
          <a:xfrm>
            <a:off x="431" y="4359"/>
            <a:ext cx="20" cy="1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0" i="0" strike="noStrike">
                <a:solidFill>
                  <a:srgbClr val="3366FF"/>
                </a:solidFill>
                <a:latin typeface="Arial"/>
                <a:cs typeface="Arial"/>
              </a:rPr>
              <a:t>–1</a:t>
            </a:r>
          </a:p>
        </xdr:txBody>
      </xdr:sp>
      <xdr:sp macro="" textlink="">
        <xdr:nvSpPr>
          <xdr:cNvPr id="7964" name="Text Box 796"/>
          <xdr:cNvSpPr txBox="1">
            <a:spLocks noChangeArrowheads="1"/>
          </xdr:cNvSpPr>
        </xdr:nvSpPr>
        <xdr:spPr bwMode="auto">
          <a:xfrm>
            <a:off x="158" y="4359"/>
            <a:ext cx="13" cy="1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0" i="0" strike="noStrike">
                <a:solidFill>
                  <a:srgbClr val="3366FF"/>
                </a:solidFill>
                <a:latin typeface="Arial"/>
                <a:cs typeface="Arial"/>
              </a:rPr>
              <a:t>1</a:t>
            </a:r>
          </a:p>
        </xdr:txBody>
      </xdr:sp>
    </xdr:grpSp>
    <xdr:clientData/>
  </xdr:twoCellAnchor>
  <xdr:twoCellAnchor>
    <xdr:from>
      <xdr:col>11</xdr:col>
      <xdr:colOff>142875</xdr:colOff>
      <xdr:row>239</xdr:row>
      <xdr:rowOff>193004</xdr:rowOff>
    </xdr:from>
    <xdr:to>
      <xdr:col>13</xdr:col>
      <xdr:colOff>161925</xdr:colOff>
      <xdr:row>241</xdr:row>
      <xdr:rowOff>60020</xdr:rowOff>
    </xdr:to>
    <xdr:grpSp>
      <xdr:nvGrpSpPr>
        <xdr:cNvPr id="8038" name="Group 870"/>
        <xdr:cNvGrpSpPr>
          <a:grpSpLocks/>
        </xdr:cNvGrpSpPr>
      </xdr:nvGrpSpPr>
      <xdr:grpSpPr bwMode="auto">
        <a:xfrm>
          <a:off x="6902552" y="49149456"/>
          <a:ext cx="1248083" cy="276693"/>
          <a:chOff x="532" y="4793"/>
          <a:chExt cx="130" cy="27"/>
        </a:xfrm>
      </xdr:grpSpPr>
      <xdr:sp macro="" textlink="">
        <xdr:nvSpPr>
          <xdr:cNvPr id="8002" name="Text Box 834"/>
          <xdr:cNvSpPr txBox="1">
            <a:spLocks noChangeArrowheads="1"/>
          </xdr:cNvSpPr>
        </xdr:nvSpPr>
        <xdr:spPr bwMode="auto">
          <a:xfrm>
            <a:off x="579" y="479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8003" name="Text Box 835"/>
          <xdr:cNvSpPr txBox="1">
            <a:spLocks noChangeArrowheads="1"/>
          </xdr:cNvSpPr>
        </xdr:nvSpPr>
        <xdr:spPr bwMode="auto">
          <a:xfrm>
            <a:off x="626" y="4793"/>
            <a:ext cx="3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008080"/>
                </a:solidFill>
                <a:latin typeface="Arial"/>
                <a:cs typeface="Arial"/>
              </a:rPr>
              <a:t>Ν</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sp macro="" textlink="">
        <xdr:nvSpPr>
          <xdr:cNvPr id="8004" name="Text Box 836"/>
          <xdr:cNvSpPr txBox="1">
            <a:spLocks noChangeArrowheads="1"/>
          </xdr:cNvSpPr>
        </xdr:nvSpPr>
        <xdr:spPr bwMode="auto">
          <a:xfrm>
            <a:off x="532" y="4794"/>
            <a:ext cx="45"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005" name="Line 837"/>
          <xdr:cNvSpPr>
            <a:spLocks noChangeShapeType="1"/>
          </xdr:cNvSpPr>
        </xdr:nvSpPr>
        <xdr:spPr bwMode="auto">
          <a:xfrm>
            <a:off x="567" y="4806"/>
            <a:ext cx="14" cy="0"/>
          </a:xfrm>
          <a:prstGeom prst="line">
            <a:avLst/>
          </a:prstGeom>
          <a:noFill/>
          <a:ln w="9525">
            <a:solidFill>
              <a:srgbClr val="FFFF99"/>
            </a:solidFill>
            <a:round/>
            <a:headEnd/>
            <a:tailEnd/>
          </a:ln>
        </xdr:spPr>
      </xdr:sp>
      <xdr:sp macro="" textlink="">
        <xdr:nvSpPr>
          <xdr:cNvPr id="8006" name="Line 838"/>
          <xdr:cNvSpPr>
            <a:spLocks noChangeShapeType="1"/>
          </xdr:cNvSpPr>
        </xdr:nvSpPr>
        <xdr:spPr bwMode="auto">
          <a:xfrm>
            <a:off x="614" y="4806"/>
            <a:ext cx="14" cy="0"/>
          </a:xfrm>
          <a:prstGeom prst="line">
            <a:avLst/>
          </a:prstGeom>
          <a:noFill/>
          <a:ln w="9525">
            <a:solidFill>
              <a:srgbClr val="FFFF99"/>
            </a:solidFill>
            <a:round/>
            <a:headEnd/>
            <a:tailEnd/>
          </a:ln>
        </xdr:spPr>
      </xdr:sp>
    </xdr:grpSp>
    <xdr:clientData/>
  </xdr:twoCellAnchor>
  <xdr:twoCellAnchor>
    <xdr:from>
      <xdr:col>0</xdr:col>
      <xdr:colOff>590550</xdr:colOff>
      <xdr:row>237</xdr:row>
      <xdr:rowOff>57150</xdr:rowOff>
    </xdr:from>
    <xdr:to>
      <xdr:col>7</xdr:col>
      <xdr:colOff>523875</xdr:colOff>
      <xdr:row>240</xdr:row>
      <xdr:rowOff>76200</xdr:rowOff>
    </xdr:to>
    <xdr:grpSp>
      <xdr:nvGrpSpPr>
        <xdr:cNvPr id="8037" name="Group 869"/>
        <xdr:cNvGrpSpPr>
          <a:grpSpLocks/>
        </xdr:cNvGrpSpPr>
      </xdr:nvGrpSpPr>
      <xdr:grpSpPr bwMode="auto">
        <a:xfrm>
          <a:off x="590550" y="48603924"/>
          <a:ext cx="4234938" cy="633566"/>
          <a:chOff x="74" y="4674"/>
          <a:chExt cx="441" cy="62"/>
        </a:xfrm>
      </xdr:grpSpPr>
      <xdr:grpSp>
        <xdr:nvGrpSpPr>
          <xdr:cNvPr id="8034" name="Group 866"/>
          <xdr:cNvGrpSpPr>
            <a:grpSpLocks/>
          </xdr:cNvGrpSpPr>
        </xdr:nvGrpSpPr>
        <xdr:grpSpPr bwMode="auto">
          <a:xfrm>
            <a:off x="74" y="4674"/>
            <a:ext cx="441" cy="43"/>
            <a:chOff x="74" y="4674"/>
            <a:chExt cx="441" cy="43"/>
          </a:xfrm>
        </xdr:grpSpPr>
        <xdr:sp macro="" textlink="">
          <xdr:nvSpPr>
            <xdr:cNvPr id="7733" name="Text Box 565"/>
            <xdr:cNvSpPr txBox="1">
              <a:spLocks noChangeArrowheads="1"/>
            </xdr:cNvSpPr>
          </xdr:nvSpPr>
          <xdr:spPr bwMode="auto">
            <a:xfrm>
              <a:off x="238" y="4689"/>
              <a:ext cx="33"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grpSp>
          <xdr:nvGrpSpPr>
            <xdr:cNvPr id="8016" name="Group 848"/>
            <xdr:cNvGrpSpPr>
              <a:grpSpLocks/>
            </xdr:cNvGrpSpPr>
          </xdr:nvGrpSpPr>
          <xdr:grpSpPr bwMode="auto">
            <a:xfrm>
              <a:off x="74" y="4674"/>
              <a:ext cx="145" cy="43"/>
              <a:chOff x="74" y="4674"/>
              <a:chExt cx="145" cy="43"/>
            </a:xfrm>
          </xdr:grpSpPr>
          <xdr:sp macro="" textlink="">
            <xdr:nvSpPr>
              <xdr:cNvPr id="7845" name="Text Box 677"/>
              <xdr:cNvSpPr txBox="1">
                <a:spLocks noChangeArrowheads="1"/>
              </xdr:cNvSpPr>
            </xdr:nvSpPr>
            <xdr:spPr bwMode="auto">
              <a:xfrm>
                <a:off x="172" y="4674"/>
                <a:ext cx="13" cy="1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0" i="0" strike="noStrike">
                    <a:solidFill>
                      <a:srgbClr val="3366FF"/>
                    </a:solidFill>
                    <a:latin typeface="Arial"/>
                    <a:cs typeface="Arial"/>
                  </a:rPr>
                  <a:t>3</a:t>
                </a:r>
              </a:p>
            </xdr:txBody>
          </xdr:sp>
          <xdr:grpSp>
            <xdr:nvGrpSpPr>
              <xdr:cNvPr id="8015" name="Group 847"/>
              <xdr:cNvGrpSpPr>
                <a:grpSpLocks/>
              </xdr:cNvGrpSpPr>
            </xdr:nvGrpSpPr>
            <xdr:grpSpPr bwMode="auto">
              <a:xfrm>
                <a:off x="74" y="4688"/>
                <a:ext cx="145" cy="29"/>
                <a:chOff x="74" y="4688"/>
                <a:chExt cx="145" cy="29"/>
              </a:xfrm>
            </xdr:grpSpPr>
            <xdr:sp macro="" textlink="">
              <xdr:nvSpPr>
                <xdr:cNvPr id="8014" name="Text Box 846"/>
                <xdr:cNvSpPr txBox="1">
                  <a:spLocks noChangeArrowheads="1"/>
                </xdr:cNvSpPr>
              </xdr:nvSpPr>
              <xdr:spPr bwMode="auto">
                <a:xfrm>
                  <a:off x="199" y="4689"/>
                  <a:ext cx="20"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Ν</a:t>
                  </a:r>
                </a:p>
              </xdr:txBody>
            </xdr:sp>
            <xdr:sp macro="" textlink="">
              <xdr:nvSpPr>
                <xdr:cNvPr id="8013" name="Text Box 845"/>
                <xdr:cNvSpPr txBox="1">
                  <a:spLocks noChangeArrowheads="1"/>
                </xdr:cNvSpPr>
              </xdr:nvSpPr>
              <xdr:spPr bwMode="auto">
                <a:xfrm>
                  <a:off x="121" y="4689"/>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7839" name="Text Box 671"/>
                <xdr:cNvSpPr txBox="1">
                  <a:spLocks noChangeArrowheads="1"/>
                </xdr:cNvSpPr>
              </xdr:nvSpPr>
              <xdr:spPr bwMode="auto">
                <a:xfrm>
                  <a:off x="168" y="4688"/>
                  <a:ext cx="20" cy="20"/>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00FF"/>
                      </a:solidFill>
                      <a:latin typeface="Arial"/>
                      <a:cs typeface="Arial"/>
                    </a:rPr>
                    <a:t>C</a:t>
                  </a:r>
                </a:p>
              </xdr:txBody>
            </xdr:sp>
            <xdr:sp macro="" textlink="">
              <xdr:nvSpPr>
                <xdr:cNvPr id="7840" name="Text Box 672"/>
                <xdr:cNvSpPr txBox="1">
                  <a:spLocks noChangeArrowheads="1"/>
                </xdr:cNvSpPr>
              </xdr:nvSpPr>
              <xdr:spPr bwMode="auto">
                <a:xfrm>
                  <a:off x="74" y="4689"/>
                  <a:ext cx="37" cy="2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841" name="Line 673"/>
                <xdr:cNvSpPr>
                  <a:spLocks noChangeShapeType="1"/>
                </xdr:cNvSpPr>
              </xdr:nvSpPr>
              <xdr:spPr bwMode="auto">
                <a:xfrm>
                  <a:off x="109" y="4699"/>
                  <a:ext cx="14" cy="0"/>
                </a:xfrm>
                <a:prstGeom prst="line">
                  <a:avLst/>
                </a:prstGeom>
                <a:noFill/>
                <a:ln w="9525">
                  <a:solidFill>
                    <a:srgbClr val="FFFF99"/>
                  </a:solidFill>
                  <a:round/>
                  <a:headEnd/>
                  <a:tailEnd/>
                </a:ln>
              </xdr:spPr>
            </xdr:sp>
            <xdr:grpSp>
              <xdr:nvGrpSpPr>
                <xdr:cNvPr id="7997" name="Group 829"/>
                <xdr:cNvGrpSpPr>
                  <a:grpSpLocks/>
                </xdr:cNvGrpSpPr>
              </xdr:nvGrpSpPr>
              <xdr:grpSpPr bwMode="auto">
                <a:xfrm>
                  <a:off x="186" y="4695"/>
                  <a:ext cx="14" cy="8"/>
                  <a:chOff x="558" y="4210"/>
                  <a:chExt cx="14" cy="8"/>
                </a:xfrm>
              </xdr:grpSpPr>
              <xdr:sp macro="" textlink="">
                <xdr:nvSpPr>
                  <xdr:cNvPr id="7998" name="Line 830"/>
                  <xdr:cNvSpPr>
                    <a:spLocks noChangeShapeType="1"/>
                  </xdr:cNvSpPr>
                </xdr:nvSpPr>
                <xdr:spPr bwMode="auto">
                  <a:xfrm rot="10800000" flipH="1">
                    <a:off x="558" y="4210"/>
                    <a:ext cx="14" cy="0"/>
                  </a:xfrm>
                  <a:prstGeom prst="line">
                    <a:avLst/>
                  </a:prstGeom>
                  <a:noFill/>
                  <a:ln w="9525">
                    <a:solidFill>
                      <a:srgbClr val="FF6600"/>
                    </a:solidFill>
                    <a:round/>
                    <a:headEnd/>
                    <a:tailEnd/>
                  </a:ln>
                </xdr:spPr>
              </xdr:sp>
              <xdr:sp macro="" textlink="">
                <xdr:nvSpPr>
                  <xdr:cNvPr id="7999" name="Line 831"/>
                  <xdr:cNvSpPr>
                    <a:spLocks noChangeShapeType="1"/>
                  </xdr:cNvSpPr>
                </xdr:nvSpPr>
                <xdr:spPr bwMode="auto">
                  <a:xfrm rot="10800000" flipH="1">
                    <a:off x="558" y="4214"/>
                    <a:ext cx="14" cy="0"/>
                  </a:xfrm>
                  <a:prstGeom prst="line">
                    <a:avLst/>
                  </a:prstGeom>
                  <a:noFill/>
                  <a:ln w="9525">
                    <a:solidFill>
                      <a:srgbClr val="FFFF99"/>
                    </a:solidFill>
                    <a:round/>
                    <a:headEnd/>
                    <a:tailEnd/>
                  </a:ln>
                </xdr:spPr>
              </xdr:sp>
              <xdr:sp macro="" textlink="">
                <xdr:nvSpPr>
                  <xdr:cNvPr id="8000" name="Line 832"/>
                  <xdr:cNvSpPr>
                    <a:spLocks noChangeShapeType="1"/>
                  </xdr:cNvSpPr>
                </xdr:nvSpPr>
                <xdr:spPr bwMode="auto">
                  <a:xfrm rot="10800000" flipH="1">
                    <a:off x="558" y="4218"/>
                    <a:ext cx="14" cy="0"/>
                  </a:xfrm>
                  <a:prstGeom prst="line">
                    <a:avLst/>
                  </a:prstGeom>
                  <a:noFill/>
                  <a:ln w="9525">
                    <a:solidFill>
                      <a:srgbClr val="FF6600"/>
                    </a:solidFill>
                    <a:round/>
                    <a:headEnd/>
                    <a:tailEnd/>
                  </a:ln>
                </xdr:spPr>
              </xdr:sp>
            </xdr:grpSp>
            <xdr:sp macro="" textlink="">
              <xdr:nvSpPr>
                <xdr:cNvPr id="8012" name="Line 844"/>
                <xdr:cNvSpPr>
                  <a:spLocks noChangeShapeType="1"/>
                </xdr:cNvSpPr>
              </xdr:nvSpPr>
              <xdr:spPr bwMode="auto">
                <a:xfrm>
                  <a:off x="156" y="4699"/>
                  <a:ext cx="14" cy="0"/>
                </a:xfrm>
                <a:prstGeom prst="line">
                  <a:avLst/>
                </a:prstGeom>
                <a:noFill/>
                <a:ln w="9525">
                  <a:solidFill>
                    <a:srgbClr val="FFFF99"/>
                  </a:solidFill>
                  <a:round/>
                  <a:headEnd/>
                  <a:tailEnd/>
                </a:ln>
              </xdr:spPr>
            </xdr:sp>
          </xdr:grpSp>
        </xdr:grpSp>
        <xdr:grpSp>
          <xdr:nvGrpSpPr>
            <xdr:cNvPr id="7815" name="Group 647"/>
            <xdr:cNvGrpSpPr>
              <a:grpSpLocks/>
            </xdr:cNvGrpSpPr>
          </xdr:nvGrpSpPr>
          <xdr:grpSpPr bwMode="auto">
            <a:xfrm>
              <a:off x="222" y="4693"/>
              <a:ext cx="12" cy="12"/>
              <a:chOff x="495" y="1422"/>
              <a:chExt cx="14" cy="14"/>
            </a:xfrm>
          </xdr:grpSpPr>
          <xdr:sp macro="" textlink="">
            <xdr:nvSpPr>
              <xdr:cNvPr id="7816" name="Line 64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817" name="Line 64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8033" name="Group 865"/>
            <xdr:cNvGrpSpPr>
              <a:grpSpLocks/>
            </xdr:cNvGrpSpPr>
          </xdr:nvGrpSpPr>
          <xdr:grpSpPr bwMode="auto">
            <a:xfrm>
              <a:off x="339" y="4674"/>
              <a:ext cx="176" cy="43"/>
              <a:chOff x="339" y="4674"/>
              <a:chExt cx="176" cy="43"/>
            </a:xfrm>
          </xdr:grpSpPr>
          <xdr:sp macro="" textlink="">
            <xdr:nvSpPr>
              <xdr:cNvPr id="8021" name="Text Box 853"/>
              <xdr:cNvSpPr txBox="1">
                <a:spLocks noChangeArrowheads="1"/>
              </xdr:cNvSpPr>
            </xdr:nvSpPr>
            <xdr:spPr bwMode="auto">
              <a:xfrm>
                <a:off x="478" y="4689"/>
                <a:ext cx="37"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0" i="0" strike="noStrike">
                    <a:solidFill>
                      <a:srgbClr val="FFFF99"/>
                    </a:solidFill>
                    <a:latin typeface="Arial"/>
                    <a:cs typeface="Arial"/>
                  </a:rPr>
                  <a:t>Ν</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sp macro="" textlink="">
            <xdr:nvSpPr>
              <xdr:cNvPr id="8022" name="Text Box 854"/>
              <xdr:cNvSpPr txBox="1">
                <a:spLocks noChangeArrowheads="1"/>
              </xdr:cNvSpPr>
            </xdr:nvSpPr>
            <xdr:spPr bwMode="auto">
              <a:xfrm>
                <a:off x="385" y="4689"/>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8023" name="Text Box 855"/>
              <xdr:cNvSpPr txBox="1">
                <a:spLocks noChangeArrowheads="1"/>
              </xdr:cNvSpPr>
            </xdr:nvSpPr>
            <xdr:spPr bwMode="auto">
              <a:xfrm>
                <a:off x="432" y="4689"/>
                <a:ext cx="3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99CC"/>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sp macro="" textlink="">
            <xdr:nvSpPr>
              <xdr:cNvPr id="8024" name="Text Box 856"/>
              <xdr:cNvSpPr txBox="1">
                <a:spLocks noChangeArrowheads="1"/>
              </xdr:cNvSpPr>
            </xdr:nvSpPr>
            <xdr:spPr bwMode="auto">
              <a:xfrm>
                <a:off x="339" y="4689"/>
                <a:ext cx="37" cy="2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025" name="Line 857"/>
              <xdr:cNvSpPr>
                <a:spLocks noChangeShapeType="1"/>
              </xdr:cNvSpPr>
            </xdr:nvSpPr>
            <xdr:spPr bwMode="auto">
              <a:xfrm>
                <a:off x="374" y="4699"/>
                <a:ext cx="14" cy="0"/>
              </a:xfrm>
              <a:prstGeom prst="line">
                <a:avLst/>
              </a:prstGeom>
              <a:noFill/>
              <a:ln w="9525">
                <a:solidFill>
                  <a:srgbClr val="FFFF99"/>
                </a:solidFill>
                <a:round/>
                <a:headEnd/>
                <a:tailEnd/>
              </a:ln>
            </xdr:spPr>
          </xdr:sp>
          <xdr:sp macro="" textlink="">
            <xdr:nvSpPr>
              <xdr:cNvPr id="8030" name="Line 862"/>
              <xdr:cNvSpPr>
                <a:spLocks noChangeShapeType="1"/>
              </xdr:cNvSpPr>
            </xdr:nvSpPr>
            <xdr:spPr bwMode="auto">
              <a:xfrm>
                <a:off x="420" y="4699"/>
                <a:ext cx="14" cy="0"/>
              </a:xfrm>
              <a:prstGeom prst="line">
                <a:avLst/>
              </a:prstGeom>
              <a:noFill/>
              <a:ln w="9525">
                <a:solidFill>
                  <a:srgbClr val="FFFF99"/>
                </a:solidFill>
                <a:round/>
                <a:headEnd/>
                <a:tailEnd/>
              </a:ln>
            </xdr:spPr>
          </xdr:sp>
          <xdr:sp macro="" textlink="">
            <xdr:nvSpPr>
              <xdr:cNvPr id="8031" name="Line 863"/>
              <xdr:cNvSpPr>
                <a:spLocks noChangeShapeType="1"/>
              </xdr:cNvSpPr>
            </xdr:nvSpPr>
            <xdr:spPr bwMode="auto">
              <a:xfrm>
                <a:off x="467" y="4699"/>
                <a:ext cx="14" cy="0"/>
              </a:xfrm>
              <a:prstGeom prst="line">
                <a:avLst/>
              </a:prstGeom>
              <a:noFill/>
              <a:ln w="9525">
                <a:solidFill>
                  <a:srgbClr val="FFFF99"/>
                </a:solidFill>
                <a:round/>
                <a:headEnd/>
                <a:tailEnd/>
              </a:ln>
            </xdr:spPr>
          </xdr:sp>
          <xdr:sp macro="" textlink="">
            <xdr:nvSpPr>
              <xdr:cNvPr id="8019" name="Text Box 851"/>
              <xdr:cNvSpPr txBox="1">
                <a:spLocks noChangeArrowheads="1"/>
              </xdr:cNvSpPr>
            </xdr:nvSpPr>
            <xdr:spPr bwMode="auto">
              <a:xfrm>
                <a:off x="430" y="4674"/>
                <a:ext cx="19" cy="1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900" b="0" i="0" strike="noStrike">
                    <a:solidFill>
                      <a:srgbClr val="3366FF"/>
                    </a:solidFill>
                    <a:latin typeface="Arial"/>
                    <a:cs typeface="Arial"/>
                  </a:rPr>
                  <a:t>–1</a:t>
                </a:r>
              </a:p>
            </xdr:txBody>
          </xdr:sp>
        </xdr:grpSp>
        <xdr:sp macro="" textlink="">
          <xdr:nvSpPr>
            <xdr:cNvPr id="8017" name="Line 849"/>
            <xdr:cNvSpPr>
              <a:spLocks noChangeShapeType="1"/>
            </xdr:cNvSpPr>
          </xdr:nvSpPr>
          <xdr:spPr bwMode="auto">
            <a:xfrm>
              <a:off x="279" y="4699"/>
              <a:ext cx="52" cy="0"/>
            </a:xfrm>
            <a:prstGeom prst="line">
              <a:avLst/>
            </a:prstGeom>
            <a:noFill/>
            <a:ln w="12700">
              <a:solidFill>
                <a:srgbClr val="FF0000"/>
              </a:solidFill>
              <a:round/>
              <a:headEnd/>
              <a:tailEnd type="triangle" w="med" len="med"/>
            </a:ln>
          </xdr:spPr>
        </xdr:sp>
      </xdr:grpSp>
      <xdr:sp macro="" textlink="">
        <xdr:nvSpPr>
          <xdr:cNvPr id="8035" name="Text Box 867"/>
          <xdr:cNvSpPr txBox="1">
            <a:spLocks noChangeArrowheads="1"/>
          </xdr:cNvSpPr>
        </xdr:nvSpPr>
        <xdr:spPr bwMode="auto">
          <a:xfrm>
            <a:off x="88" y="4716"/>
            <a:ext cx="115" cy="19"/>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προπανονιτρίλιο</a:t>
            </a:r>
          </a:p>
        </xdr:txBody>
      </xdr:sp>
      <xdr:sp macro="" textlink="">
        <xdr:nvSpPr>
          <xdr:cNvPr id="8036" name="Text Box 868"/>
          <xdr:cNvSpPr txBox="1">
            <a:spLocks noChangeArrowheads="1"/>
          </xdr:cNvSpPr>
        </xdr:nvSpPr>
        <xdr:spPr bwMode="auto">
          <a:xfrm>
            <a:off x="379" y="4716"/>
            <a:ext cx="94" cy="2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προπυλαμίνη</a:t>
            </a:r>
          </a:p>
        </xdr:txBody>
      </xdr:sp>
    </xdr:grpSp>
    <xdr:clientData/>
  </xdr:twoCellAnchor>
  <xdr:twoCellAnchor>
    <xdr:from>
      <xdr:col>13</xdr:col>
      <xdr:colOff>466725</xdr:colOff>
      <xdr:row>239</xdr:row>
      <xdr:rowOff>192692</xdr:rowOff>
    </xdr:from>
    <xdr:to>
      <xdr:col>15</xdr:col>
      <xdr:colOff>419100</xdr:colOff>
      <xdr:row>241</xdr:row>
      <xdr:rowOff>79098</xdr:rowOff>
    </xdr:to>
    <xdr:grpSp>
      <xdr:nvGrpSpPr>
        <xdr:cNvPr id="8045" name="Group 877"/>
        <xdr:cNvGrpSpPr>
          <a:grpSpLocks/>
        </xdr:cNvGrpSpPr>
      </xdr:nvGrpSpPr>
      <xdr:grpSpPr bwMode="auto">
        <a:xfrm>
          <a:off x="8455435" y="49149144"/>
          <a:ext cx="1181407" cy="296083"/>
          <a:chOff x="777" y="4760"/>
          <a:chExt cx="123" cy="28"/>
        </a:xfrm>
      </xdr:grpSpPr>
      <xdr:sp macro="" textlink="">
        <xdr:nvSpPr>
          <xdr:cNvPr id="8040" name="Text Box 872"/>
          <xdr:cNvSpPr txBox="1">
            <a:spLocks noChangeArrowheads="1"/>
          </xdr:cNvSpPr>
        </xdr:nvSpPr>
        <xdr:spPr bwMode="auto">
          <a:xfrm>
            <a:off x="864" y="4761"/>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041" name="Text Box 873"/>
          <xdr:cNvSpPr txBox="1">
            <a:spLocks noChangeArrowheads="1"/>
          </xdr:cNvSpPr>
        </xdr:nvSpPr>
        <xdr:spPr bwMode="auto">
          <a:xfrm>
            <a:off x="824" y="4760"/>
            <a:ext cx="30" cy="22"/>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008080"/>
                </a:solidFill>
                <a:latin typeface="Arial"/>
                <a:cs typeface="Arial"/>
              </a:rPr>
              <a:t>Ν</a:t>
            </a:r>
            <a:r>
              <a:rPr lang="en-US" sz="1200" b="0" i="0" strike="noStrike">
                <a:solidFill>
                  <a:srgbClr val="FFFF99"/>
                </a:solidFill>
                <a:latin typeface="Arial"/>
                <a:cs typeface="Arial"/>
              </a:rPr>
              <a:t>H</a:t>
            </a:r>
          </a:p>
        </xdr:txBody>
      </xdr:sp>
      <xdr:sp macro="" textlink="">
        <xdr:nvSpPr>
          <xdr:cNvPr id="8042" name="Text Box 874"/>
          <xdr:cNvSpPr txBox="1">
            <a:spLocks noChangeArrowheads="1"/>
          </xdr:cNvSpPr>
        </xdr:nvSpPr>
        <xdr:spPr bwMode="auto">
          <a:xfrm>
            <a:off x="777" y="4761"/>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043" name="Line 875"/>
          <xdr:cNvSpPr>
            <a:spLocks noChangeShapeType="1"/>
          </xdr:cNvSpPr>
        </xdr:nvSpPr>
        <xdr:spPr bwMode="auto">
          <a:xfrm>
            <a:off x="811" y="4772"/>
            <a:ext cx="14" cy="0"/>
          </a:xfrm>
          <a:prstGeom prst="line">
            <a:avLst/>
          </a:prstGeom>
          <a:noFill/>
          <a:ln w="9525">
            <a:solidFill>
              <a:srgbClr val="FFFF99"/>
            </a:solidFill>
            <a:round/>
            <a:headEnd/>
            <a:tailEnd/>
          </a:ln>
        </xdr:spPr>
      </xdr:sp>
      <xdr:sp macro="" textlink="">
        <xdr:nvSpPr>
          <xdr:cNvPr id="8044" name="Line 876"/>
          <xdr:cNvSpPr>
            <a:spLocks noChangeShapeType="1"/>
          </xdr:cNvSpPr>
        </xdr:nvSpPr>
        <xdr:spPr bwMode="auto">
          <a:xfrm>
            <a:off x="853" y="4772"/>
            <a:ext cx="14" cy="0"/>
          </a:xfrm>
          <a:prstGeom prst="line">
            <a:avLst/>
          </a:prstGeom>
          <a:noFill/>
          <a:ln w="9525">
            <a:solidFill>
              <a:srgbClr val="FFFF99"/>
            </a:solidFill>
            <a:round/>
            <a:headEnd/>
            <a:tailEnd/>
          </a:ln>
        </xdr:spPr>
      </xdr:sp>
    </xdr:grpSp>
    <xdr:clientData/>
  </xdr:twoCellAnchor>
  <xdr:twoCellAnchor>
    <xdr:from>
      <xdr:col>12</xdr:col>
      <xdr:colOff>114300</xdr:colOff>
      <xdr:row>242</xdr:row>
      <xdr:rowOff>172879</xdr:rowOff>
    </xdr:from>
    <xdr:to>
      <xdr:col>14</xdr:col>
      <xdr:colOff>390525</xdr:colOff>
      <xdr:row>245</xdr:row>
      <xdr:rowOff>172879</xdr:rowOff>
    </xdr:to>
    <xdr:grpSp>
      <xdr:nvGrpSpPr>
        <xdr:cNvPr id="8057" name="Group 889"/>
        <xdr:cNvGrpSpPr>
          <a:grpSpLocks/>
        </xdr:cNvGrpSpPr>
      </xdr:nvGrpSpPr>
      <xdr:grpSpPr bwMode="auto">
        <a:xfrm>
          <a:off x="7488494" y="49743847"/>
          <a:ext cx="1505257" cy="614516"/>
          <a:chOff x="715" y="4802"/>
          <a:chExt cx="157" cy="60"/>
        </a:xfrm>
      </xdr:grpSpPr>
      <xdr:sp macro="" textlink="">
        <xdr:nvSpPr>
          <xdr:cNvPr id="8048" name="Text Box 880"/>
          <xdr:cNvSpPr txBox="1">
            <a:spLocks noChangeArrowheads="1"/>
          </xdr:cNvSpPr>
        </xdr:nvSpPr>
        <xdr:spPr bwMode="auto">
          <a:xfrm>
            <a:off x="807" y="4802"/>
            <a:ext cx="18" cy="20"/>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008080"/>
                </a:solidFill>
                <a:latin typeface="Arial"/>
                <a:cs typeface="Arial"/>
              </a:rPr>
              <a:t>Ν</a:t>
            </a:r>
          </a:p>
        </xdr:txBody>
      </xdr:sp>
      <xdr:sp macro="" textlink="">
        <xdr:nvSpPr>
          <xdr:cNvPr id="8055" name="Text Box 887"/>
          <xdr:cNvSpPr txBox="1">
            <a:spLocks noChangeArrowheads="1"/>
          </xdr:cNvSpPr>
        </xdr:nvSpPr>
        <xdr:spPr bwMode="auto">
          <a:xfrm>
            <a:off x="807" y="4835"/>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047" name="Text Box 879"/>
          <xdr:cNvSpPr txBox="1">
            <a:spLocks noChangeArrowheads="1"/>
          </xdr:cNvSpPr>
        </xdr:nvSpPr>
        <xdr:spPr bwMode="auto">
          <a:xfrm>
            <a:off x="836" y="4803"/>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049" name="Text Box 881"/>
          <xdr:cNvSpPr txBox="1">
            <a:spLocks noChangeArrowheads="1"/>
          </xdr:cNvSpPr>
        </xdr:nvSpPr>
        <xdr:spPr bwMode="auto">
          <a:xfrm>
            <a:off x="761" y="4803"/>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2</a:t>
            </a:r>
          </a:p>
        </xdr:txBody>
      </xdr:sp>
      <xdr:sp macro="" textlink="">
        <xdr:nvSpPr>
          <xdr:cNvPr id="8050" name="Line 882"/>
          <xdr:cNvSpPr>
            <a:spLocks noChangeShapeType="1"/>
          </xdr:cNvSpPr>
        </xdr:nvSpPr>
        <xdr:spPr bwMode="auto">
          <a:xfrm>
            <a:off x="795" y="4814"/>
            <a:ext cx="14" cy="0"/>
          </a:xfrm>
          <a:prstGeom prst="line">
            <a:avLst/>
          </a:prstGeom>
          <a:noFill/>
          <a:ln w="9525">
            <a:solidFill>
              <a:srgbClr val="FFFF99"/>
            </a:solidFill>
            <a:round/>
            <a:headEnd/>
            <a:tailEnd/>
          </a:ln>
        </xdr:spPr>
      </xdr:sp>
      <xdr:sp macro="" textlink="">
        <xdr:nvSpPr>
          <xdr:cNvPr id="8051" name="Line 883"/>
          <xdr:cNvSpPr>
            <a:spLocks noChangeShapeType="1"/>
          </xdr:cNvSpPr>
        </xdr:nvSpPr>
        <xdr:spPr bwMode="auto">
          <a:xfrm>
            <a:off x="824" y="4814"/>
            <a:ext cx="14" cy="0"/>
          </a:xfrm>
          <a:prstGeom prst="line">
            <a:avLst/>
          </a:prstGeom>
          <a:noFill/>
          <a:ln w="9525">
            <a:solidFill>
              <a:srgbClr val="FFFF99"/>
            </a:solidFill>
            <a:round/>
            <a:headEnd/>
            <a:tailEnd/>
          </a:ln>
        </xdr:spPr>
      </xdr:sp>
      <xdr:sp macro="" textlink="">
        <xdr:nvSpPr>
          <xdr:cNvPr id="8053" name="Text Box 885"/>
          <xdr:cNvSpPr txBox="1">
            <a:spLocks noChangeArrowheads="1"/>
          </xdr:cNvSpPr>
        </xdr:nvSpPr>
        <xdr:spPr bwMode="auto">
          <a:xfrm>
            <a:off x="715" y="4803"/>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054" name="Line 886"/>
          <xdr:cNvSpPr>
            <a:spLocks noChangeShapeType="1"/>
          </xdr:cNvSpPr>
        </xdr:nvSpPr>
        <xdr:spPr bwMode="auto">
          <a:xfrm>
            <a:off x="749" y="4814"/>
            <a:ext cx="14" cy="0"/>
          </a:xfrm>
          <a:prstGeom prst="line">
            <a:avLst/>
          </a:prstGeom>
          <a:noFill/>
          <a:ln w="9525">
            <a:solidFill>
              <a:srgbClr val="FFFF99"/>
            </a:solidFill>
            <a:round/>
            <a:headEnd/>
            <a:tailEnd/>
          </a:ln>
        </xdr:spPr>
      </xdr:sp>
      <xdr:sp macro="" textlink="">
        <xdr:nvSpPr>
          <xdr:cNvPr id="8052" name="Line 884"/>
          <xdr:cNvSpPr>
            <a:spLocks noChangeShapeType="1"/>
          </xdr:cNvSpPr>
        </xdr:nvSpPr>
        <xdr:spPr bwMode="auto">
          <a:xfrm rot="5400000">
            <a:off x="810" y="4829"/>
            <a:ext cx="14" cy="0"/>
          </a:xfrm>
          <a:prstGeom prst="line">
            <a:avLst/>
          </a:prstGeom>
          <a:noFill/>
          <a:ln w="9525">
            <a:solidFill>
              <a:srgbClr val="FFFF99"/>
            </a:solidFill>
            <a:round/>
            <a:headEnd/>
            <a:tailEnd/>
          </a:ln>
        </xdr:spPr>
      </xdr:sp>
    </xdr:grpSp>
    <xdr:clientData/>
  </xdr:twoCellAnchor>
  <xdr:twoCellAnchor>
    <xdr:from>
      <xdr:col>11</xdr:col>
      <xdr:colOff>304800</xdr:colOff>
      <xdr:row>241</xdr:row>
      <xdr:rowOff>57150</xdr:rowOff>
    </xdr:from>
    <xdr:to>
      <xdr:col>13</xdr:col>
      <xdr:colOff>28575</xdr:colOff>
      <xdr:row>242</xdr:row>
      <xdr:rowOff>66675</xdr:rowOff>
    </xdr:to>
    <xdr:sp macro="" textlink="">
      <xdr:nvSpPr>
        <xdr:cNvPr id="8058" name="Text Box 890"/>
        <xdr:cNvSpPr txBox="1">
          <a:spLocks noChangeArrowheads="1"/>
        </xdr:cNvSpPr>
      </xdr:nvSpPr>
      <xdr:spPr bwMode="auto">
        <a:xfrm>
          <a:off x="7010400" y="46863000"/>
          <a:ext cx="942975" cy="20955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αιθυλ-αμίνη </a:t>
          </a:r>
          <a:r>
            <a:rPr lang="el-GR" sz="1000" b="1" i="0" strike="noStrike">
              <a:solidFill>
                <a:srgbClr val="FF9900"/>
              </a:solidFill>
              <a:latin typeface="Arial"/>
              <a:cs typeface="Arial"/>
            </a:rPr>
            <a:t>Ι-τ</a:t>
          </a:r>
        </a:p>
      </xdr:txBody>
    </xdr:sp>
    <xdr:clientData/>
  </xdr:twoCellAnchor>
  <xdr:twoCellAnchor>
    <xdr:from>
      <xdr:col>13</xdr:col>
      <xdr:colOff>514350</xdr:colOff>
      <xdr:row>241</xdr:row>
      <xdr:rowOff>57150</xdr:rowOff>
    </xdr:from>
    <xdr:to>
      <xdr:col>15</xdr:col>
      <xdr:colOff>428625</xdr:colOff>
      <xdr:row>242</xdr:row>
      <xdr:rowOff>76200</xdr:rowOff>
    </xdr:to>
    <xdr:sp macro="" textlink="">
      <xdr:nvSpPr>
        <xdr:cNvPr id="8059" name="Text Box 891"/>
        <xdr:cNvSpPr txBox="1">
          <a:spLocks noChangeArrowheads="1"/>
        </xdr:cNvSpPr>
      </xdr:nvSpPr>
      <xdr:spPr bwMode="auto">
        <a:xfrm>
          <a:off x="8439150" y="45205650"/>
          <a:ext cx="1133475" cy="20955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διμέθυλ-αμίνη </a:t>
          </a:r>
          <a:r>
            <a:rPr lang="el-GR" sz="1000" b="1" i="0" strike="noStrike">
              <a:solidFill>
                <a:srgbClr val="FF9900"/>
              </a:solidFill>
              <a:latin typeface="Arial"/>
              <a:cs typeface="Arial"/>
            </a:rPr>
            <a:t>ΙΙ-τ</a:t>
          </a:r>
          <a:r>
            <a:rPr lang="el-GR" sz="1000" b="1" i="0" strike="noStrike">
              <a:solidFill>
                <a:srgbClr val="800000"/>
              </a:solidFill>
              <a:latin typeface="Arial"/>
              <a:cs typeface="Arial"/>
            </a:rPr>
            <a:t> </a:t>
          </a:r>
        </a:p>
      </xdr:txBody>
    </xdr:sp>
    <xdr:clientData/>
  </xdr:twoCellAnchor>
  <xdr:twoCellAnchor>
    <xdr:from>
      <xdr:col>12</xdr:col>
      <xdr:colOff>104775</xdr:colOff>
      <xdr:row>246</xdr:row>
      <xdr:rowOff>9525</xdr:rowOff>
    </xdr:from>
    <xdr:to>
      <xdr:col>14</xdr:col>
      <xdr:colOff>409575</xdr:colOff>
      <xdr:row>247</xdr:row>
      <xdr:rowOff>0</xdr:rowOff>
    </xdr:to>
    <xdr:sp macro="" textlink="">
      <xdr:nvSpPr>
        <xdr:cNvPr id="8060" name="Text Box 892"/>
        <xdr:cNvSpPr txBox="1">
          <a:spLocks noChangeArrowheads="1"/>
        </xdr:cNvSpPr>
      </xdr:nvSpPr>
      <xdr:spPr bwMode="auto">
        <a:xfrm>
          <a:off x="7419975" y="46110525"/>
          <a:ext cx="1524000" cy="18097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αίθυλ-διμέθυλ-αμίνη </a:t>
          </a:r>
          <a:r>
            <a:rPr lang="el-GR" sz="1000" b="1" i="0" strike="noStrike">
              <a:solidFill>
                <a:srgbClr val="FF9900"/>
              </a:solidFill>
              <a:latin typeface="Arial"/>
              <a:cs typeface="Arial"/>
            </a:rPr>
            <a:t>ΙΙΙ-τ</a:t>
          </a:r>
        </a:p>
      </xdr:txBody>
    </xdr:sp>
    <xdr:clientData/>
  </xdr:twoCellAnchor>
  <xdr:twoCellAnchor>
    <xdr:from>
      <xdr:col>1</xdr:col>
      <xdr:colOff>9525</xdr:colOff>
      <xdr:row>104</xdr:row>
      <xdr:rowOff>106360</xdr:rowOff>
    </xdr:from>
    <xdr:to>
      <xdr:col>10</xdr:col>
      <xdr:colOff>504825</xdr:colOff>
      <xdr:row>107</xdr:row>
      <xdr:rowOff>18085</xdr:rowOff>
    </xdr:to>
    <xdr:grpSp>
      <xdr:nvGrpSpPr>
        <xdr:cNvPr id="5" name="Ομάδα 4"/>
        <xdr:cNvGrpSpPr/>
      </xdr:nvGrpSpPr>
      <xdr:grpSpPr>
        <a:xfrm>
          <a:off x="624041" y="21409586"/>
          <a:ext cx="6025945" cy="526241"/>
          <a:chOff x="624041" y="21819263"/>
          <a:chExt cx="6025945" cy="526241"/>
        </a:xfrm>
      </xdr:grpSpPr>
      <xdr:grpSp>
        <xdr:nvGrpSpPr>
          <xdr:cNvPr id="7493" name="Group 325"/>
          <xdr:cNvGrpSpPr>
            <a:grpSpLocks/>
          </xdr:cNvGrpSpPr>
        </xdr:nvGrpSpPr>
        <xdr:grpSpPr bwMode="auto">
          <a:xfrm>
            <a:off x="624041" y="21819263"/>
            <a:ext cx="6025945" cy="526241"/>
            <a:chOff x="65" y="2071"/>
            <a:chExt cx="628" cy="51"/>
          </a:xfrm>
        </xdr:grpSpPr>
        <xdr:grpSp>
          <xdr:nvGrpSpPr>
            <xdr:cNvPr id="7492" name="Group 324"/>
            <xdr:cNvGrpSpPr>
              <a:grpSpLocks/>
            </xdr:cNvGrpSpPr>
          </xdr:nvGrpSpPr>
          <xdr:grpSpPr bwMode="auto">
            <a:xfrm>
              <a:off x="350" y="2071"/>
              <a:ext cx="114" cy="51"/>
              <a:chOff x="350" y="2071"/>
              <a:chExt cx="114" cy="51"/>
            </a:xfrm>
          </xdr:grpSpPr>
          <xdr:sp macro="" textlink="">
            <xdr:nvSpPr>
              <xdr:cNvPr id="7420" name="Text Box 252"/>
              <xdr:cNvSpPr txBox="1">
                <a:spLocks noChangeArrowheads="1"/>
              </xdr:cNvSpPr>
            </xdr:nvSpPr>
            <xdr:spPr bwMode="auto">
              <a:xfrm>
                <a:off x="406" y="2103"/>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7421" name="Text Box 253"/>
              <xdr:cNvSpPr txBox="1">
                <a:spLocks noChangeArrowheads="1"/>
              </xdr:cNvSpPr>
            </xdr:nvSpPr>
            <xdr:spPr bwMode="auto">
              <a:xfrm>
                <a:off x="406" y="2071"/>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3366FF"/>
                    </a:solidFill>
                    <a:latin typeface="Arial"/>
                    <a:cs typeface="Arial"/>
                  </a:rPr>
                  <a:t>C</a:t>
                </a:r>
              </a:p>
            </xdr:txBody>
          </xdr:sp>
          <xdr:sp macro="" textlink="">
            <xdr:nvSpPr>
              <xdr:cNvPr id="7422" name="Text Box 254"/>
              <xdr:cNvSpPr txBox="1">
                <a:spLocks noChangeArrowheads="1"/>
              </xdr:cNvSpPr>
            </xdr:nvSpPr>
            <xdr:spPr bwMode="auto">
              <a:xfrm>
                <a:off x="434" y="2071"/>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7426" name="Text Box 258"/>
              <xdr:cNvSpPr txBox="1">
                <a:spLocks noChangeArrowheads="1"/>
              </xdr:cNvSpPr>
            </xdr:nvSpPr>
            <xdr:spPr bwMode="auto">
              <a:xfrm>
                <a:off x="350" y="2071"/>
                <a:ext cx="4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3</a:t>
                </a: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427" name="Line 259"/>
              <xdr:cNvSpPr>
                <a:spLocks noChangeShapeType="1"/>
              </xdr:cNvSpPr>
            </xdr:nvSpPr>
            <xdr:spPr bwMode="auto">
              <a:xfrm>
                <a:off x="394" y="2083"/>
                <a:ext cx="14" cy="0"/>
              </a:xfrm>
              <a:prstGeom prst="line">
                <a:avLst/>
              </a:prstGeom>
              <a:noFill/>
              <a:ln w="9525">
                <a:solidFill>
                  <a:srgbClr val="FFFF99"/>
                </a:solidFill>
                <a:round/>
                <a:headEnd/>
                <a:tailEnd/>
              </a:ln>
            </xdr:spPr>
          </xdr:sp>
          <xdr:sp macro="" textlink="">
            <xdr:nvSpPr>
              <xdr:cNvPr id="7428" name="Line 260"/>
              <xdr:cNvSpPr>
                <a:spLocks noChangeShapeType="1"/>
              </xdr:cNvSpPr>
            </xdr:nvSpPr>
            <xdr:spPr bwMode="auto">
              <a:xfrm>
                <a:off x="423" y="2083"/>
                <a:ext cx="14" cy="0"/>
              </a:xfrm>
              <a:prstGeom prst="line">
                <a:avLst/>
              </a:prstGeom>
              <a:noFill/>
              <a:ln w="9525">
                <a:solidFill>
                  <a:srgbClr val="FFFF99"/>
                </a:solidFill>
                <a:round/>
                <a:headEnd/>
                <a:tailEnd/>
              </a:ln>
            </xdr:spPr>
          </xdr:sp>
        </xdr:grpSp>
        <xdr:sp macro="" textlink="">
          <xdr:nvSpPr>
            <xdr:cNvPr id="7429" name="Text Box 261"/>
            <xdr:cNvSpPr txBox="1">
              <a:spLocks noChangeArrowheads="1"/>
            </xdr:cNvSpPr>
          </xdr:nvSpPr>
          <xdr:spPr bwMode="auto">
            <a:xfrm>
              <a:off x="167" y="2072"/>
              <a:ext cx="68" cy="2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K</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Cr</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r>
                <a:rPr lang="en-US" sz="1200" b="0" i="0" strike="noStrike" baseline="-25000">
                  <a:solidFill>
                    <a:srgbClr val="FFFF99"/>
                  </a:solidFill>
                  <a:latin typeface="Arial"/>
                  <a:cs typeface="Arial"/>
                </a:rPr>
                <a:t>7</a:t>
              </a:r>
            </a:p>
          </xdr:txBody>
        </xdr:sp>
        <xdr:sp macro="" textlink="">
          <xdr:nvSpPr>
            <xdr:cNvPr id="7430" name="Text Box 262"/>
            <xdr:cNvSpPr txBox="1">
              <a:spLocks noChangeArrowheads="1"/>
            </xdr:cNvSpPr>
          </xdr:nvSpPr>
          <xdr:spPr bwMode="auto">
            <a:xfrm>
              <a:off x="251" y="2071"/>
              <a:ext cx="62"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4</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431" name="Text Box 263"/>
            <xdr:cNvSpPr txBox="1">
              <a:spLocks noChangeArrowheads="1"/>
            </xdr:cNvSpPr>
          </xdr:nvSpPr>
          <xdr:spPr bwMode="auto">
            <a:xfrm>
              <a:off x="483" y="2072"/>
              <a:ext cx="76" cy="2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Cr</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r>
                <a:rPr lang="en-US" sz="1200" b="0" i="0" strike="noStrike">
                  <a:solidFill>
                    <a:srgbClr val="FFFF99"/>
                  </a:solidFill>
                  <a:latin typeface="Arial"/>
                  <a:cs typeface="Arial"/>
                </a:rPr>
                <a:t>)</a:t>
              </a:r>
              <a:r>
                <a:rPr lang="en-US" sz="1200" b="0" i="0" strike="noStrike" baseline="-25000">
                  <a:solidFill>
                    <a:srgbClr val="FFFF99"/>
                  </a:solidFill>
                  <a:latin typeface="Arial"/>
                  <a:cs typeface="Arial"/>
                </a:rPr>
                <a:t>3</a:t>
              </a:r>
            </a:p>
          </xdr:txBody>
        </xdr:sp>
        <xdr:sp macro="" textlink="">
          <xdr:nvSpPr>
            <xdr:cNvPr id="7432" name="Text Box 264"/>
            <xdr:cNvSpPr txBox="1">
              <a:spLocks noChangeArrowheads="1"/>
            </xdr:cNvSpPr>
          </xdr:nvSpPr>
          <xdr:spPr bwMode="auto">
            <a:xfrm>
              <a:off x="647" y="2071"/>
              <a:ext cx="46"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4</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p>
          </xdr:txBody>
        </xdr:sp>
        <xdr:sp macro="" textlink="">
          <xdr:nvSpPr>
            <xdr:cNvPr id="7433" name="Text Box 265"/>
            <xdr:cNvSpPr txBox="1">
              <a:spLocks noChangeArrowheads="1"/>
            </xdr:cNvSpPr>
          </xdr:nvSpPr>
          <xdr:spPr bwMode="auto">
            <a:xfrm>
              <a:off x="576" y="2072"/>
              <a:ext cx="54"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K</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434" name="Line 266"/>
            <xdr:cNvSpPr>
              <a:spLocks noChangeShapeType="1"/>
            </xdr:cNvSpPr>
          </xdr:nvSpPr>
          <xdr:spPr bwMode="auto">
            <a:xfrm>
              <a:off x="316" y="2082"/>
              <a:ext cx="32" cy="0"/>
            </a:xfrm>
            <a:prstGeom prst="line">
              <a:avLst/>
            </a:prstGeom>
            <a:noFill/>
            <a:ln w="12700">
              <a:solidFill>
                <a:srgbClr val="FF0000"/>
              </a:solidFill>
              <a:round/>
              <a:headEnd/>
              <a:tailEnd type="triangle" w="med" len="med"/>
            </a:ln>
          </xdr:spPr>
        </xdr:sp>
        <xdr:grpSp>
          <xdr:nvGrpSpPr>
            <xdr:cNvPr id="7435" name="Group 267"/>
            <xdr:cNvGrpSpPr>
              <a:grpSpLocks/>
            </xdr:cNvGrpSpPr>
          </xdr:nvGrpSpPr>
          <xdr:grpSpPr bwMode="auto">
            <a:xfrm>
              <a:off x="469" y="2076"/>
              <a:ext cx="12" cy="12"/>
              <a:chOff x="495" y="1422"/>
              <a:chExt cx="14" cy="14"/>
            </a:xfrm>
          </xdr:grpSpPr>
          <xdr:sp macro="" textlink="">
            <xdr:nvSpPr>
              <xdr:cNvPr id="7436" name="Line 26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437" name="Line 26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438" name="Group 270"/>
            <xdr:cNvGrpSpPr>
              <a:grpSpLocks/>
            </xdr:cNvGrpSpPr>
          </xdr:nvGrpSpPr>
          <xdr:grpSpPr bwMode="auto">
            <a:xfrm>
              <a:off x="236" y="2076"/>
              <a:ext cx="12" cy="12"/>
              <a:chOff x="495" y="1422"/>
              <a:chExt cx="14" cy="14"/>
            </a:xfrm>
          </xdr:grpSpPr>
          <xdr:sp macro="" textlink="">
            <xdr:nvSpPr>
              <xdr:cNvPr id="7439" name="Line 271"/>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440" name="Line 272"/>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444" name="Group 276"/>
            <xdr:cNvGrpSpPr>
              <a:grpSpLocks/>
            </xdr:cNvGrpSpPr>
          </xdr:nvGrpSpPr>
          <xdr:grpSpPr bwMode="auto">
            <a:xfrm>
              <a:off x="562" y="2076"/>
              <a:ext cx="12" cy="12"/>
              <a:chOff x="495" y="1422"/>
              <a:chExt cx="14" cy="14"/>
            </a:xfrm>
          </xdr:grpSpPr>
          <xdr:sp macro="" textlink="">
            <xdr:nvSpPr>
              <xdr:cNvPr id="7445" name="Line 277"/>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446" name="Line 278"/>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447" name="Group 279"/>
            <xdr:cNvGrpSpPr>
              <a:grpSpLocks/>
            </xdr:cNvGrpSpPr>
          </xdr:nvGrpSpPr>
          <xdr:grpSpPr bwMode="auto">
            <a:xfrm>
              <a:off x="633" y="2076"/>
              <a:ext cx="12" cy="12"/>
              <a:chOff x="495" y="1422"/>
              <a:chExt cx="14" cy="14"/>
            </a:xfrm>
          </xdr:grpSpPr>
          <xdr:sp macro="" textlink="">
            <xdr:nvSpPr>
              <xdr:cNvPr id="7448" name="Line 280"/>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449" name="Line 281"/>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491" name="Group 323"/>
            <xdr:cNvGrpSpPr>
              <a:grpSpLocks/>
            </xdr:cNvGrpSpPr>
          </xdr:nvGrpSpPr>
          <xdr:grpSpPr bwMode="auto">
            <a:xfrm>
              <a:off x="65" y="2071"/>
              <a:ext cx="91" cy="49"/>
              <a:chOff x="65" y="2071"/>
              <a:chExt cx="91" cy="49"/>
            </a:xfrm>
          </xdr:grpSpPr>
          <xdr:sp macro="" textlink="">
            <xdr:nvSpPr>
              <xdr:cNvPr id="7413" name="Text Box 245"/>
              <xdr:cNvSpPr txBox="1">
                <a:spLocks noChangeArrowheads="1"/>
              </xdr:cNvSpPr>
            </xdr:nvSpPr>
            <xdr:spPr bwMode="auto">
              <a:xfrm>
                <a:off x="65" y="2071"/>
                <a:ext cx="45"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3</a:t>
                </a: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414" name="Text Box 246"/>
              <xdr:cNvSpPr txBox="1">
                <a:spLocks noChangeArrowheads="1"/>
              </xdr:cNvSpPr>
            </xdr:nvSpPr>
            <xdr:spPr bwMode="auto">
              <a:xfrm>
                <a:off x="120" y="2071"/>
                <a:ext cx="3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FF00"/>
                    </a:solidFill>
                    <a:latin typeface="Arial"/>
                    <a:cs typeface="Arial"/>
                  </a:rPr>
                  <a:t>C</a:t>
                </a:r>
                <a:r>
                  <a:rPr lang="en-US" sz="1200" b="0" i="0" strike="noStrike">
                    <a:solidFill>
                      <a:srgbClr val="FFFF99"/>
                    </a:solidFill>
                    <a:latin typeface="Arial"/>
                    <a:cs typeface="Arial"/>
                  </a:rPr>
                  <a:t>H</a:t>
                </a:r>
              </a:p>
            </xdr:txBody>
          </xdr:sp>
          <xdr:sp macro="" textlink="">
            <xdr:nvSpPr>
              <xdr:cNvPr id="7415" name="Text Box 247"/>
              <xdr:cNvSpPr txBox="1">
                <a:spLocks noChangeArrowheads="1"/>
              </xdr:cNvSpPr>
            </xdr:nvSpPr>
            <xdr:spPr bwMode="auto">
              <a:xfrm>
                <a:off x="120" y="2101"/>
                <a:ext cx="20"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7416" name="Line 248"/>
              <xdr:cNvSpPr>
                <a:spLocks noChangeShapeType="1"/>
              </xdr:cNvSpPr>
            </xdr:nvSpPr>
            <xdr:spPr bwMode="auto">
              <a:xfrm>
                <a:off x="109" y="2083"/>
                <a:ext cx="14" cy="0"/>
              </a:xfrm>
              <a:prstGeom prst="line">
                <a:avLst/>
              </a:prstGeom>
              <a:noFill/>
              <a:ln w="9525">
                <a:solidFill>
                  <a:srgbClr val="FFFF99"/>
                </a:solidFill>
                <a:round/>
                <a:headEnd/>
                <a:tailEnd/>
              </a:ln>
            </xdr:spPr>
          </xdr:sp>
        </xdr:grpSp>
        <xdr:grpSp>
          <xdr:nvGrpSpPr>
            <xdr:cNvPr id="7441" name="Group 273"/>
            <xdr:cNvGrpSpPr>
              <a:grpSpLocks/>
            </xdr:cNvGrpSpPr>
          </xdr:nvGrpSpPr>
          <xdr:grpSpPr bwMode="auto">
            <a:xfrm>
              <a:off x="153" y="2076"/>
              <a:ext cx="12" cy="12"/>
              <a:chOff x="495" y="1422"/>
              <a:chExt cx="14" cy="14"/>
            </a:xfrm>
          </xdr:grpSpPr>
          <xdr:sp macro="" textlink="">
            <xdr:nvSpPr>
              <xdr:cNvPr id="7442" name="Line 27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443" name="Line 27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grpSp>
        <xdr:nvGrpSpPr>
          <xdr:cNvPr id="4" name="Ομάδα 3"/>
          <xdr:cNvGrpSpPr/>
        </xdr:nvGrpSpPr>
        <xdr:grpSpPr>
          <a:xfrm>
            <a:off x="3963629" y="22018931"/>
            <a:ext cx="49980" cy="145230"/>
            <a:chOff x="7456129" y="21670705"/>
            <a:chExt cx="49980" cy="145230"/>
          </a:xfrm>
        </xdr:grpSpPr>
        <xdr:cxnSp macro="">
          <xdr:nvCxnSpPr>
            <xdr:cNvPr id="3" name="Ευθεία γραμμή σύνδεσης 2"/>
            <xdr:cNvCxnSpPr/>
          </xdr:nvCxnSpPr>
          <xdr:spPr>
            <a:xfrm>
              <a:off x="7456129" y="21671935"/>
              <a:ext cx="0" cy="144000"/>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628" name="Ευθεία γραμμή σύνδεσης 627"/>
            <xdr:cNvCxnSpPr/>
          </xdr:nvCxnSpPr>
          <xdr:spPr>
            <a:xfrm>
              <a:off x="7506109" y="21670705"/>
              <a:ext cx="0" cy="144000"/>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nvGrpSpPr>
          <xdr:cNvPr id="630" name="Ομάδα 629"/>
          <xdr:cNvGrpSpPr/>
        </xdr:nvGrpSpPr>
        <xdr:grpSpPr>
          <a:xfrm>
            <a:off x="1217561" y="22007460"/>
            <a:ext cx="49980" cy="145230"/>
            <a:chOff x="7456129" y="21670705"/>
            <a:chExt cx="49980" cy="145230"/>
          </a:xfrm>
        </xdr:grpSpPr>
        <xdr:cxnSp macro="">
          <xdr:nvCxnSpPr>
            <xdr:cNvPr id="631" name="Ευθεία γραμμή σύνδεσης 630"/>
            <xdr:cNvCxnSpPr/>
          </xdr:nvCxnSpPr>
          <xdr:spPr>
            <a:xfrm>
              <a:off x="7456129" y="21671935"/>
              <a:ext cx="0" cy="144000"/>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632" name="Ευθεία γραμμή σύνδεσης 631"/>
            <xdr:cNvCxnSpPr/>
          </xdr:nvCxnSpPr>
          <xdr:spPr>
            <a:xfrm>
              <a:off x="7506109" y="21670705"/>
              <a:ext cx="0" cy="144000"/>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9525</xdr:colOff>
      <xdr:row>113</xdr:row>
      <xdr:rowOff>39148</xdr:rowOff>
    </xdr:from>
    <xdr:to>
      <xdr:col>9</xdr:col>
      <xdr:colOff>238125</xdr:colOff>
      <xdr:row>115</xdr:row>
      <xdr:rowOff>151778</xdr:rowOff>
    </xdr:to>
    <xdr:grpSp>
      <xdr:nvGrpSpPr>
        <xdr:cNvPr id="6" name="Ομάδα 5"/>
        <xdr:cNvGrpSpPr/>
      </xdr:nvGrpSpPr>
      <xdr:grpSpPr>
        <a:xfrm>
          <a:off x="624041" y="23185922"/>
          <a:ext cx="5144729" cy="522308"/>
          <a:chOff x="624041" y="23595600"/>
          <a:chExt cx="5144729" cy="522307"/>
        </a:xfrm>
      </xdr:grpSpPr>
      <xdr:grpSp>
        <xdr:nvGrpSpPr>
          <xdr:cNvPr id="8061" name="Group 893"/>
          <xdr:cNvGrpSpPr>
            <a:grpSpLocks/>
          </xdr:cNvGrpSpPr>
        </xdr:nvGrpSpPr>
        <xdr:grpSpPr bwMode="auto">
          <a:xfrm>
            <a:off x="624041" y="23595600"/>
            <a:ext cx="5144729" cy="522307"/>
            <a:chOff x="65" y="2244"/>
            <a:chExt cx="536" cy="52"/>
          </a:xfrm>
        </xdr:grpSpPr>
        <xdr:sp macro="" textlink="">
          <xdr:nvSpPr>
            <xdr:cNvPr id="7467" name="Text Box 299"/>
            <xdr:cNvSpPr txBox="1">
              <a:spLocks noChangeArrowheads="1"/>
            </xdr:cNvSpPr>
          </xdr:nvSpPr>
          <xdr:spPr bwMode="auto">
            <a:xfrm>
              <a:off x="313" y="2244"/>
              <a:ext cx="4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5</a:t>
              </a:r>
              <a:r>
                <a:rPr lang="en-US" sz="1200" b="1" i="0" strike="noStrike">
                  <a:solidFill>
                    <a:srgbClr val="33CCCC"/>
                  </a:solidFill>
                  <a:latin typeface="Arial"/>
                  <a:cs typeface="Arial"/>
                </a:rPr>
                <a:t>C</a:t>
              </a:r>
              <a:r>
                <a:rPr lang="el-GR" sz="1200" b="0" i="0" strike="noStrike">
                  <a:solidFill>
                    <a:srgbClr val="FFFF99"/>
                  </a:solidFill>
                  <a:latin typeface="Arial"/>
                  <a:cs typeface="Arial"/>
                </a:rPr>
                <a:t>Ο</a:t>
              </a:r>
              <a:r>
                <a:rPr lang="el-GR" sz="1200" b="0" i="0" strike="noStrike" baseline="-25000">
                  <a:solidFill>
                    <a:srgbClr val="FFFF99"/>
                  </a:solidFill>
                  <a:latin typeface="Arial"/>
                  <a:cs typeface="Arial"/>
                </a:rPr>
                <a:t>2</a:t>
              </a:r>
            </a:p>
          </xdr:txBody>
        </xdr:sp>
        <xdr:sp macro="" textlink="">
          <xdr:nvSpPr>
            <xdr:cNvPr id="7470" name="Text Box 302"/>
            <xdr:cNvSpPr txBox="1">
              <a:spLocks noChangeArrowheads="1"/>
            </xdr:cNvSpPr>
          </xdr:nvSpPr>
          <xdr:spPr bwMode="auto">
            <a:xfrm>
              <a:off x="130" y="2244"/>
              <a:ext cx="66" cy="29"/>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4</a:t>
              </a:r>
              <a:r>
                <a:rPr lang="en-US" sz="1200" b="0" i="0" strike="noStrike">
                  <a:solidFill>
                    <a:srgbClr val="FFFF99"/>
                  </a:solidFill>
                  <a:latin typeface="Arial"/>
                  <a:cs typeface="Arial"/>
                </a:rPr>
                <a:t>KMnO</a:t>
              </a:r>
              <a:r>
                <a:rPr lang="en-US" sz="1200" b="0" i="0" strike="noStrike" baseline="-25000">
                  <a:solidFill>
                    <a:srgbClr val="FFFF99"/>
                  </a:solidFill>
                  <a:latin typeface="Arial"/>
                  <a:cs typeface="Arial"/>
                </a:rPr>
                <a:t>4</a:t>
              </a:r>
            </a:p>
          </xdr:txBody>
        </xdr:sp>
        <xdr:sp macro="" textlink="">
          <xdr:nvSpPr>
            <xdr:cNvPr id="7471" name="Text Box 303"/>
            <xdr:cNvSpPr txBox="1">
              <a:spLocks noChangeArrowheads="1"/>
            </xdr:cNvSpPr>
          </xdr:nvSpPr>
          <xdr:spPr bwMode="auto">
            <a:xfrm>
              <a:off x="214" y="2244"/>
              <a:ext cx="62"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6</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472" name="Text Box 304"/>
            <xdr:cNvSpPr txBox="1">
              <a:spLocks noChangeArrowheads="1"/>
            </xdr:cNvSpPr>
          </xdr:nvSpPr>
          <xdr:spPr bwMode="auto">
            <a:xfrm>
              <a:off x="378" y="2244"/>
              <a:ext cx="70" cy="28"/>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4</a:t>
              </a:r>
              <a:r>
                <a:rPr lang="en-US" sz="1200" b="0" i="0" strike="noStrike">
                  <a:solidFill>
                    <a:srgbClr val="FFFF99"/>
                  </a:solidFill>
                  <a:latin typeface="Arial"/>
                  <a:cs typeface="Arial"/>
                </a:rPr>
                <a:t>MnSO</a:t>
              </a:r>
              <a:r>
                <a:rPr lang="en-US" sz="1200" b="0" i="0" strike="noStrike" baseline="-25000">
                  <a:solidFill>
                    <a:srgbClr val="FFFF99"/>
                  </a:solidFill>
                  <a:latin typeface="Arial"/>
                  <a:cs typeface="Arial"/>
                </a:rPr>
                <a:t>4</a:t>
              </a:r>
            </a:p>
          </xdr:txBody>
        </xdr:sp>
        <xdr:sp macro="" textlink="">
          <xdr:nvSpPr>
            <xdr:cNvPr id="7473" name="Text Box 305"/>
            <xdr:cNvSpPr txBox="1">
              <a:spLocks noChangeArrowheads="1"/>
            </xdr:cNvSpPr>
          </xdr:nvSpPr>
          <xdr:spPr bwMode="auto">
            <a:xfrm>
              <a:off x="542" y="2244"/>
              <a:ext cx="59"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11</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p>
          </xdr:txBody>
        </xdr:sp>
        <xdr:sp macro="" textlink="">
          <xdr:nvSpPr>
            <xdr:cNvPr id="7474" name="Text Box 306"/>
            <xdr:cNvSpPr txBox="1">
              <a:spLocks noChangeArrowheads="1"/>
            </xdr:cNvSpPr>
          </xdr:nvSpPr>
          <xdr:spPr bwMode="auto">
            <a:xfrm>
              <a:off x="463" y="2244"/>
              <a:ext cx="63"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K</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475" name="Line 307"/>
            <xdr:cNvSpPr>
              <a:spLocks noChangeShapeType="1"/>
            </xdr:cNvSpPr>
          </xdr:nvSpPr>
          <xdr:spPr bwMode="auto">
            <a:xfrm>
              <a:off x="279" y="2255"/>
              <a:ext cx="32" cy="0"/>
            </a:xfrm>
            <a:prstGeom prst="line">
              <a:avLst/>
            </a:prstGeom>
            <a:noFill/>
            <a:ln w="12700">
              <a:solidFill>
                <a:srgbClr val="FF0000"/>
              </a:solidFill>
              <a:round/>
              <a:headEnd/>
              <a:tailEnd type="triangle" w="med" len="med"/>
            </a:ln>
          </xdr:spPr>
        </xdr:sp>
        <xdr:grpSp>
          <xdr:nvGrpSpPr>
            <xdr:cNvPr id="7476" name="Group 308"/>
            <xdr:cNvGrpSpPr>
              <a:grpSpLocks/>
            </xdr:cNvGrpSpPr>
          </xdr:nvGrpSpPr>
          <xdr:grpSpPr bwMode="auto">
            <a:xfrm>
              <a:off x="363" y="2249"/>
              <a:ext cx="12" cy="12"/>
              <a:chOff x="495" y="1422"/>
              <a:chExt cx="14" cy="14"/>
            </a:xfrm>
          </xdr:grpSpPr>
          <xdr:sp macro="" textlink="">
            <xdr:nvSpPr>
              <xdr:cNvPr id="7477" name="Line 309"/>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478" name="Line 310"/>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479" name="Group 311"/>
            <xdr:cNvGrpSpPr>
              <a:grpSpLocks/>
            </xdr:cNvGrpSpPr>
          </xdr:nvGrpSpPr>
          <xdr:grpSpPr bwMode="auto">
            <a:xfrm>
              <a:off x="200" y="2249"/>
              <a:ext cx="12" cy="12"/>
              <a:chOff x="495" y="1422"/>
              <a:chExt cx="14" cy="14"/>
            </a:xfrm>
          </xdr:grpSpPr>
          <xdr:sp macro="" textlink="">
            <xdr:nvSpPr>
              <xdr:cNvPr id="7480" name="Line 312"/>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481" name="Line 313"/>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482" name="Group 314"/>
            <xdr:cNvGrpSpPr>
              <a:grpSpLocks/>
            </xdr:cNvGrpSpPr>
          </xdr:nvGrpSpPr>
          <xdr:grpSpPr bwMode="auto">
            <a:xfrm>
              <a:off x="115" y="2249"/>
              <a:ext cx="12" cy="12"/>
              <a:chOff x="495" y="1422"/>
              <a:chExt cx="14" cy="14"/>
            </a:xfrm>
          </xdr:grpSpPr>
          <xdr:sp macro="" textlink="">
            <xdr:nvSpPr>
              <xdr:cNvPr id="7483" name="Line 315"/>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484" name="Line 316"/>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485" name="Group 317"/>
            <xdr:cNvGrpSpPr>
              <a:grpSpLocks/>
            </xdr:cNvGrpSpPr>
          </xdr:nvGrpSpPr>
          <xdr:grpSpPr bwMode="auto">
            <a:xfrm>
              <a:off x="448" y="2249"/>
              <a:ext cx="12" cy="12"/>
              <a:chOff x="495" y="1422"/>
              <a:chExt cx="14" cy="14"/>
            </a:xfrm>
          </xdr:grpSpPr>
          <xdr:sp macro="" textlink="">
            <xdr:nvSpPr>
              <xdr:cNvPr id="7486" name="Line 31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487" name="Line 31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488" name="Group 320"/>
            <xdr:cNvGrpSpPr>
              <a:grpSpLocks/>
            </xdr:cNvGrpSpPr>
          </xdr:nvGrpSpPr>
          <xdr:grpSpPr bwMode="auto">
            <a:xfrm>
              <a:off x="529" y="2249"/>
              <a:ext cx="12" cy="12"/>
              <a:chOff x="495" y="1422"/>
              <a:chExt cx="14" cy="14"/>
            </a:xfrm>
          </xdr:grpSpPr>
          <xdr:sp macro="" textlink="">
            <xdr:nvSpPr>
              <xdr:cNvPr id="7489" name="Line 321"/>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490" name="Line 322"/>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498" name="Group 330"/>
            <xdr:cNvGrpSpPr>
              <a:grpSpLocks/>
            </xdr:cNvGrpSpPr>
          </xdr:nvGrpSpPr>
          <xdr:grpSpPr bwMode="auto">
            <a:xfrm>
              <a:off x="65" y="2244"/>
              <a:ext cx="45" cy="52"/>
              <a:chOff x="110" y="2244"/>
              <a:chExt cx="45" cy="52"/>
            </a:xfrm>
          </xdr:grpSpPr>
          <xdr:sp macro="" textlink="">
            <xdr:nvSpPr>
              <xdr:cNvPr id="7457" name="Text Box 289"/>
              <xdr:cNvSpPr txBox="1">
                <a:spLocks noChangeArrowheads="1"/>
              </xdr:cNvSpPr>
            </xdr:nvSpPr>
            <xdr:spPr bwMode="auto">
              <a:xfrm>
                <a:off x="118" y="2274"/>
                <a:ext cx="19"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7455" name="Text Box 287"/>
              <xdr:cNvSpPr txBox="1">
                <a:spLocks noChangeArrowheads="1"/>
              </xdr:cNvSpPr>
            </xdr:nvSpPr>
            <xdr:spPr bwMode="auto">
              <a:xfrm>
                <a:off x="110" y="2244"/>
                <a:ext cx="45"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5</a:t>
                </a:r>
                <a:r>
                  <a:rPr lang="en-US" sz="1200" b="1" i="0" strike="noStrike">
                    <a:solidFill>
                      <a:srgbClr val="FFFF00"/>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p>
            </xdr:txBody>
          </xdr:sp>
        </xdr:grpSp>
      </xdr:grpSp>
      <xdr:grpSp>
        <xdr:nvGrpSpPr>
          <xdr:cNvPr id="633" name="Ομάδα 632"/>
          <xdr:cNvGrpSpPr/>
        </xdr:nvGrpSpPr>
        <xdr:grpSpPr>
          <a:xfrm>
            <a:off x="768146" y="23781774"/>
            <a:ext cx="49980" cy="145230"/>
            <a:chOff x="7456129" y="21670705"/>
            <a:chExt cx="49980" cy="145230"/>
          </a:xfrm>
        </xdr:grpSpPr>
        <xdr:cxnSp macro="">
          <xdr:nvCxnSpPr>
            <xdr:cNvPr id="634" name="Ευθεία γραμμή σύνδεσης 633"/>
            <xdr:cNvCxnSpPr/>
          </xdr:nvCxnSpPr>
          <xdr:spPr>
            <a:xfrm>
              <a:off x="7456129" y="21671935"/>
              <a:ext cx="0" cy="144000"/>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635" name="Ευθεία γραμμή σύνδεσης 634"/>
            <xdr:cNvCxnSpPr/>
          </xdr:nvCxnSpPr>
          <xdr:spPr>
            <a:xfrm>
              <a:off x="7506109" y="21670705"/>
              <a:ext cx="0" cy="144000"/>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9525</xdr:colOff>
      <xdr:row>135</xdr:row>
      <xdr:rowOff>29658</xdr:rowOff>
    </xdr:from>
    <xdr:to>
      <xdr:col>10</xdr:col>
      <xdr:colOff>47625</xdr:colOff>
      <xdr:row>137</xdr:row>
      <xdr:rowOff>123644</xdr:rowOff>
    </xdr:to>
    <xdr:grpSp>
      <xdr:nvGrpSpPr>
        <xdr:cNvPr id="7" name="Ομάδα 6"/>
        <xdr:cNvGrpSpPr/>
      </xdr:nvGrpSpPr>
      <xdr:grpSpPr>
        <a:xfrm>
          <a:off x="624041" y="27682884"/>
          <a:ext cx="5568745" cy="503663"/>
          <a:chOff x="624041" y="28092561"/>
          <a:chExt cx="5568745" cy="503664"/>
        </a:xfrm>
      </xdr:grpSpPr>
      <xdr:grpSp>
        <xdr:nvGrpSpPr>
          <xdr:cNvPr id="7578" name="Group 410"/>
          <xdr:cNvGrpSpPr>
            <a:grpSpLocks/>
          </xdr:cNvGrpSpPr>
        </xdr:nvGrpSpPr>
        <xdr:grpSpPr bwMode="auto">
          <a:xfrm>
            <a:off x="624041" y="28092561"/>
            <a:ext cx="5568745" cy="503664"/>
            <a:chOff x="65" y="2683"/>
            <a:chExt cx="580" cy="50"/>
          </a:xfrm>
        </xdr:grpSpPr>
        <xdr:grpSp>
          <xdr:nvGrpSpPr>
            <xdr:cNvPr id="7530" name="Group 362"/>
            <xdr:cNvGrpSpPr>
              <a:grpSpLocks/>
            </xdr:cNvGrpSpPr>
          </xdr:nvGrpSpPr>
          <xdr:grpSpPr bwMode="auto">
            <a:xfrm>
              <a:off x="65" y="2683"/>
              <a:ext cx="59" cy="50"/>
              <a:chOff x="799" y="2240"/>
              <a:chExt cx="59" cy="50"/>
            </a:xfrm>
          </xdr:grpSpPr>
          <xdr:sp macro="" textlink="">
            <xdr:nvSpPr>
              <xdr:cNvPr id="7243" name="Text Box 75"/>
              <xdr:cNvSpPr txBox="1">
                <a:spLocks noChangeArrowheads="1"/>
              </xdr:cNvSpPr>
            </xdr:nvSpPr>
            <xdr:spPr bwMode="auto">
              <a:xfrm>
                <a:off x="826" y="2271"/>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7244" name="Text Box 76"/>
              <xdr:cNvSpPr txBox="1">
                <a:spLocks noChangeArrowheads="1"/>
              </xdr:cNvSpPr>
            </xdr:nvSpPr>
            <xdr:spPr bwMode="auto">
              <a:xfrm>
                <a:off x="827" y="2240"/>
                <a:ext cx="31"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FF00"/>
                    </a:solidFill>
                    <a:latin typeface="Arial"/>
                    <a:cs typeface="Arial"/>
                  </a:rPr>
                  <a:t>C</a:t>
                </a:r>
                <a:r>
                  <a:rPr lang="en-US" sz="1200" b="0" i="0" strike="noStrike">
                    <a:solidFill>
                      <a:srgbClr val="FFFF99"/>
                    </a:solidFill>
                    <a:latin typeface="Arial"/>
                    <a:cs typeface="Arial"/>
                  </a:rPr>
                  <a:t>H</a:t>
                </a:r>
              </a:p>
            </xdr:txBody>
          </xdr:sp>
          <xdr:sp macro="" textlink="">
            <xdr:nvSpPr>
              <xdr:cNvPr id="7245" name="Text Box 77"/>
              <xdr:cNvSpPr txBox="1">
                <a:spLocks noChangeArrowheads="1"/>
              </xdr:cNvSpPr>
            </xdr:nvSpPr>
            <xdr:spPr bwMode="auto">
              <a:xfrm>
                <a:off x="799" y="2240"/>
                <a:ext cx="19"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7249" name="Line 81"/>
              <xdr:cNvSpPr>
                <a:spLocks noChangeShapeType="1"/>
              </xdr:cNvSpPr>
            </xdr:nvSpPr>
            <xdr:spPr bwMode="auto">
              <a:xfrm>
                <a:off x="816" y="2251"/>
                <a:ext cx="14" cy="0"/>
              </a:xfrm>
              <a:prstGeom prst="line">
                <a:avLst/>
              </a:prstGeom>
              <a:noFill/>
              <a:ln w="9525">
                <a:solidFill>
                  <a:srgbClr val="FFFF99"/>
                </a:solidFill>
                <a:round/>
                <a:headEnd/>
                <a:tailEnd/>
              </a:ln>
            </xdr:spPr>
          </xdr:sp>
        </xdr:grpSp>
        <xdr:grpSp>
          <xdr:nvGrpSpPr>
            <xdr:cNvPr id="7532" name="Group 364"/>
            <xdr:cNvGrpSpPr>
              <a:grpSpLocks/>
            </xdr:cNvGrpSpPr>
          </xdr:nvGrpSpPr>
          <xdr:grpSpPr bwMode="auto">
            <a:xfrm>
              <a:off x="321" y="2683"/>
              <a:ext cx="95" cy="50"/>
              <a:chOff x="818" y="2785"/>
              <a:chExt cx="95" cy="50"/>
            </a:xfrm>
          </xdr:grpSpPr>
          <xdr:sp macro="" textlink="">
            <xdr:nvSpPr>
              <xdr:cNvPr id="7531" name="Text Box 363"/>
              <xdr:cNvSpPr txBox="1">
                <a:spLocks noChangeArrowheads="1"/>
              </xdr:cNvSpPr>
            </xdr:nvSpPr>
            <xdr:spPr bwMode="auto">
              <a:xfrm>
                <a:off x="818" y="2785"/>
                <a:ext cx="18"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7461" name="Text Box 293"/>
              <xdr:cNvSpPr txBox="1">
                <a:spLocks noChangeArrowheads="1"/>
              </xdr:cNvSpPr>
            </xdr:nvSpPr>
            <xdr:spPr bwMode="auto">
              <a:xfrm>
                <a:off x="846" y="2816"/>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7462" name="Text Box 294"/>
              <xdr:cNvSpPr txBox="1">
                <a:spLocks noChangeArrowheads="1"/>
              </xdr:cNvSpPr>
            </xdr:nvSpPr>
            <xdr:spPr bwMode="auto">
              <a:xfrm>
                <a:off x="847" y="2785"/>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3366FF"/>
                    </a:solidFill>
                    <a:latin typeface="Arial"/>
                    <a:cs typeface="Arial"/>
                  </a:rPr>
                  <a:t>C</a:t>
                </a:r>
              </a:p>
            </xdr:txBody>
          </xdr:sp>
          <xdr:sp macro="" textlink="">
            <xdr:nvSpPr>
              <xdr:cNvPr id="7463" name="Text Box 295"/>
              <xdr:cNvSpPr txBox="1">
                <a:spLocks noChangeArrowheads="1"/>
              </xdr:cNvSpPr>
            </xdr:nvSpPr>
            <xdr:spPr bwMode="auto">
              <a:xfrm>
                <a:off x="874" y="2785"/>
                <a:ext cx="3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ONa</a:t>
                </a:r>
              </a:p>
            </xdr:txBody>
          </xdr:sp>
          <xdr:sp macro="" textlink="">
            <xdr:nvSpPr>
              <xdr:cNvPr id="7468" name="Line 300"/>
              <xdr:cNvSpPr>
                <a:spLocks noChangeShapeType="1"/>
              </xdr:cNvSpPr>
            </xdr:nvSpPr>
            <xdr:spPr bwMode="auto">
              <a:xfrm>
                <a:off x="835" y="2796"/>
                <a:ext cx="14" cy="0"/>
              </a:xfrm>
              <a:prstGeom prst="line">
                <a:avLst/>
              </a:prstGeom>
              <a:noFill/>
              <a:ln w="9525">
                <a:solidFill>
                  <a:srgbClr val="FFFF99"/>
                </a:solidFill>
                <a:round/>
                <a:headEnd/>
                <a:tailEnd/>
              </a:ln>
            </xdr:spPr>
          </xdr:sp>
          <xdr:sp macro="" textlink="">
            <xdr:nvSpPr>
              <xdr:cNvPr id="7469" name="Line 301"/>
              <xdr:cNvSpPr>
                <a:spLocks noChangeShapeType="1"/>
              </xdr:cNvSpPr>
            </xdr:nvSpPr>
            <xdr:spPr bwMode="auto">
              <a:xfrm>
                <a:off x="864" y="2796"/>
                <a:ext cx="14" cy="0"/>
              </a:xfrm>
              <a:prstGeom prst="line">
                <a:avLst/>
              </a:prstGeom>
              <a:noFill/>
              <a:ln w="9525">
                <a:solidFill>
                  <a:srgbClr val="FFFF99"/>
                </a:solidFill>
                <a:round/>
                <a:headEnd/>
                <a:tailEnd/>
              </a:ln>
            </xdr:spPr>
          </xdr:sp>
        </xdr:grpSp>
        <xdr:sp macro="" textlink="">
          <xdr:nvSpPr>
            <xdr:cNvPr id="7503" name="Text Box 335"/>
            <xdr:cNvSpPr txBox="1">
              <a:spLocks noChangeArrowheads="1"/>
            </xdr:cNvSpPr>
          </xdr:nvSpPr>
          <xdr:spPr bwMode="auto">
            <a:xfrm>
              <a:off x="141" y="2683"/>
              <a:ext cx="66" cy="29"/>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CuSO</a:t>
              </a:r>
              <a:r>
                <a:rPr lang="en-US" sz="1200" b="0" i="0" strike="noStrike" baseline="-25000">
                  <a:solidFill>
                    <a:srgbClr val="FFFF99"/>
                  </a:solidFill>
                  <a:latin typeface="Arial"/>
                  <a:cs typeface="Arial"/>
                </a:rPr>
                <a:t>4</a:t>
              </a:r>
            </a:p>
          </xdr:txBody>
        </xdr:sp>
        <xdr:sp macro="" textlink="">
          <xdr:nvSpPr>
            <xdr:cNvPr id="7504" name="Text Box 336"/>
            <xdr:cNvSpPr txBox="1">
              <a:spLocks noChangeArrowheads="1"/>
            </xdr:cNvSpPr>
          </xdr:nvSpPr>
          <xdr:spPr bwMode="auto">
            <a:xfrm>
              <a:off x="224" y="2683"/>
              <a:ext cx="66"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5</a:t>
              </a:r>
              <a:r>
                <a:rPr lang="en-US" sz="1200" b="0" i="0" strike="noStrike">
                  <a:solidFill>
                    <a:srgbClr val="FFFF99"/>
                  </a:solidFill>
                  <a:latin typeface="Arial"/>
                  <a:cs typeface="Arial"/>
                </a:rPr>
                <a:t>NaOH</a:t>
              </a:r>
            </a:p>
          </xdr:txBody>
        </xdr:sp>
        <xdr:sp macro="" textlink="">
          <xdr:nvSpPr>
            <xdr:cNvPr id="7505" name="Text Box 337"/>
            <xdr:cNvSpPr txBox="1">
              <a:spLocks noChangeArrowheads="1"/>
            </xdr:cNvSpPr>
          </xdr:nvSpPr>
          <xdr:spPr bwMode="auto">
            <a:xfrm>
              <a:off x="438" y="2684"/>
              <a:ext cx="47" cy="2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Cu</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p>
          </xdr:txBody>
        </xdr:sp>
        <xdr:sp macro="" textlink="">
          <xdr:nvSpPr>
            <xdr:cNvPr id="7506" name="Text Box 338"/>
            <xdr:cNvSpPr txBox="1">
              <a:spLocks noChangeArrowheads="1"/>
            </xdr:cNvSpPr>
          </xdr:nvSpPr>
          <xdr:spPr bwMode="auto">
            <a:xfrm>
              <a:off x="600" y="2683"/>
              <a:ext cx="45"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3</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p>
          </xdr:txBody>
        </xdr:sp>
        <xdr:sp macro="" textlink="">
          <xdr:nvSpPr>
            <xdr:cNvPr id="7507" name="Text Box 339"/>
            <xdr:cNvSpPr txBox="1">
              <a:spLocks noChangeArrowheads="1"/>
            </xdr:cNvSpPr>
          </xdr:nvSpPr>
          <xdr:spPr bwMode="auto">
            <a:xfrm>
              <a:off x="510" y="2683"/>
              <a:ext cx="71"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Na</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508" name="Line 340"/>
            <xdr:cNvSpPr>
              <a:spLocks noChangeShapeType="1"/>
            </xdr:cNvSpPr>
          </xdr:nvSpPr>
          <xdr:spPr bwMode="auto">
            <a:xfrm>
              <a:off x="286" y="2694"/>
              <a:ext cx="32" cy="0"/>
            </a:xfrm>
            <a:prstGeom prst="line">
              <a:avLst/>
            </a:prstGeom>
            <a:noFill/>
            <a:ln w="12700">
              <a:solidFill>
                <a:srgbClr val="FF0000"/>
              </a:solidFill>
              <a:round/>
              <a:headEnd/>
              <a:tailEnd type="triangle" w="med" len="med"/>
            </a:ln>
          </xdr:spPr>
        </xdr:sp>
        <xdr:grpSp>
          <xdr:nvGrpSpPr>
            <xdr:cNvPr id="7509" name="Group 341"/>
            <xdr:cNvGrpSpPr>
              <a:grpSpLocks/>
            </xdr:cNvGrpSpPr>
          </xdr:nvGrpSpPr>
          <xdr:grpSpPr bwMode="auto">
            <a:xfrm>
              <a:off x="423" y="2688"/>
              <a:ext cx="12" cy="12"/>
              <a:chOff x="495" y="1422"/>
              <a:chExt cx="14" cy="14"/>
            </a:xfrm>
          </xdr:grpSpPr>
          <xdr:sp macro="" textlink="">
            <xdr:nvSpPr>
              <xdr:cNvPr id="7510" name="Line 342"/>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511" name="Line 343"/>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512" name="Group 344"/>
            <xdr:cNvGrpSpPr>
              <a:grpSpLocks/>
            </xdr:cNvGrpSpPr>
          </xdr:nvGrpSpPr>
          <xdr:grpSpPr bwMode="auto">
            <a:xfrm>
              <a:off x="210" y="2688"/>
              <a:ext cx="12" cy="12"/>
              <a:chOff x="495" y="1422"/>
              <a:chExt cx="14" cy="14"/>
            </a:xfrm>
          </xdr:grpSpPr>
          <xdr:sp macro="" textlink="">
            <xdr:nvSpPr>
              <xdr:cNvPr id="7513" name="Line 345"/>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514" name="Line 346"/>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515" name="Group 347"/>
            <xdr:cNvGrpSpPr>
              <a:grpSpLocks/>
            </xdr:cNvGrpSpPr>
          </xdr:nvGrpSpPr>
          <xdr:grpSpPr bwMode="auto">
            <a:xfrm>
              <a:off x="127" y="2688"/>
              <a:ext cx="12" cy="12"/>
              <a:chOff x="495" y="1422"/>
              <a:chExt cx="14" cy="14"/>
            </a:xfrm>
          </xdr:grpSpPr>
          <xdr:sp macro="" textlink="">
            <xdr:nvSpPr>
              <xdr:cNvPr id="7516" name="Line 34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517" name="Line 34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518" name="Group 350"/>
            <xdr:cNvGrpSpPr>
              <a:grpSpLocks/>
            </xdr:cNvGrpSpPr>
          </xdr:nvGrpSpPr>
          <xdr:grpSpPr bwMode="auto">
            <a:xfrm>
              <a:off x="495" y="2688"/>
              <a:ext cx="12" cy="12"/>
              <a:chOff x="495" y="1422"/>
              <a:chExt cx="14" cy="14"/>
            </a:xfrm>
          </xdr:grpSpPr>
          <xdr:sp macro="" textlink="">
            <xdr:nvSpPr>
              <xdr:cNvPr id="7519" name="Line 351"/>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520" name="Line 352"/>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521" name="Group 353"/>
            <xdr:cNvGrpSpPr>
              <a:grpSpLocks/>
            </xdr:cNvGrpSpPr>
          </xdr:nvGrpSpPr>
          <xdr:grpSpPr bwMode="auto">
            <a:xfrm>
              <a:off x="585" y="2688"/>
              <a:ext cx="12" cy="12"/>
              <a:chOff x="495" y="1422"/>
              <a:chExt cx="14" cy="14"/>
            </a:xfrm>
          </xdr:grpSpPr>
          <xdr:sp macro="" textlink="">
            <xdr:nvSpPr>
              <xdr:cNvPr id="7522" name="Line 35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523" name="Line 35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7535" name="Line 367"/>
            <xdr:cNvSpPr>
              <a:spLocks noChangeShapeType="1"/>
            </xdr:cNvSpPr>
          </xdr:nvSpPr>
          <xdr:spPr bwMode="auto">
            <a:xfrm>
              <a:off x="488" y="2686"/>
              <a:ext cx="0" cy="18"/>
            </a:xfrm>
            <a:prstGeom prst="line">
              <a:avLst/>
            </a:prstGeom>
            <a:noFill/>
            <a:ln w="9525">
              <a:solidFill>
                <a:srgbClr val="800000"/>
              </a:solidFill>
              <a:round/>
              <a:headEnd/>
              <a:tailEnd type="triangle" w="med" len="med"/>
            </a:ln>
          </xdr:spPr>
        </xdr:sp>
      </xdr:grpSp>
      <xdr:grpSp>
        <xdr:nvGrpSpPr>
          <xdr:cNvPr id="638" name="Ομάδα 637"/>
          <xdr:cNvGrpSpPr/>
        </xdr:nvGrpSpPr>
        <xdr:grpSpPr>
          <a:xfrm>
            <a:off x="952501" y="28288942"/>
            <a:ext cx="49980" cy="154755"/>
            <a:chOff x="7456129" y="21670705"/>
            <a:chExt cx="49980" cy="145230"/>
          </a:xfrm>
        </xdr:grpSpPr>
        <xdr:cxnSp macro="">
          <xdr:nvCxnSpPr>
            <xdr:cNvPr id="639" name="Ευθεία γραμμή σύνδεσης 638"/>
            <xdr:cNvCxnSpPr/>
          </xdr:nvCxnSpPr>
          <xdr:spPr>
            <a:xfrm>
              <a:off x="7456129" y="21671935"/>
              <a:ext cx="0" cy="144000"/>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640" name="Ευθεία γραμμή σύνδεσης 639"/>
            <xdr:cNvCxnSpPr/>
          </xdr:nvCxnSpPr>
          <xdr:spPr>
            <a:xfrm>
              <a:off x="7506109" y="21670705"/>
              <a:ext cx="0" cy="144000"/>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nvGrpSpPr>
          <xdr:cNvPr id="641" name="Ομάδα 640"/>
          <xdr:cNvGrpSpPr/>
        </xdr:nvGrpSpPr>
        <xdr:grpSpPr>
          <a:xfrm>
            <a:off x="3419578" y="28286996"/>
            <a:ext cx="49980" cy="145230"/>
            <a:chOff x="7456129" y="21670705"/>
            <a:chExt cx="49980" cy="145230"/>
          </a:xfrm>
        </xdr:grpSpPr>
        <xdr:cxnSp macro="">
          <xdr:nvCxnSpPr>
            <xdr:cNvPr id="642" name="Ευθεία γραμμή σύνδεσης 641"/>
            <xdr:cNvCxnSpPr/>
          </xdr:nvCxnSpPr>
          <xdr:spPr>
            <a:xfrm>
              <a:off x="7456129" y="21671935"/>
              <a:ext cx="0" cy="144000"/>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643" name="Ευθεία γραμμή σύνδεσης 642"/>
            <xdr:cNvCxnSpPr/>
          </xdr:nvCxnSpPr>
          <xdr:spPr>
            <a:xfrm>
              <a:off x="7506109" y="21670705"/>
              <a:ext cx="0" cy="144000"/>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9525</xdr:colOff>
      <xdr:row>147</xdr:row>
      <xdr:rowOff>96705</xdr:rowOff>
    </xdr:from>
    <xdr:to>
      <xdr:col>9</xdr:col>
      <xdr:colOff>533400</xdr:colOff>
      <xdr:row>150</xdr:row>
      <xdr:rowOff>8900</xdr:rowOff>
    </xdr:to>
    <xdr:grpSp>
      <xdr:nvGrpSpPr>
        <xdr:cNvPr id="8" name="Ομάδα 7"/>
        <xdr:cNvGrpSpPr/>
      </xdr:nvGrpSpPr>
      <xdr:grpSpPr>
        <a:xfrm>
          <a:off x="624041" y="30207995"/>
          <a:ext cx="5440004" cy="526711"/>
          <a:chOff x="624041" y="30617673"/>
          <a:chExt cx="5440004" cy="526711"/>
        </a:xfrm>
      </xdr:grpSpPr>
      <xdr:grpSp>
        <xdr:nvGrpSpPr>
          <xdr:cNvPr id="7580" name="Group 412"/>
          <xdr:cNvGrpSpPr>
            <a:grpSpLocks/>
          </xdr:cNvGrpSpPr>
        </xdr:nvGrpSpPr>
        <xdr:grpSpPr bwMode="auto">
          <a:xfrm>
            <a:off x="624041" y="30617673"/>
            <a:ext cx="5440004" cy="526711"/>
            <a:chOff x="65" y="2910"/>
            <a:chExt cx="567" cy="51"/>
          </a:xfrm>
        </xdr:grpSpPr>
        <xdr:grpSp>
          <xdr:nvGrpSpPr>
            <xdr:cNvPr id="7538" name="Group 370"/>
            <xdr:cNvGrpSpPr>
              <a:grpSpLocks/>
            </xdr:cNvGrpSpPr>
          </xdr:nvGrpSpPr>
          <xdr:grpSpPr bwMode="auto">
            <a:xfrm>
              <a:off x="65" y="2910"/>
              <a:ext cx="59" cy="50"/>
              <a:chOff x="799" y="2240"/>
              <a:chExt cx="59" cy="50"/>
            </a:xfrm>
          </xdr:grpSpPr>
          <xdr:sp macro="" textlink="">
            <xdr:nvSpPr>
              <xdr:cNvPr id="7539" name="Text Box 371"/>
              <xdr:cNvSpPr txBox="1">
                <a:spLocks noChangeArrowheads="1"/>
              </xdr:cNvSpPr>
            </xdr:nvSpPr>
            <xdr:spPr bwMode="auto">
              <a:xfrm>
                <a:off x="826" y="2271"/>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7540" name="Text Box 372"/>
              <xdr:cNvSpPr txBox="1">
                <a:spLocks noChangeArrowheads="1"/>
              </xdr:cNvSpPr>
            </xdr:nvSpPr>
            <xdr:spPr bwMode="auto">
              <a:xfrm>
                <a:off x="827" y="2240"/>
                <a:ext cx="31"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FF00"/>
                    </a:solidFill>
                    <a:latin typeface="Arial"/>
                    <a:cs typeface="Arial"/>
                  </a:rPr>
                  <a:t>C</a:t>
                </a:r>
                <a:r>
                  <a:rPr lang="en-US" sz="1200" b="0" i="0" strike="noStrike">
                    <a:solidFill>
                      <a:srgbClr val="FFFF99"/>
                    </a:solidFill>
                    <a:latin typeface="Arial"/>
                    <a:cs typeface="Arial"/>
                  </a:rPr>
                  <a:t>H</a:t>
                </a:r>
              </a:p>
            </xdr:txBody>
          </xdr:sp>
          <xdr:sp macro="" textlink="">
            <xdr:nvSpPr>
              <xdr:cNvPr id="7541" name="Text Box 373"/>
              <xdr:cNvSpPr txBox="1">
                <a:spLocks noChangeArrowheads="1"/>
              </xdr:cNvSpPr>
            </xdr:nvSpPr>
            <xdr:spPr bwMode="auto">
              <a:xfrm>
                <a:off x="799" y="2240"/>
                <a:ext cx="19"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7545" name="Line 377"/>
              <xdr:cNvSpPr>
                <a:spLocks noChangeShapeType="1"/>
              </xdr:cNvSpPr>
            </xdr:nvSpPr>
            <xdr:spPr bwMode="auto">
              <a:xfrm>
                <a:off x="816" y="2251"/>
                <a:ext cx="14" cy="0"/>
              </a:xfrm>
              <a:prstGeom prst="line">
                <a:avLst/>
              </a:prstGeom>
              <a:noFill/>
              <a:ln w="9525">
                <a:solidFill>
                  <a:srgbClr val="FFFF99"/>
                </a:solidFill>
                <a:round/>
                <a:headEnd/>
                <a:tailEnd/>
              </a:ln>
            </xdr:spPr>
          </xdr:sp>
        </xdr:grpSp>
        <xdr:grpSp>
          <xdr:nvGrpSpPr>
            <xdr:cNvPr id="7579" name="Group 411"/>
            <xdr:cNvGrpSpPr>
              <a:grpSpLocks/>
            </xdr:cNvGrpSpPr>
          </xdr:nvGrpSpPr>
          <xdr:grpSpPr bwMode="auto">
            <a:xfrm>
              <a:off x="358" y="2910"/>
              <a:ext cx="103" cy="51"/>
              <a:chOff x="321" y="2910"/>
              <a:chExt cx="103" cy="51"/>
            </a:xfrm>
          </xdr:grpSpPr>
          <xdr:sp macro="" textlink="">
            <xdr:nvSpPr>
              <xdr:cNvPr id="7547" name="Text Box 379"/>
              <xdr:cNvSpPr txBox="1">
                <a:spLocks noChangeArrowheads="1"/>
              </xdr:cNvSpPr>
            </xdr:nvSpPr>
            <xdr:spPr bwMode="auto">
              <a:xfrm>
                <a:off x="321" y="2910"/>
                <a:ext cx="18"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7548" name="Text Box 380"/>
              <xdr:cNvSpPr txBox="1">
                <a:spLocks noChangeArrowheads="1"/>
              </xdr:cNvSpPr>
            </xdr:nvSpPr>
            <xdr:spPr bwMode="auto">
              <a:xfrm>
                <a:off x="349" y="2942"/>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7549" name="Text Box 381"/>
              <xdr:cNvSpPr txBox="1">
                <a:spLocks noChangeArrowheads="1"/>
              </xdr:cNvSpPr>
            </xdr:nvSpPr>
            <xdr:spPr bwMode="auto">
              <a:xfrm>
                <a:off x="350" y="2910"/>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3366FF"/>
                    </a:solidFill>
                    <a:latin typeface="Arial"/>
                    <a:cs typeface="Arial"/>
                  </a:rPr>
                  <a:t>C</a:t>
                </a:r>
              </a:p>
            </xdr:txBody>
          </xdr:sp>
          <xdr:sp macro="" textlink="">
            <xdr:nvSpPr>
              <xdr:cNvPr id="7550" name="Text Box 382"/>
              <xdr:cNvSpPr txBox="1">
                <a:spLocks noChangeArrowheads="1"/>
              </xdr:cNvSpPr>
            </xdr:nvSpPr>
            <xdr:spPr bwMode="auto">
              <a:xfrm>
                <a:off x="377" y="2911"/>
                <a:ext cx="47" cy="2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ONH</a:t>
                </a:r>
                <a:r>
                  <a:rPr lang="en-US" sz="1200" b="0" i="0" strike="noStrike" baseline="-25000">
                    <a:solidFill>
                      <a:srgbClr val="FFFF99"/>
                    </a:solidFill>
                    <a:latin typeface="Arial"/>
                    <a:cs typeface="Arial"/>
                  </a:rPr>
                  <a:t>4</a:t>
                </a:r>
              </a:p>
            </xdr:txBody>
          </xdr:sp>
          <xdr:sp macro="" textlink="">
            <xdr:nvSpPr>
              <xdr:cNvPr id="7554" name="Line 386"/>
              <xdr:cNvSpPr>
                <a:spLocks noChangeShapeType="1"/>
              </xdr:cNvSpPr>
            </xdr:nvSpPr>
            <xdr:spPr bwMode="auto">
              <a:xfrm>
                <a:off x="338" y="2921"/>
                <a:ext cx="14" cy="0"/>
              </a:xfrm>
              <a:prstGeom prst="line">
                <a:avLst/>
              </a:prstGeom>
              <a:noFill/>
              <a:ln w="9525">
                <a:solidFill>
                  <a:srgbClr val="FFFF99"/>
                </a:solidFill>
                <a:round/>
                <a:headEnd/>
                <a:tailEnd/>
              </a:ln>
            </xdr:spPr>
          </xdr:sp>
          <xdr:sp macro="" textlink="">
            <xdr:nvSpPr>
              <xdr:cNvPr id="7555" name="Line 387"/>
              <xdr:cNvSpPr>
                <a:spLocks noChangeShapeType="1"/>
              </xdr:cNvSpPr>
            </xdr:nvSpPr>
            <xdr:spPr bwMode="auto">
              <a:xfrm>
                <a:off x="367" y="2921"/>
                <a:ext cx="14" cy="0"/>
              </a:xfrm>
              <a:prstGeom prst="line">
                <a:avLst/>
              </a:prstGeom>
              <a:noFill/>
              <a:ln w="9525">
                <a:solidFill>
                  <a:srgbClr val="FFFF99"/>
                </a:solidFill>
                <a:round/>
                <a:headEnd/>
                <a:tailEnd/>
              </a:ln>
            </xdr:spPr>
          </xdr:sp>
        </xdr:grpSp>
        <xdr:sp macro="" textlink="">
          <xdr:nvSpPr>
            <xdr:cNvPr id="7556" name="Text Box 388"/>
            <xdr:cNvSpPr txBox="1">
              <a:spLocks noChangeArrowheads="1"/>
            </xdr:cNvSpPr>
          </xdr:nvSpPr>
          <xdr:spPr bwMode="auto">
            <a:xfrm>
              <a:off x="141" y="2910"/>
              <a:ext cx="66" cy="29"/>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AgNO</a:t>
              </a:r>
              <a:r>
                <a:rPr lang="en-US" sz="1200" b="0" i="0" strike="noStrike" baseline="-25000">
                  <a:solidFill>
                    <a:srgbClr val="FFFF99"/>
                  </a:solidFill>
                  <a:latin typeface="Arial"/>
                  <a:cs typeface="Arial"/>
                </a:rPr>
                <a:t>3</a:t>
              </a:r>
            </a:p>
          </xdr:txBody>
        </xdr:sp>
        <xdr:sp macro="" textlink="">
          <xdr:nvSpPr>
            <xdr:cNvPr id="7557" name="Text Box 389"/>
            <xdr:cNvSpPr txBox="1">
              <a:spLocks noChangeArrowheads="1"/>
            </xdr:cNvSpPr>
          </xdr:nvSpPr>
          <xdr:spPr bwMode="auto">
            <a:xfrm>
              <a:off x="224" y="2910"/>
              <a:ext cx="44" cy="28"/>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3</a:t>
              </a:r>
              <a:r>
                <a:rPr lang="en-US" sz="1200" b="0" i="0" strike="noStrike">
                  <a:solidFill>
                    <a:srgbClr val="FFFF99"/>
                  </a:solidFill>
                  <a:latin typeface="Arial"/>
                  <a:cs typeface="Arial"/>
                </a:rPr>
                <a:t>NH</a:t>
              </a:r>
              <a:r>
                <a:rPr lang="en-US" sz="1200" b="0" i="0" strike="noStrike" baseline="-25000">
                  <a:solidFill>
                    <a:srgbClr val="FFFF99"/>
                  </a:solidFill>
                  <a:latin typeface="Arial"/>
                  <a:cs typeface="Arial"/>
                </a:rPr>
                <a:t>3</a:t>
              </a:r>
            </a:p>
          </xdr:txBody>
        </xdr:sp>
        <xdr:sp macro="" textlink="">
          <xdr:nvSpPr>
            <xdr:cNvPr id="7558" name="Text Box 390"/>
            <xdr:cNvSpPr txBox="1">
              <a:spLocks noChangeArrowheads="1"/>
            </xdr:cNvSpPr>
          </xdr:nvSpPr>
          <xdr:spPr bwMode="auto">
            <a:xfrm>
              <a:off x="483" y="2910"/>
              <a:ext cx="37" cy="23"/>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Ag</a:t>
              </a:r>
            </a:p>
          </xdr:txBody>
        </xdr:sp>
        <xdr:sp macro="" textlink="">
          <xdr:nvSpPr>
            <xdr:cNvPr id="7559" name="Text Box 391"/>
            <xdr:cNvSpPr txBox="1">
              <a:spLocks noChangeArrowheads="1"/>
            </xdr:cNvSpPr>
          </xdr:nvSpPr>
          <xdr:spPr bwMode="auto">
            <a:xfrm>
              <a:off x="285" y="2911"/>
              <a:ext cx="36"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p>
          </xdr:txBody>
        </xdr:sp>
        <xdr:sp macro="" textlink="">
          <xdr:nvSpPr>
            <xdr:cNvPr id="7560" name="Text Box 392"/>
            <xdr:cNvSpPr txBox="1">
              <a:spLocks noChangeArrowheads="1"/>
            </xdr:cNvSpPr>
          </xdr:nvSpPr>
          <xdr:spPr bwMode="auto">
            <a:xfrm>
              <a:off x="548" y="2910"/>
              <a:ext cx="84"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NH</a:t>
              </a:r>
              <a:r>
                <a:rPr lang="en-US" sz="1200" b="0" i="0" strike="noStrike" baseline="-25000">
                  <a:solidFill>
                    <a:srgbClr val="FFFF99"/>
                  </a:solidFill>
                  <a:latin typeface="Arial"/>
                  <a:cs typeface="Arial"/>
                </a:rPr>
                <a:t>4</a:t>
              </a:r>
              <a:r>
                <a:rPr lang="en-US" sz="1200" b="0" i="0" strike="noStrike">
                  <a:solidFill>
                    <a:srgbClr val="FFFF99"/>
                  </a:solidFill>
                  <a:latin typeface="Arial"/>
                  <a:cs typeface="Arial"/>
                </a:rPr>
                <a:t>NO</a:t>
              </a:r>
              <a:r>
                <a:rPr lang="en-US" sz="1200" b="0" i="0" strike="noStrike" baseline="-25000">
                  <a:solidFill>
                    <a:srgbClr val="FFFF99"/>
                  </a:solidFill>
                  <a:latin typeface="Arial"/>
                  <a:cs typeface="Arial"/>
                </a:rPr>
                <a:t>3</a:t>
              </a:r>
            </a:p>
          </xdr:txBody>
        </xdr:sp>
        <xdr:sp macro="" textlink="">
          <xdr:nvSpPr>
            <xdr:cNvPr id="7561" name="Line 393"/>
            <xdr:cNvSpPr>
              <a:spLocks noChangeShapeType="1"/>
            </xdr:cNvSpPr>
          </xdr:nvSpPr>
          <xdr:spPr bwMode="auto">
            <a:xfrm>
              <a:off x="324" y="2921"/>
              <a:ext cx="32" cy="0"/>
            </a:xfrm>
            <a:prstGeom prst="line">
              <a:avLst/>
            </a:prstGeom>
            <a:noFill/>
            <a:ln w="12700">
              <a:solidFill>
                <a:srgbClr val="FF0000"/>
              </a:solidFill>
              <a:round/>
              <a:headEnd/>
              <a:tailEnd type="triangle" w="med" len="med"/>
            </a:ln>
          </xdr:spPr>
        </xdr:sp>
        <xdr:grpSp>
          <xdr:nvGrpSpPr>
            <xdr:cNvPr id="7562" name="Group 394"/>
            <xdr:cNvGrpSpPr>
              <a:grpSpLocks/>
            </xdr:cNvGrpSpPr>
          </xdr:nvGrpSpPr>
          <xdr:grpSpPr bwMode="auto">
            <a:xfrm>
              <a:off x="468" y="2915"/>
              <a:ext cx="12" cy="12"/>
              <a:chOff x="495" y="1422"/>
              <a:chExt cx="14" cy="14"/>
            </a:xfrm>
          </xdr:grpSpPr>
          <xdr:sp macro="" textlink="">
            <xdr:nvSpPr>
              <xdr:cNvPr id="7563" name="Line 395"/>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564" name="Line 396"/>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565" name="Group 397"/>
            <xdr:cNvGrpSpPr>
              <a:grpSpLocks/>
            </xdr:cNvGrpSpPr>
          </xdr:nvGrpSpPr>
          <xdr:grpSpPr bwMode="auto">
            <a:xfrm>
              <a:off x="210" y="2915"/>
              <a:ext cx="12" cy="12"/>
              <a:chOff x="495" y="1422"/>
              <a:chExt cx="14" cy="14"/>
            </a:xfrm>
          </xdr:grpSpPr>
          <xdr:sp macro="" textlink="">
            <xdr:nvSpPr>
              <xdr:cNvPr id="7566" name="Line 39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567" name="Line 39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568" name="Group 400"/>
            <xdr:cNvGrpSpPr>
              <a:grpSpLocks/>
            </xdr:cNvGrpSpPr>
          </xdr:nvGrpSpPr>
          <xdr:grpSpPr bwMode="auto">
            <a:xfrm>
              <a:off x="127" y="2915"/>
              <a:ext cx="12" cy="12"/>
              <a:chOff x="495" y="1422"/>
              <a:chExt cx="14" cy="14"/>
            </a:xfrm>
          </xdr:grpSpPr>
          <xdr:sp macro="" textlink="">
            <xdr:nvSpPr>
              <xdr:cNvPr id="7569" name="Line 401"/>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570" name="Line 402"/>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571" name="Group 403"/>
            <xdr:cNvGrpSpPr>
              <a:grpSpLocks/>
            </xdr:cNvGrpSpPr>
          </xdr:nvGrpSpPr>
          <xdr:grpSpPr bwMode="auto">
            <a:xfrm>
              <a:off x="533" y="2915"/>
              <a:ext cx="12" cy="12"/>
              <a:chOff x="495" y="1422"/>
              <a:chExt cx="14" cy="14"/>
            </a:xfrm>
          </xdr:grpSpPr>
          <xdr:sp macro="" textlink="">
            <xdr:nvSpPr>
              <xdr:cNvPr id="7572" name="Line 40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573" name="Line 40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574" name="Group 406"/>
            <xdr:cNvGrpSpPr>
              <a:grpSpLocks/>
            </xdr:cNvGrpSpPr>
          </xdr:nvGrpSpPr>
          <xdr:grpSpPr bwMode="auto">
            <a:xfrm>
              <a:off x="272" y="2915"/>
              <a:ext cx="12" cy="12"/>
              <a:chOff x="495" y="1422"/>
              <a:chExt cx="14" cy="14"/>
            </a:xfrm>
          </xdr:grpSpPr>
          <xdr:sp macro="" textlink="">
            <xdr:nvSpPr>
              <xdr:cNvPr id="7575" name="Line 407"/>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576" name="Line 408"/>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7577" name="Line 409"/>
            <xdr:cNvSpPr>
              <a:spLocks noChangeShapeType="1"/>
            </xdr:cNvSpPr>
          </xdr:nvSpPr>
          <xdr:spPr bwMode="auto">
            <a:xfrm>
              <a:off x="523" y="2913"/>
              <a:ext cx="0" cy="18"/>
            </a:xfrm>
            <a:prstGeom prst="line">
              <a:avLst/>
            </a:prstGeom>
            <a:noFill/>
            <a:ln w="9525">
              <a:solidFill>
                <a:srgbClr val="800000"/>
              </a:solidFill>
              <a:round/>
              <a:headEnd/>
              <a:tailEnd type="triangle" w="med" len="med"/>
            </a:ln>
          </xdr:spPr>
        </xdr:sp>
      </xdr:grpSp>
      <xdr:grpSp>
        <xdr:nvGrpSpPr>
          <xdr:cNvPr id="645" name="Ομάδα 644"/>
          <xdr:cNvGrpSpPr/>
        </xdr:nvGrpSpPr>
        <xdr:grpSpPr>
          <a:xfrm>
            <a:off x="952501" y="30817983"/>
            <a:ext cx="49980" cy="145230"/>
            <a:chOff x="7456129" y="21670705"/>
            <a:chExt cx="49980" cy="145230"/>
          </a:xfrm>
        </xdr:grpSpPr>
        <xdr:cxnSp macro="">
          <xdr:nvCxnSpPr>
            <xdr:cNvPr id="646" name="Ευθεία γραμμή σύνδεσης 645"/>
            <xdr:cNvCxnSpPr/>
          </xdr:nvCxnSpPr>
          <xdr:spPr>
            <a:xfrm>
              <a:off x="7456129" y="21671935"/>
              <a:ext cx="0" cy="144000"/>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647" name="Ευθεία γραμμή σύνδεσης 646"/>
            <xdr:cNvCxnSpPr/>
          </xdr:nvCxnSpPr>
          <xdr:spPr>
            <a:xfrm>
              <a:off x="7506109" y="21670705"/>
              <a:ext cx="0" cy="144000"/>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nvGrpSpPr>
          <xdr:cNvPr id="648" name="Ομάδα 647"/>
          <xdr:cNvGrpSpPr/>
        </xdr:nvGrpSpPr>
        <xdr:grpSpPr>
          <a:xfrm>
            <a:off x="3767802" y="30816753"/>
            <a:ext cx="49980" cy="145230"/>
            <a:chOff x="7456129" y="21670705"/>
            <a:chExt cx="49980" cy="145230"/>
          </a:xfrm>
        </xdr:grpSpPr>
        <xdr:cxnSp macro="">
          <xdr:nvCxnSpPr>
            <xdr:cNvPr id="649" name="Ευθεία γραμμή σύνδεσης 648"/>
            <xdr:cNvCxnSpPr/>
          </xdr:nvCxnSpPr>
          <xdr:spPr>
            <a:xfrm>
              <a:off x="7456129" y="21671935"/>
              <a:ext cx="0" cy="144000"/>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650" name="Ευθεία γραμμή σύνδεσης 649"/>
            <xdr:cNvCxnSpPr/>
          </xdr:nvCxnSpPr>
          <xdr:spPr>
            <a:xfrm>
              <a:off x="7506109" y="21670705"/>
              <a:ext cx="0" cy="144000"/>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10242</xdr:colOff>
      <xdr:row>174</xdr:row>
      <xdr:rowOff>76920</xdr:rowOff>
    </xdr:from>
    <xdr:to>
      <xdr:col>12</xdr:col>
      <xdr:colOff>134067</xdr:colOff>
      <xdr:row>176</xdr:row>
      <xdr:rowOff>197333</xdr:rowOff>
    </xdr:to>
    <xdr:grpSp>
      <xdr:nvGrpSpPr>
        <xdr:cNvPr id="10" name="Ομάδα 9"/>
        <xdr:cNvGrpSpPr/>
      </xdr:nvGrpSpPr>
      <xdr:grpSpPr>
        <a:xfrm>
          <a:off x="624758" y="35718855"/>
          <a:ext cx="6883503" cy="530091"/>
          <a:chOff x="624758" y="36128533"/>
          <a:chExt cx="6883503" cy="530090"/>
        </a:xfrm>
      </xdr:grpSpPr>
      <xdr:grpSp>
        <xdr:nvGrpSpPr>
          <xdr:cNvPr id="7715" name="Group 547"/>
          <xdr:cNvGrpSpPr>
            <a:grpSpLocks/>
          </xdr:cNvGrpSpPr>
        </xdr:nvGrpSpPr>
        <xdr:grpSpPr bwMode="auto">
          <a:xfrm>
            <a:off x="624758" y="36128533"/>
            <a:ext cx="6883503" cy="530090"/>
            <a:chOff x="64" y="3429"/>
            <a:chExt cx="717" cy="51"/>
          </a:xfrm>
        </xdr:grpSpPr>
        <xdr:sp macro="" textlink="">
          <xdr:nvSpPr>
            <xdr:cNvPr id="7663" name="Text Box 495"/>
            <xdr:cNvSpPr txBox="1">
              <a:spLocks noChangeArrowheads="1"/>
            </xdr:cNvSpPr>
          </xdr:nvSpPr>
          <xdr:spPr bwMode="auto">
            <a:xfrm>
              <a:off x="637" y="3429"/>
              <a:ext cx="71" cy="28"/>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5</a:t>
              </a:r>
              <a:r>
                <a:rPr lang="en-US" sz="1200" b="0" i="0" strike="noStrike">
                  <a:solidFill>
                    <a:srgbClr val="FFFF99"/>
                  </a:solidFill>
                  <a:latin typeface="Arial"/>
                  <a:cs typeface="Arial"/>
                </a:rPr>
                <a:t>Na</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630" name="Text Box 462"/>
            <xdr:cNvSpPr txBox="1">
              <a:spLocks noChangeArrowheads="1"/>
            </xdr:cNvSpPr>
          </xdr:nvSpPr>
          <xdr:spPr bwMode="auto">
            <a:xfrm>
              <a:off x="390" y="3429"/>
              <a:ext cx="55" cy="28"/>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10</a:t>
              </a:r>
              <a:r>
                <a:rPr lang="en-US" sz="1200" b="1" i="0" strike="noStrike">
                  <a:solidFill>
                    <a:srgbClr val="00CCFF"/>
                  </a:solidFill>
                  <a:latin typeface="Arial"/>
                  <a:cs typeface="Arial"/>
                </a:rPr>
                <a:t>C</a:t>
              </a:r>
              <a:r>
                <a:rPr lang="el-GR" sz="1200" b="0" i="0" strike="noStrike">
                  <a:solidFill>
                    <a:srgbClr val="FFFF99"/>
                  </a:solidFill>
                  <a:latin typeface="Arial"/>
                  <a:cs typeface="Arial"/>
                </a:rPr>
                <a:t>Ο</a:t>
              </a:r>
              <a:r>
                <a:rPr lang="el-GR" sz="1200" b="0" i="0" strike="noStrike" baseline="-25000">
                  <a:solidFill>
                    <a:srgbClr val="FFFF99"/>
                  </a:solidFill>
                  <a:latin typeface="Arial"/>
                  <a:cs typeface="Arial"/>
                </a:rPr>
                <a:t>2</a:t>
              </a:r>
            </a:p>
          </xdr:txBody>
        </xdr:sp>
        <xdr:grpSp>
          <xdr:nvGrpSpPr>
            <xdr:cNvPr id="7667" name="Group 499"/>
            <xdr:cNvGrpSpPr>
              <a:grpSpLocks/>
            </xdr:cNvGrpSpPr>
          </xdr:nvGrpSpPr>
          <xdr:grpSpPr bwMode="auto">
            <a:xfrm>
              <a:off x="64" y="3429"/>
              <a:ext cx="114" cy="51"/>
              <a:chOff x="46" y="3433"/>
              <a:chExt cx="114" cy="51"/>
            </a:xfrm>
          </xdr:grpSpPr>
          <xdr:sp macro="" textlink="">
            <xdr:nvSpPr>
              <xdr:cNvPr id="7632" name="Text Box 464"/>
              <xdr:cNvSpPr txBox="1">
                <a:spLocks noChangeArrowheads="1"/>
              </xdr:cNvSpPr>
            </xdr:nvSpPr>
            <xdr:spPr bwMode="auto">
              <a:xfrm>
                <a:off x="91" y="3465"/>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7633" name="Text Box 465"/>
              <xdr:cNvSpPr txBox="1">
                <a:spLocks noChangeArrowheads="1"/>
              </xdr:cNvSpPr>
            </xdr:nvSpPr>
            <xdr:spPr bwMode="auto">
              <a:xfrm>
                <a:off x="92" y="3433"/>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3366FF"/>
                    </a:solidFill>
                    <a:latin typeface="Arial"/>
                    <a:cs typeface="Arial"/>
                  </a:rPr>
                  <a:t>C</a:t>
                </a:r>
              </a:p>
            </xdr:txBody>
          </xdr:sp>
          <xdr:sp macro="" textlink="">
            <xdr:nvSpPr>
              <xdr:cNvPr id="7634" name="Text Box 466"/>
              <xdr:cNvSpPr txBox="1">
                <a:spLocks noChangeArrowheads="1"/>
              </xdr:cNvSpPr>
            </xdr:nvSpPr>
            <xdr:spPr bwMode="auto">
              <a:xfrm>
                <a:off x="121" y="3433"/>
                <a:ext cx="3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ONa</a:t>
                </a:r>
              </a:p>
            </xdr:txBody>
          </xdr:sp>
          <xdr:sp macro="" textlink="">
            <xdr:nvSpPr>
              <xdr:cNvPr id="7638" name="Text Box 470"/>
              <xdr:cNvSpPr txBox="1">
                <a:spLocks noChangeArrowheads="1"/>
              </xdr:cNvSpPr>
            </xdr:nvSpPr>
            <xdr:spPr bwMode="auto">
              <a:xfrm>
                <a:off x="46" y="3433"/>
                <a:ext cx="38" cy="20"/>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10</a:t>
                </a:r>
                <a:r>
                  <a:rPr lang="en-US" sz="1200" b="0" i="0" strike="noStrike">
                    <a:solidFill>
                      <a:srgbClr val="FFFF99"/>
                    </a:solidFill>
                    <a:latin typeface="Arial"/>
                    <a:cs typeface="Arial"/>
                  </a:rPr>
                  <a:t>H</a:t>
                </a:r>
              </a:p>
            </xdr:txBody>
          </xdr:sp>
          <xdr:sp macro="" textlink="">
            <xdr:nvSpPr>
              <xdr:cNvPr id="7639" name="Line 471"/>
              <xdr:cNvSpPr>
                <a:spLocks noChangeShapeType="1"/>
              </xdr:cNvSpPr>
            </xdr:nvSpPr>
            <xdr:spPr bwMode="auto">
              <a:xfrm>
                <a:off x="81" y="3445"/>
                <a:ext cx="14" cy="0"/>
              </a:xfrm>
              <a:prstGeom prst="line">
                <a:avLst/>
              </a:prstGeom>
              <a:noFill/>
              <a:ln w="9525">
                <a:solidFill>
                  <a:srgbClr val="FFFF99"/>
                </a:solidFill>
                <a:round/>
                <a:headEnd/>
                <a:tailEnd/>
              </a:ln>
            </xdr:spPr>
          </xdr:sp>
          <xdr:sp macro="" textlink="">
            <xdr:nvSpPr>
              <xdr:cNvPr id="7640" name="Line 472"/>
              <xdr:cNvSpPr>
                <a:spLocks noChangeShapeType="1"/>
              </xdr:cNvSpPr>
            </xdr:nvSpPr>
            <xdr:spPr bwMode="auto">
              <a:xfrm>
                <a:off x="109" y="3445"/>
                <a:ext cx="14" cy="0"/>
              </a:xfrm>
              <a:prstGeom prst="line">
                <a:avLst/>
              </a:prstGeom>
              <a:noFill/>
              <a:ln w="9525">
                <a:solidFill>
                  <a:srgbClr val="FFFF99"/>
                </a:solidFill>
                <a:round/>
                <a:headEnd/>
                <a:tailEnd/>
              </a:ln>
            </xdr:spPr>
          </xdr:sp>
        </xdr:grpSp>
        <xdr:sp macro="" textlink="">
          <xdr:nvSpPr>
            <xdr:cNvPr id="7641" name="Text Box 473"/>
            <xdr:cNvSpPr txBox="1">
              <a:spLocks noChangeArrowheads="1"/>
            </xdr:cNvSpPr>
          </xdr:nvSpPr>
          <xdr:spPr bwMode="auto">
            <a:xfrm>
              <a:off x="198" y="3429"/>
              <a:ext cx="66"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4</a:t>
              </a:r>
              <a:r>
                <a:rPr lang="en-US" sz="1200" b="0" i="0" strike="noStrike">
                  <a:solidFill>
                    <a:srgbClr val="FFFF99"/>
                  </a:solidFill>
                  <a:latin typeface="Arial"/>
                  <a:cs typeface="Arial"/>
                </a:rPr>
                <a:t>KMnO</a:t>
              </a:r>
              <a:r>
                <a:rPr lang="en-US" sz="1200" b="0" i="0" strike="noStrike" baseline="-25000">
                  <a:solidFill>
                    <a:srgbClr val="FFFF99"/>
                  </a:solidFill>
                  <a:latin typeface="Arial"/>
                  <a:cs typeface="Arial"/>
                </a:rPr>
                <a:t>4</a:t>
              </a:r>
            </a:p>
          </xdr:txBody>
        </xdr:sp>
        <xdr:sp macro="" textlink="">
          <xdr:nvSpPr>
            <xdr:cNvPr id="7642" name="Text Box 474"/>
            <xdr:cNvSpPr txBox="1">
              <a:spLocks noChangeArrowheads="1"/>
            </xdr:cNvSpPr>
          </xdr:nvSpPr>
          <xdr:spPr bwMode="auto">
            <a:xfrm>
              <a:off x="282" y="3429"/>
              <a:ext cx="71" cy="26"/>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11</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643" name="Text Box 475"/>
            <xdr:cNvSpPr txBox="1">
              <a:spLocks noChangeArrowheads="1"/>
            </xdr:cNvSpPr>
          </xdr:nvSpPr>
          <xdr:spPr bwMode="auto">
            <a:xfrm>
              <a:off x="470" y="3429"/>
              <a:ext cx="66"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4</a:t>
              </a:r>
              <a:r>
                <a:rPr lang="en-US" sz="1200" b="0" i="0" strike="noStrike">
                  <a:solidFill>
                    <a:srgbClr val="FFFF99"/>
                  </a:solidFill>
                  <a:latin typeface="Arial"/>
                  <a:cs typeface="Arial"/>
                </a:rPr>
                <a:t>MnSO</a:t>
              </a:r>
              <a:r>
                <a:rPr lang="en-US" sz="1200" b="0" i="0" strike="noStrike" baseline="-25000">
                  <a:solidFill>
                    <a:srgbClr val="FFFF99"/>
                  </a:solidFill>
                  <a:latin typeface="Arial"/>
                  <a:cs typeface="Arial"/>
                </a:rPr>
                <a:t>4</a:t>
              </a:r>
            </a:p>
          </xdr:txBody>
        </xdr:sp>
        <xdr:sp macro="" textlink="">
          <xdr:nvSpPr>
            <xdr:cNvPr id="7644" name="Text Box 476"/>
            <xdr:cNvSpPr txBox="1">
              <a:spLocks noChangeArrowheads="1"/>
            </xdr:cNvSpPr>
          </xdr:nvSpPr>
          <xdr:spPr bwMode="auto">
            <a:xfrm>
              <a:off x="726" y="3429"/>
              <a:ext cx="55"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16</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p>
          </xdr:txBody>
        </xdr:sp>
        <xdr:sp macro="" textlink="">
          <xdr:nvSpPr>
            <xdr:cNvPr id="7645" name="Text Box 477"/>
            <xdr:cNvSpPr txBox="1">
              <a:spLocks noChangeArrowheads="1"/>
            </xdr:cNvSpPr>
          </xdr:nvSpPr>
          <xdr:spPr bwMode="auto">
            <a:xfrm>
              <a:off x="555" y="3429"/>
              <a:ext cx="64"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K</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646" name="Line 478"/>
            <xdr:cNvSpPr>
              <a:spLocks noChangeShapeType="1"/>
            </xdr:cNvSpPr>
          </xdr:nvSpPr>
          <xdr:spPr bwMode="auto">
            <a:xfrm>
              <a:off x="356" y="3440"/>
              <a:ext cx="32" cy="0"/>
            </a:xfrm>
            <a:prstGeom prst="line">
              <a:avLst/>
            </a:prstGeom>
            <a:noFill/>
            <a:ln w="12700">
              <a:solidFill>
                <a:srgbClr val="FF0000"/>
              </a:solidFill>
              <a:round/>
              <a:headEnd/>
              <a:tailEnd type="triangle" w="med" len="med"/>
            </a:ln>
          </xdr:spPr>
        </xdr:sp>
        <xdr:grpSp>
          <xdr:nvGrpSpPr>
            <xdr:cNvPr id="7647" name="Group 479"/>
            <xdr:cNvGrpSpPr>
              <a:grpSpLocks/>
            </xdr:cNvGrpSpPr>
          </xdr:nvGrpSpPr>
          <xdr:grpSpPr bwMode="auto">
            <a:xfrm>
              <a:off x="455" y="3434"/>
              <a:ext cx="12" cy="12"/>
              <a:chOff x="495" y="1422"/>
              <a:chExt cx="14" cy="14"/>
            </a:xfrm>
          </xdr:grpSpPr>
          <xdr:sp macro="" textlink="">
            <xdr:nvSpPr>
              <xdr:cNvPr id="7648" name="Line 480"/>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649" name="Line 481"/>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650" name="Group 482"/>
            <xdr:cNvGrpSpPr>
              <a:grpSpLocks/>
            </xdr:cNvGrpSpPr>
          </xdr:nvGrpSpPr>
          <xdr:grpSpPr bwMode="auto">
            <a:xfrm>
              <a:off x="268" y="3434"/>
              <a:ext cx="12" cy="12"/>
              <a:chOff x="495" y="1422"/>
              <a:chExt cx="14" cy="14"/>
            </a:xfrm>
          </xdr:grpSpPr>
          <xdr:sp macro="" textlink="">
            <xdr:nvSpPr>
              <xdr:cNvPr id="7651" name="Line 483"/>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652" name="Line 484"/>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653" name="Group 485"/>
            <xdr:cNvGrpSpPr>
              <a:grpSpLocks/>
            </xdr:cNvGrpSpPr>
          </xdr:nvGrpSpPr>
          <xdr:grpSpPr bwMode="auto">
            <a:xfrm>
              <a:off x="540" y="3434"/>
              <a:ext cx="12" cy="12"/>
              <a:chOff x="495" y="1422"/>
              <a:chExt cx="14" cy="14"/>
            </a:xfrm>
          </xdr:grpSpPr>
          <xdr:sp macro="" textlink="">
            <xdr:nvSpPr>
              <xdr:cNvPr id="7654" name="Line 486"/>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655" name="Line 487"/>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656" name="Group 488"/>
            <xdr:cNvGrpSpPr>
              <a:grpSpLocks/>
            </xdr:cNvGrpSpPr>
          </xdr:nvGrpSpPr>
          <xdr:grpSpPr bwMode="auto">
            <a:xfrm>
              <a:off x="712" y="3434"/>
              <a:ext cx="12" cy="12"/>
              <a:chOff x="495" y="1422"/>
              <a:chExt cx="14" cy="14"/>
            </a:xfrm>
          </xdr:grpSpPr>
          <xdr:sp macro="" textlink="">
            <xdr:nvSpPr>
              <xdr:cNvPr id="7657" name="Line 489"/>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658" name="Line 490"/>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659" name="Group 491"/>
            <xdr:cNvGrpSpPr>
              <a:grpSpLocks/>
            </xdr:cNvGrpSpPr>
          </xdr:nvGrpSpPr>
          <xdr:grpSpPr bwMode="auto">
            <a:xfrm>
              <a:off x="183" y="3434"/>
              <a:ext cx="12" cy="12"/>
              <a:chOff x="495" y="1422"/>
              <a:chExt cx="14" cy="14"/>
            </a:xfrm>
          </xdr:grpSpPr>
          <xdr:sp macro="" textlink="">
            <xdr:nvSpPr>
              <xdr:cNvPr id="7660" name="Line 492"/>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661" name="Line 493"/>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664" name="Group 496"/>
            <xdr:cNvGrpSpPr>
              <a:grpSpLocks/>
            </xdr:cNvGrpSpPr>
          </xdr:nvGrpSpPr>
          <xdr:grpSpPr bwMode="auto">
            <a:xfrm>
              <a:off x="621" y="3434"/>
              <a:ext cx="13" cy="12"/>
              <a:chOff x="495" y="1422"/>
              <a:chExt cx="14" cy="14"/>
            </a:xfrm>
          </xdr:grpSpPr>
          <xdr:sp macro="" textlink="">
            <xdr:nvSpPr>
              <xdr:cNvPr id="7665" name="Line 497"/>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666" name="Line 498"/>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7713" name="Line 545"/>
            <xdr:cNvSpPr>
              <a:spLocks noChangeShapeType="1"/>
            </xdr:cNvSpPr>
          </xdr:nvSpPr>
          <xdr:spPr bwMode="auto">
            <a:xfrm flipV="1">
              <a:off x="447" y="3430"/>
              <a:ext cx="0" cy="18"/>
            </a:xfrm>
            <a:prstGeom prst="line">
              <a:avLst/>
            </a:prstGeom>
            <a:noFill/>
            <a:ln w="9525">
              <a:solidFill>
                <a:srgbClr val="800000"/>
              </a:solidFill>
              <a:round/>
              <a:headEnd/>
              <a:tailEnd type="triangle" w="med" len="med"/>
            </a:ln>
          </xdr:spPr>
        </xdr:sp>
      </xdr:grpSp>
      <xdr:grpSp>
        <xdr:nvGrpSpPr>
          <xdr:cNvPr id="652" name="Ομάδα 651"/>
          <xdr:cNvGrpSpPr/>
        </xdr:nvGrpSpPr>
        <xdr:grpSpPr>
          <a:xfrm>
            <a:off x="1126614" y="36338387"/>
            <a:ext cx="49980" cy="145230"/>
            <a:chOff x="7456129" y="21670705"/>
            <a:chExt cx="49980" cy="145230"/>
          </a:xfrm>
        </xdr:grpSpPr>
        <xdr:cxnSp macro="">
          <xdr:nvCxnSpPr>
            <xdr:cNvPr id="653" name="Ευθεία γραμμή σύνδεσης 652"/>
            <xdr:cNvCxnSpPr/>
          </xdr:nvCxnSpPr>
          <xdr:spPr>
            <a:xfrm>
              <a:off x="7456129" y="21671935"/>
              <a:ext cx="0" cy="144000"/>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654" name="Ευθεία γραμμή σύνδεσης 653"/>
            <xdr:cNvCxnSpPr/>
          </xdr:nvCxnSpPr>
          <xdr:spPr>
            <a:xfrm>
              <a:off x="7506109" y="21670705"/>
              <a:ext cx="0" cy="144000"/>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0</xdr:colOff>
      <xdr:row>166</xdr:row>
      <xdr:rowOff>125245</xdr:rowOff>
    </xdr:from>
    <xdr:to>
      <xdr:col>10</xdr:col>
      <xdr:colOff>47625</xdr:colOff>
      <xdr:row>169</xdr:row>
      <xdr:rowOff>27112</xdr:rowOff>
    </xdr:to>
    <xdr:grpSp>
      <xdr:nvGrpSpPr>
        <xdr:cNvPr id="9" name="Ομάδα 8"/>
        <xdr:cNvGrpSpPr/>
      </xdr:nvGrpSpPr>
      <xdr:grpSpPr>
        <a:xfrm>
          <a:off x="614516" y="34128471"/>
          <a:ext cx="5578270" cy="516383"/>
          <a:chOff x="614516" y="34538148"/>
          <a:chExt cx="5578270" cy="516383"/>
        </a:xfrm>
      </xdr:grpSpPr>
      <xdr:grpSp>
        <xdr:nvGrpSpPr>
          <xdr:cNvPr id="7714" name="Group 546"/>
          <xdr:cNvGrpSpPr>
            <a:grpSpLocks/>
          </xdr:cNvGrpSpPr>
        </xdr:nvGrpSpPr>
        <xdr:grpSpPr bwMode="auto">
          <a:xfrm>
            <a:off x="614516" y="34538148"/>
            <a:ext cx="5578270" cy="516383"/>
            <a:chOff x="64" y="3273"/>
            <a:chExt cx="581" cy="50"/>
          </a:xfrm>
        </xdr:grpSpPr>
        <xdr:sp macro="" textlink="">
          <xdr:nvSpPr>
            <xdr:cNvPr id="7620" name="Text Box 452"/>
            <xdr:cNvSpPr txBox="1">
              <a:spLocks noChangeArrowheads="1"/>
            </xdr:cNvSpPr>
          </xdr:nvSpPr>
          <xdr:spPr bwMode="auto">
            <a:xfrm>
              <a:off x="363" y="3273"/>
              <a:ext cx="47" cy="29"/>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3</a:t>
              </a:r>
              <a:r>
                <a:rPr lang="en-US" sz="1200" b="1" i="0" strike="noStrike">
                  <a:solidFill>
                    <a:srgbClr val="00CCFF"/>
                  </a:solidFill>
                  <a:latin typeface="Arial"/>
                  <a:cs typeface="Arial"/>
                </a:rPr>
                <a:t>C</a:t>
              </a:r>
              <a:r>
                <a:rPr lang="el-GR" sz="1200" b="0" i="0" strike="noStrike">
                  <a:solidFill>
                    <a:srgbClr val="FFFF99"/>
                  </a:solidFill>
                  <a:latin typeface="Arial"/>
                  <a:cs typeface="Arial"/>
                </a:rPr>
                <a:t>Ο</a:t>
              </a:r>
              <a:r>
                <a:rPr lang="el-GR" sz="1200" b="0" i="0" strike="noStrike" baseline="-25000">
                  <a:solidFill>
                    <a:srgbClr val="FFFF99"/>
                  </a:solidFill>
                  <a:latin typeface="Arial"/>
                  <a:cs typeface="Arial"/>
                </a:rPr>
                <a:t>2</a:t>
              </a:r>
            </a:p>
          </xdr:txBody>
        </xdr:sp>
        <xdr:grpSp>
          <xdr:nvGrpSpPr>
            <xdr:cNvPr id="7629" name="Group 461"/>
            <xdr:cNvGrpSpPr>
              <a:grpSpLocks/>
            </xdr:cNvGrpSpPr>
          </xdr:nvGrpSpPr>
          <xdr:grpSpPr bwMode="auto">
            <a:xfrm>
              <a:off x="64" y="3273"/>
              <a:ext cx="96" cy="50"/>
              <a:chOff x="368" y="3273"/>
              <a:chExt cx="96" cy="50"/>
            </a:xfrm>
          </xdr:grpSpPr>
          <xdr:sp macro="" textlink="">
            <xdr:nvSpPr>
              <xdr:cNvPr id="7591" name="Text Box 423"/>
              <xdr:cNvSpPr txBox="1">
                <a:spLocks noChangeArrowheads="1"/>
              </xdr:cNvSpPr>
            </xdr:nvSpPr>
            <xdr:spPr bwMode="auto">
              <a:xfrm>
                <a:off x="405" y="3304"/>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7592" name="Text Box 424"/>
              <xdr:cNvSpPr txBox="1">
                <a:spLocks noChangeArrowheads="1"/>
              </xdr:cNvSpPr>
            </xdr:nvSpPr>
            <xdr:spPr bwMode="auto">
              <a:xfrm>
                <a:off x="406" y="3273"/>
                <a:ext cx="20"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3366FF"/>
                    </a:solidFill>
                    <a:latin typeface="Arial"/>
                    <a:cs typeface="Arial"/>
                  </a:rPr>
                  <a:t>C</a:t>
                </a:r>
              </a:p>
            </xdr:txBody>
          </xdr:sp>
          <xdr:sp macro="" textlink="">
            <xdr:nvSpPr>
              <xdr:cNvPr id="7593" name="Text Box 425"/>
              <xdr:cNvSpPr txBox="1">
                <a:spLocks noChangeArrowheads="1"/>
              </xdr:cNvSpPr>
            </xdr:nvSpPr>
            <xdr:spPr bwMode="auto">
              <a:xfrm>
                <a:off x="434" y="3273"/>
                <a:ext cx="30"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7597" name="Text Box 429"/>
              <xdr:cNvSpPr txBox="1">
                <a:spLocks noChangeArrowheads="1"/>
              </xdr:cNvSpPr>
            </xdr:nvSpPr>
            <xdr:spPr bwMode="auto">
              <a:xfrm>
                <a:off x="368" y="3273"/>
                <a:ext cx="27" cy="21"/>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3</a:t>
                </a:r>
                <a:r>
                  <a:rPr lang="en-US" sz="1200" b="0" i="0" strike="noStrike">
                    <a:solidFill>
                      <a:srgbClr val="FFFF99"/>
                    </a:solidFill>
                    <a:latin typeface="Arial"/>
                    <a:cs typeface="Arial"/>
                  </a:rPr>
                  <a:t>H</a:t>
                </a:r>
              </a:p>
            </xdr:txBody>
          </xdr:sp>
          <xdr:sp macro="" textlink="">
            <xdr:nvSpPr>
              <xdr:cNvPr id="7598" name="Line 430"/>
              <xdr:cNvSpPr>
                <a:spLocks noChangeShapeType="1"/>
              </xdr:cNvSpPr>
            </xdr:nvSpPr>
            <xdr:spPr bwMode="auto">
              <a:xfrm>
                <a:off x="395" y="3285"/>
                <a:ext cx="14" cy="0"/>
              </a:xfrm>
              <a:prstGeom prst="line">
                <a:avLst/>
              </a:prstGeom>
              <a:noFill/>
              <a:ln w="9525">
                <a:solidFill>
                  <a:srgbClr val="FFFF99"/>
                </a:solidFill>
                <a:round/>
                <a:headEnd/>
                <a:tailEnd/>
              </a:ln>
            </xdr:spPr>
          </xdr:sp>
          <xdr:sp macro="" textlink="">
            <xdr:nvSpPr>
              <xdr:cNvPr id="7599" name="Line 431"/>
              <xdr:cNvSpPr>
                <a:spLocks noChangeShapeType="1"/>
              </xdr:cNvSpPr>
            </xdr:nvSpPr>
            <xdr:spPr bwMode="auto">
              <a:xfrm>
                <a:off x="423" y="3285"/>
                <a:ext cx="14" cy="0"/>
              </a:xfrm>
              <a:prstGeom prst="line">
                <a:avLst/>
              </a:prstGeom>
              <a:noFill/>
              <a:ln w="9525">
                <a:solidFill>
                  <a:srgbClr val="FFFF99"/>
                </a:solidFill>
                <a:round/>
                <a:headEnd/>
                <a:tailEnd/>
              </a:ln>
            </xdr:spPr>
          </xdr:sp>
        </xdr:grpSp>
        <xdr:sp macro="" textlink="">
          <xdr:nvSpPr>
            <xdr:cNvPr id="7600" name="Text Box 432"/>
            <xdr:cNvSpPr txBox="1">
              <a:spLocks noChangeArrowheads="1"/>
            </xdr:cNvSpPr>
          </xdr:nvSpPr>
          <xdr:spPr bwMode="auto">
            <a:xfrm>
              <a:off x="179" y="3274"/>
              <a:ext cx="68" cy="2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K</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Cr</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r>
                <a:rPr lang="en-US" sz="1200" b="0" i="0" strike="noStrike" baseline="-25000">
                  <a:solidFill>
                    <a:srgbClr val="FFFF99"/>
                  </a:solidFill>
                  <a:latin typeface="Arial"/>
                  <a:cs typeface="Arial"/>
                </a:rPr>
                <a:t>7</a:t>
              </a:r>
            </a:p>
          </xdr:txBody>
        </xdr:sp>
        <xdr:sp macro="" textlink="">
          <xdr:nvSpPr>
            <xdr:cNvPr id="7601" name="Text Box 433"/>
            <xdr:cNvSpPr txBox="1">
              <a:spLocks noChangeArrowheads="1"/>
            </xdr:cNvSpPr>
          </xdr:nvSpPr>
          <xdr:spPr bwMode="auto">
            <a:xfrm>
              <a:off x="263" y="3273"/>
              <a:ext cx="62"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4</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602" name="Text Box 434"/>
            <xdr:cNvSpPr txBox="1">
              <a:spLocks noChangeArrowheads="1"/>
            </xdr:cNvSpPr>
          </xdr:nvSpPr>
          <xdr:spPr bwMode="auto">
            <a:xfrm>
              <a:off x="435" y="3274"/>
              <a:ext cx="76" cy="2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Cr</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r>
                <a:rPr lang="en-US" sz="1200" b="0" i="0" strike="noStrike">
                  <a:solidFill>
                    <a:srgbClr val="FFFF99"/>
                  </a:solidFill>
                  <a:latin typeface="Arial"/>
                  <a:cs typeface="Arial"/>
                </a:rPr>
                <a:t>)</a:t>
              </a:r>
              <a:r>
                <a:rPr lang="en-US" sz="1200" b="0" i="0" strike="noStrike" baseline="-25000">
                  <a:solidFill>
                    <a:srgbClr val="FFFF99"/>
                  </a:solidFill>
                  <a:latin typeface="Arial"/>
                  <a:cs typeface="Arial"/>
                </a:rPr>
                <a:t>3</a:t>
              </a:r>
            </a:p>
          </xdr:txBody>
        </xdr:sp>
        <xdr:sp macro="" textlink="">
          <xdr:nvSpPr>
            <xdr:cNvPr id="7603" name="Text Box 435"/>
            <xdr:cNvSpPr txBox="1">
              <a:spLocks noChangeArrowheads="1"/>
            </xdr:cNvSpPr>
          </xdr:nvSpPr>
          <xdr:spPr bwMode="auto">
            <a:xfrm>
              <a:off x="599" y="3273"/>
              <a:ext cx="46"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7</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p>
          </xdr:txBody>
        </xdr:sp>
        <xdr:sp macro="" textlink="">
          <xdr:nvSpPr>
            <xdr:cNvPr id="7604" name="Text Box 436"/>
            <xdr:cNvSpPr txBox="1">
              <a:spLocks noChangeArrowheads="1"/>
            </xdr:cNvSpPr>
          </xdr:nvSpPr>
          <xdr:spPr bwMode="auto">
            <a:xfrm>
              <a:off x="528" y="3274"/>
              <a:ext cx="54" cy="2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K</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SO</a:t>
              </a:r>
              <a:r>
                <a:rPr lang="en-US" sz="1200" b="0" i="0" strike="noStrike" baseline="-25000">
                  <a:solidFill>
                    <a:srgbClr val="FFFF99"/>
                  </a:solidFill>
                  <a:latin typeface="Arial"/>
                  <a:cs typeface="Arial"/>
                </a:rPr>
                <a:t>4</a:t>
              </a:r>
            </a:p>
          </xdr:txBody>
        </xdr:sp>
        <xdr:sp macro="" textlink="">
          <xdr:nvSpPr>
            <xdr:cNvPr id="7605" name="Line 437"/>
            <xdr:cNvSpPr>
              <a:spLocks noChangeShapeType="1"/>
            </xdr:cNvSpPr>
          </xdr:nvSpPr>
          <xdr:spPr bwMode="auto">
            <a:xfrm>
              <a:off x="328" y="3284"/>
              <a:ext cx="32" cy="0"/>
            </a:xfrm>
            <a:prstGeom prst="line">
              <a:avLst/>
            </a:prstGeom>
            <a:noFill/>
            <a:ln w="12700">
              <a:solidFill>
                <a:srgbClr val="FF0000"/>
              </a:solidFill>
              <a:round/>
              <a:headEnd/>
              <a:tailEnd type="triangle" w="med" len="med"/>
            </a:ln>
          </xdr:spPr>
        </xdr:sp>
        <xdr:grpSp>
          <xdr:nvGrpSpPr>
            <xdr:cNvPr id="7606" name="Group 438"/>
            <xdr:cNvGrpSpPr>
              <a:grpSpLocks/>
            </xdr:cNvGrpSpPr>
          </xdr:nvGrpSpPr>
          <xdr:grpSpPr bwMode="auto">
            <a:xfrm>
              <a:off x="421" y="3278"/>
              <a:ext cx="12" cy="12"/>
              <a:chOff x="495" y="1422"/>
              <a:chExt cx="14" cy="14"/>
            </a:xfrm>
          </xdr:grpSpPr>
          <xdr:sp macro="" textlink="">
            <xdr:nvSpPr>
              <xdr:cNvPr id="7607" name="Line 439"/>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608" name="Line 440"/>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609" name="Group 441"/>
            <xdr:cNvGrpSpPr>
              <a:grpSpLocks/>
            </xdr:cNvGrpSpPr>
          </xdr:nvGrpSpPr>
          <xdr:grpSpPr bwMode="auto">
            <a:xfrm>
              <a:off x="248" y="3278"/>
              <a:ext cx="12" cy="12"/>
              <a:chOff x="495" y="1422"/>
              <a:chExt cx="14" cy="14"/>
            </a:xfrm>
          </xdr:grpSpPr>
          <xdr:sp macro="" textlink="">
            <xdr:nvSpPr>
              <xdr:cNvPr id="7610" name="Line 442"/>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611" name="Line 443"/>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612" name="Group 444"/>
            <xdr:cNvGrpSpPr>
              <a:grpSpLocks/>
            </xdr:cNvGrpSpPr>
          </xdr:nvGrpSpPr>
          <xdr:grpSpPr bwMode="auto">
            <a:xfrm>
              <a:off x="514" y="3278"/>
              <a:ext cx="12" cy="12"/>
              <a:chOff x="495" y="1422"/>
              <a:chExt cx="14" cy="14"/>
            </a:xfrm>
          </xdr:grpSpPr>
          <xdr:sp macro="" textlink="">
            <xdr:nvSpPr>
              <xdr:cNvPr id="7613" name="Line 445"/>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614" name="Line 446"/>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615" name="Group 447"/>
            <xdr:cNvGrpSpPr>
              <a:grpSpLocks/>
            </xdr:cNvGrpSpPr>
          </xdr:nvGrpSpPr>
          <xdr:grpSpPr bwMode="auto">
            <a:xfrm>
              <a:off x="585" y="3278"/>
              <a:ext cx="12" cy="12"/>
              <a:chOff x="495" y="1422"/>
              <a:chExt cx="14" cy="14"/>
            </a:xfrm>
          </xdr:grpSpPr>
          <xdr:sp macro="" textlink="">
            <xdr:nvSpPr>
              <xdr:cNvPr id="7616" name="Line 44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617" name="Line 44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626" name="Group 458"/>
            <xdr:cNvGrpSpPr>
              <a:grpSpLocks/>
            </xdr:cNvGrpSpPr>
          </xdr:nvGrpSpPr>
          <xdr:grpSpPr bwMode="auto">
            <a:xfrm>
              <a:off x="165" y="3278"/>
              <a:ext cx="12" cy="12"/>
              <a:chOff x="495" y="1422"/>
              <a:chExt cx="14" cy="14"/>
            </a:xfrm>
          </xdr:grpSpPr>
          <xdr:sp macro="" textlink="">
            <xdr:nvSpPr>
              <xdr:cNvPr id="7627" name="Line 459"/>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628" name="Line 460"/>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7712" name="Line 544"/>
            <xdr:cNvSpPr>
              <a:spLocks noChangeShapeType="1"/>
            </xdr:cNvSpPr>
          </xdr:nvSpPr>
          <xdr:spPr bwMode="auto">
            <a:xfrm flipV="1">
              <a:off x="411" y="3274"/>
              <a:ext cx="0" cy="18"/>
            </a:xfrm>
            <a:prstGeom prst="line">
              <a:avLst/>
            </a:prstGeom>
            <a:noFill/>
            <a:ln w="9525">
              <a:solidFill>
                <a:srgbClr val="800000"/>
              </a:solidFill>
              <a:round/>
              <a:headEnd/>
              <a:tailEnd type="triangle" w="med" len="med"/>
            </a:ln>
          </xdr:spPr>
        </xdr:sp>
      </xdr:grpSp>
      <xdr:grpSp>
        <xdr:nvGrpSpPr>
          <xdr:cNvPr id="655" name="Ομάδα 654"/>
          <xdr:cNvGrpSpPr/>
        </xdr:nvGrpSpPr>
        <xdr:grpSpPr>
          <a:xfrm>
            <a:off x="1034435" y="34740645"/>
            <a:ext cx="49980" cy="145230"/>
            <a:chOff x="7456129" y="21670705"/>
            <a:chExt cx="49980" cy="145230"/>
          </a:xfrm>
        </xdr:grpSpPr>
        <xdr:cxnSp macro="">
          <xdr:nvCxnSpPr>
            <xdr:cNvPr id="656" name="Ευθεία γραμμή σύνδεσης 655"/>
            <xdr:cNvCxnSpPr/>
          </xdr:nvCxnSpPr>
          <xdr:spPr>
            <a:xfrm>
              <a:off x="7456129" y="21671935"/>
              <a:ext cx="0" cy="144000"/>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657" name="Ευθεία γραμμή σύνδεσης 656"/>
            <xdr:cNvCxnSpPr/>
          </xdr:nvCxnSpPr>
          <xdr:spPr>
            <a:xfrm>
              <a:off x="7506109" y="21670705"/>
              <a:ext cx="0" cy="144000"/>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9525</xdr:colOff>
      <xdr:row>179</xdr:row>
      <xdr:rowOff>144524</xdr:rowOff>
    </xdr:from>
    <xdr:to>
      <xdr:col>8</xdr:col>
      <xdr:colOff>361950</xdr:colOff>
      <xdr:row>182</xdr:row>
      <xdr:rowOff>47657</xdr:rowOff>
    </xdr:to>
    <xdr:grpSp>
      <xdr:nvGrpSpPr>
        <xdr:cNvPr id="11" name="Ομάδα 10"/>
        <xdr:cNvGrpSpPr/>
      </xdr:nvGrpSpPr>
      <xdr:grpSpPr>
        <a:xfrm>
          <a:off x="624041" y="36810653"/>
          <a:ext cx="4654038" cy="517649"/>
          <a:chOff x="624041" y="37220330"/>
          <a:chExt cx="4654038" cy="517650"/>
        </a:xfrm>
      </xdr:grpSpPr>
      <xdr:grpSp>
        <xdr:nvGrpSpPr>
          <xdr:cNvPr id="7722" name="Group 554"/>
          <xdr:cNvGrpSpPr>
            <a:grpSpLocks/>
          </xdr:cNvGrpSpPr>
        </xdr:nvGrpSpPr>
        <xdr:grpSpPr bwMode="auto">
          <a:xfrm>
            <a:off x="624041" y="37220330"/>
            <a:ext cx="4654038" cy="517650"/>
            <a:chOff x="65" y="3538"/>
            <a:chExt cx="485" cy="50"/>
          </a:xfrm>
        </xdr:grpSpPr>
        <xdr:grpSp>
          <xdr:nvGrpSpPr>
            <xdr:cNvPr id="7718" name="Group 550"/>
            <xdr:cNvGrpSpPr>
              <a:grpSpLocks/>
            </xdr:cNvGrpSpPr>
          </xdr:nvGrpSpPr>
          <xdr:grpSpPr bwMode="auto">
            <a:xfrm>
              <a:off x="65" y="3538"/>
              <a:ext cx="87" cy="50"/>
              <a:chOff x="65" y="3538"/>
              <a:chExt cx="87" cy="50"/>
            </a:xfrm>
          </xdr:grpSpPr>
          <xdr:sp macro="" textlink="">
            <xdr:nvSpPr>
              <xdr:cNvPr id="7717" name="Text Box 549"/>
              <xdr:cNvSpPr txBox="1">
                <a:spLocks noChangeArrowheads="1"/>
              </xdr:cNvSpPr>
            </xdr:nvSpPr>
            <xdr:spPr bwMode="auto">
              <a:xfrm>
                <a:off x="121" y="3538"/>
                <a:ext cx="31"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7672" name="Text Box 504"/>
              <xdr:cNvSpPr txBox="1">
                <a:spLocks noChangeArrowheads="1"/>
              </xdr:cNvSpPr>
            </xdr:nvSpPr>
            <xdr:spPr bwMode="auto">
              <a:xfrm>
                <a:off x="92" y="3569"/>
                <a:ext cx="19" cy="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7673" name="Text Box 505"/>
              <xdr:cNvSpPr txBox="1">
                <a:spLocks noChangeArrowheads="1"/>
              </xdr:cNvSpPr>
            </xdr:nvSpPr>
            <xdr:spPr bwMode="auto">
              <a:xfrm>
                <a:off x="93" y="3538"/>
                <a:ext cx="18" cy="19"/>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3366FF"/>
                    </a:solidFill>
                    <a:latin typeface="Arial"/>
                    <a:cs typeface="Arial"/>
                  </a:rPr>
                  <a:t>C</a:t>
                </a:r>
              </a:p>
            </xdr:txBody>
          </xdr:sp>
          <xdr:sp macro="" textlink="">
            <xdr:nvSpPr>
              <xdr:cNvPr id="7674" name="Text Box 506"/>
              <xdr:cNvSpPr txBox="1">
                <a:spLocks noChangeArrowheads="1"/>
              </xdr:cNvSpPr>
            </xdr:nvSpPr>
            <xdr:spPr bwMode="auto">
              <a:xfrm>
                <a:off x="65" y="3538"/>
                <a:ext cx="19"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H</a:t>
                </a:r>
              </a:p>
            </xdr:txBody>
          </xdr:sp>
          <xdr:sp macro="" textlink="">
            <xdr:nvSpPr>
              <xdr:cNvPr id="7678" name="Line 510"/>
              <xdr:cNvSpPr>
                <a:spLocks noChangeShapeType="1"/>
              </xdr:cNvSpPr>
            </xdr:nvSpPr>
            <xdr:spPr bwMode="auto">
              <a:xfrm>
                <a:off x="82" y="3548"/>
                <a:ext cx="14" cy="0"/>
              </a:xfrm>
              <a:prstGeom prst="line">
                <a:avLst/>
              </a:prstGeom>
              <a:noFill/>
              <a:ln w="9525">
                <a:solidFill>
                  <a:srgbClr val="FFFF99"/>
                </a:solidFill>
                <a:round/>
                <a:headEnd/>
                <a:tailEnd/>
              </a:ln>
            </xdr:spPr>
          </xdr:sp>
          <xdr:sp macro="" textlink="">
            <xdr:nvSpPr>
              <xdr:cNvPr id="7716" name="Line 548"/>
              <xdr:cNvSpPr>
                <a:spLocks noChangeShapeType="1"/>
              </xdr:cNvSpPr>
            </xdr:nvSpPr>
            <xdr:spPr bwMode="auto">
              <a:xfrm>
                <a:off x="110" y="3548"/>
                <a:ext cx="14" cy="0"/>
              </a:xfrm>
              <a:prstGeom prst="line">
                <a:avLst/>
              </a:prstGeom>
              <a:noFill/>
              <a:ln w="9525">
                <a:solidFill>
                  <a:srgbClr val="FFFF99"/>
                </a:solidFill>
                <a:round/>
                <a:headEnd/>
                <a:tailEnd/>
              </a:ln>
            </xdr:spPr>
          </xdr:sp>
        </xdr:grpSp>
        <xdr:sp macro="" textlink="">
          <xdr:nvSpPr>
            <xdr:cNvPr id="7682" name="Text Box 514"/>
            <xdr:cNvSpPr txBox="1">
              <a:spLocks noChangeArrowheads="1"/>
            </xdr:cNvSpPr>
          </xdr:nvSpPr>
          <xdr:spPr bwMode="auto">
            <a:xfrm>
              <a:off x="336" y="3538"/>
              <a:ext cx="47"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00CCFF"/>
                  </a:solidFill>
                  <a:latin typeface="Arial"/>
                  <a:cs typeface="Arial"/>
                </a:rPr>
                <a:t>C</a:t>
              </a:r>
              <a:r>
                <a:rPr lang="en-US" sz="1200" b="0" i="0" strike="noStrike">
                  <a:solidFill>
                    <a:srgbClr val="FFFF99"/>
                  </a:solidFill>
                  <a:latin typeface="Arial"/>
                  <a:cs typeface="Arial"/>
                </a:rPr>
                <a:t>O</a:t>
              </a:r>
              <a:r>
                <a:rPr lang="en-US" sz="1200" b="0" i="0" strike="noStrike" baseline="-25000">
                  <a:solidFill>
                    <a:srgbClr val="FFFF99"/>
                  </a:solidFill>
                  <a:latin typeface="Arial"/>
                  <a:cs typeface="Arial"/>
                </a:rPr>
                <a:t>2</a:t>
              </a:r>
            </a:p>
          </xdr:txBody>
        </xdr:sp>
        <xdr:sp macro="" textlink="">
          <xdr:nvSpPr>
            <xdr:cNvPr id="7689" name="Text Box 521"/>
            <xdr:cNvSpPr txBox="1">
              <a:spLocks noChangeArrowheads="1"/>
            </xdr:cNvSpPr>
          </xdr:nvSpPr>
          <xdr:spPr bwMode="auto">
            <a:xfrm>
              <a:off x="170" y="3538"/>
              <a:ext cx="66" cy="29"/>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AgNO</a:t>
              </a:r>
              <a:r>
                <a:rPr lang="en-US" sz="1200" b="0" i="0" strike="noStrike" baseline="-25000">
                  <a:solidFill>
                    <a:srgbClr val="FFFF99"/>
                  </a:solidFill>
                  <a:latin typeface="Arial"/>
                  <a:cs typeface="Arial"/>
                </a:rPr>
                <a:t>3</a:t>
              </a:r>
            </a:p>
          </xdr:txBody>
        </xdr:sp>
        <xdr:sp macro="" textlink="">
          <xdr:nvSpPr>
            <xdr:cNvPr id="7690" name="Text Box 522"/>
            <xdr:cNvSpPr txBox="1">
              <a:spLocks noChangeArrowheads="1"/>
            </xdr:cNvSpPr>
          </xdr:nvSpPr>
          <xdr:spPr bwMode="auto">
            <a:xfrm>
              <a:off x="253" y="3538"/>
              <a:ext cx="44" cy="28"/>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NH</a:t>
              </a:r>
              <a:r>
                <a:rPr lang="en-US" sz="1200" b="0" i="0" strike="noStrike" baseline="-25000">
                  <a:solidFill>
                    <a:srgbClr val="FFFF99"/>
                  </a:solidFill>
                  <a:latin typeface="Arial"/>
                  <a:cs typeface="Arial"/>
                </a:rPr>
                <a:t>3</a:t>
              </a:r>
            </a:p>
          </xdr:txBody>
        </xdr:sp>
        <xdr:sp macro="" textlink="">
          <xdr:nvSpPr>
            <xdr:cNvPr id="7691" name="Text Box 523"/>
            <xdr:cNvSpPr txBox="1">
              <a:spLocks noChangeArrowheads="1"/>
            </xdr:cNvSpPr>
          </xdr:nvSpPr>
          <xdr:spPr bwMode="auto">
            <a:xfrm>
              <a:off x="401" y="3538"/>
              <a:ext cx="37" cy="23"/>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Ag</a:t>
              </a:r>
            </a:p>
          </xdr:txBody>
        </xdr:sp>
        <xdr:sp macro="" textlink="">
          <xdr:nvSpPr>
            <xdr:cNvPr id="7693" name="Text Box 525"/>
            <xdr:cNvSpPr txBox="1">
              <a:spLocks noChangeArrowheads="1"/>
            </xdr:cNvSpPr>
          </xdr:nvSpPr>
          <xdr:spPr bwMode="auto">
            <a:xfrm>
              <a:off x="466" y="3538"/>
              <a:ext cx="84" cy="27"/>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NH</a:t>
              </a:r>
              <a:r>
                <a:rPr lang="en-US" sz="1200" b="0" i="0" strike="noStrike" baseline="-25000">
                  <a:solidFill>
                    <a:srgbClr val="FFFF99"/>
                  </a:solidFill>
                  <a:latin typeface="Arial"/>
                  <a:cs typeface="Arial"/>
                </a:rPr>
                <a:t>4</a:t>
              </a:r>
              <a:r>
                <a:rPr lang="en-US" sz="1200" b="0" i="0" strike="noStrike">
                  <a:solidFill>
                    <a:srgbClr val="FFFF99"/>
                  </a:solidFill>
                  <a:latin typeface="Arial"/>
                  <a:cs typeface="Arial"/>
                </a:rPr>
                <a:t>NO</a:t>
              </a:r>
              <a:r>
                <a:rPr lang="en-US" sz="1200" b="0" i="0" strike="noStrike" baseline="-25000">
                  <a:solidFill>
                    <a:srgbClr val="FFFF99"/>
                  </a:solidFill>
                  <a:latin typeface="Arial"/>
                  <a:cs typeface="Arial"/>
                </a:rPr>
                <a:t>3</a:t>
              </a:r>
            </a:p>
          </xdr:txBody>
        </xdr:sp>
        <xdr:sp macro="" textlink="">
          <xdr:nvSpPr>
            <xdr:cNvPr id="7694" name="Line 526"/>
            <xdr:cNvSpPr>
              <a:spLocks noChangeShapeType="1"/>
            </xdr:cNvSpPr>
          </xdr:nvSpPr>
          <xdr:spPr bwMode="auto">
            <a:xfrm>
              <a:off x="301" y="3549"/>
              <a:ext cx="32" cy="0"/>
            </a:xfrm>
            <a:prstGeom prst="line">
              <a:avLst/>
            </a:prstGeom>
            <a:noFill/>
            <a:ln w="12700">
              <a:solidFill>
                <a:srgbClr val="FF0000"/>
              </a:solidFill>
              <a:round/>
              <a:headEnd/>
              <a:tailEnd type="triangle" w="med" len="med"/>
            </a:ln>
          </xdr:spPr>
        </xdr:sp>
        <xdr:grpSp>
          <xdr:nvGrpSpPr>
            <xdr:cNvPr id="7695" name="Group 527"/>
            <xdr:cNvGrpSpPr>
              <a:grpSpLocks/>
            </xdr:cNvGrpSpPr>
          </xdr:nvGrpSpPr>
          <xdr:grpSpPr bwMode="auto">
            <a:xfrm>
              <a:off x="386" y="3543"/>
              <a:ext cx="12" cy="12"/>
              <a:chOff x="495" y="1422"/>
              <a:chExt cx="14" cy="14"/>
            </a:xfrm>
          </xdr:grpSpPr>
          <xdr:sp macro="" textlink="">
            <xdr:nvSpPr>
              <xdr:cNvPr id="7696" name="Line 52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697" name="Line 52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698" name="Group 530"/>
            <xdr:cNvGrpSpPr>
              <a:grpSpLocks/>
            </xdr:cNvGrpSpPr>
          </xdr:nvGrpSpPr>
          <xdr:grpSpPr bwMode="auto">
            <a:xfrm>
              <a:off x="239" y="3543"/>
              <a:ext cx="12" cy="12"/>
              <a:chOff x="495" y="1422"/>
              <a:chExt cx="14" cy="14"/>
            </a:xfrm>
          </xdr:grpSpPr>
          <xdr:sp macro="" textlink="">
            <xdr:nvSpPr>
              <xdr:cNvPr id="7699" name="Line 531"/>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700" name="Line 532"/>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701" name="Group 533"/>
            <xdr:cNvGrpSpPr>
              <a:grpSpLocks/>
            </xdr:cNvGrpSpPr>
          </xdr:nvGrpSpPr>
          <xdr:grpSpPr bwMode="auto">
            <a:xfrm>
              <a:off x="156" y="3543"/>
              <a:ext cx="12" cy="12"/>
              <a:chOff x="495" y="1422"/>
              <a:chExt cx="14" cy="14"/>
            </a:xfrm>
          </xdr:grpSpPr>
          <xdr:sp macro="" textlink="">
            <xdr:nvSpPr>
              <xdr:cNvPr id="7702" name="Line 53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703" name="Line 53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7704" name="Group 536"/>
            <xdr:cNvGrpSpPr>
              <a:grpSpLocks/>
            </xdr:cNvGrpSpPr>
          </xdr:nvGrpSpPr>
          <xdr:grpSpPr bwMode="auto">
            <a:xfrm>
              <a:off x="451" y="3543"/>
              <a:ext cx="12" cy="12"/>
              <a:chOff x="495" y="1422"/>
              <a:chExt cx="14" cy="14"/>
            </a:xfrm>
          </xdr:grpSpPr>
          <xdr:sp macro="" textlink="">
            <xdr:nvSpPr>
              <xdr:cNvPr id="7705" name="Line 537"/>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706" name="Line 538"/>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7710" name="Line 542"/>
            <xdr:cNvSpPr>
              <a:spLocks noChangeShapeType="1"/>
            </xdr:cNvSpPr>
          </xdr:nvSpPr>
          <xdr:spPr bwMode="auto">
            <a:xfrm>
              <a:off x="441" y="3541"/>
              <a:ext cx="0" cy="18"/>
            </a:xfrm>
            <a:prstGeom prst="line">
              <a:avLst/>
            </a:prstGeom>
            <a:noFill/>
            <a:ln w="9525">
              <a:solidFill>
                <a:srgbClr val="800000"/>
              </a:solidFill>
              <a:round/>
              <a:headEnd/>
              <a:tailEnd type="triangle" w="med" len="med"/>
            </a:ln>
          </xdr:spPr>
        </xdr:sp>
        <xdr:sp macro="" textlink="">
          <xdr:nvSpPr>
            <xdr:cNvPr id="7720" name="Line 552"/>
            <xdr:cNvSpPr>
              <a:spLocks noChangeShapeType="1"/>
            </xdr:cNvSpPr>
          </xdr:nvSpPr>
          <xdr:spPr bwMode="auto">
            <a:xfrm flipV="1">
              <a:off x="374" y="3538"/>
              <a:ext cx="0" cy="18"/>
            </a:xfrm>
            <a:prstGeom prst="line">
              <a:avLst/>
            </a:prstGeom>
            <a:noFill/>
            <a:ln w="9525">
              <a:solidFill>
                <a:srgbClr val="800000"/>
              </a:solidFill>
              <a:round/>
              <a:headEnd/>
              <a:tailEnd type="triangle" w="med" len="med"/>
            </a:ln>
          </xdr:spPr>
        </xdr:sp>
      </xdr:grpSp>
      <xdr:grpSp>
        <xdr:nvGrpSpPr>
          <xdr:cNvPr id="660" name="Ομάδα 659"/>
          <xdr:cNvGrpSpPr/>
        </xdr:nvGrpSpPr>
        <xdr:grpSpPr>
          <a:xfrm>
            <a:off x="952501" y="37424032"/>
            <a:ext cx="49980" cy="145230"/>
            <a:chOff x="7456129" y="21670705"/>
            <a:chExt cx="49980" cy="145230"/>
          </a:xfrm>
        </xdr:grpSpPr>
        <xdr:cxnSp macro="">
          <xdr:nvCxnSpPr>
            <xdr:cNvPr id="661" name="Ευθεία γραμμή σύνδεσης 660"/>
            <xdr:cNvCxnSpPr/>
          </xdr:nvCxnSpPr>
          <xdr:spPr>
            <a:xfrm>
              <a:off x="7456129" y="21671935"/>
              <a:ext cx="0" cy="144000"/>
            </a:xfrm>
            <a:prstGeom prst="line">
              <a:avLst/>
            </a:prstGeom>
            <a:ln w="12700">
              <a:solidFill>
                <a:srgbClr val="FFFF99"/>
              </a:solidFill>
            </a:ln>
          </xdr:spPr>
          <xdr:style>
            <a:lnRef idx="1">
              <a:schemeClr val="accent1"/>
            </a:lnRef>
            <a:fillRef idx="0">
              <a:schemeClr val="accent1"/>
            </a:fillRef>
            <a:effectRef idx="0">
              <a:schemeClr val="accent1"/>
            </a:effectRef>
            <a:fontRef idx="minor">
              <a:schemeClr val="tx1"/>
            </a:fontRef>
          </xdr:style>
        </xdr:cxnSp>
        <xdr:cxnSp macro="">
          <xdr:nvCxnSpPr>
            <xdr:cNvPr id="662" name="Ευθεία γραμμή σύνδεσης 661"/>
            <xdr:cNvCxnSpPr/>
          </xdr:nvCxnSpPr>
          <xdr:spPr>
            <a:xfrm>
              <a:off x="7506109" y="21670705"/>
              <a:ext cx="0" cy="144000"/>
            </a:xfrm>
            <a:prstGeom prst="line">
              <a:avLst/>
            </a:prstGeom>
            <a:ln w="12700">
              <a:solidFill>
                <a:srgbClr val="FF66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495300</xdr:colOff>
      <xdr:row>143</xdr:row>
      <xdr:rowOff>114300</xdr:rowOff>
    </xdr:from>
    <xdr:to>
      <xdr:col>4</xdr:col>
      <xdr:colOff>285750</xdr:colOff>
      <xdr:row>144</xdr:row>
      <xdr:rowOff>104775</xdr:rowOff>
    </xdr:to>
    <xdr:sp macro="" textlink="">
      <xdr:nvSpPr>
        <xdr:cNvPr id="8606" name="Text Box 414"/>
        <xdr:cNvSpPr txBox="1">
          <a:spLocks noChangeArrowheads="1"/>
        </xdr:cNvSpPr>
      </xdr:nvSpPr>
      <xdr:spPr bwMode="auto">
        <a:xfrm>
          <a:off x="1714500" y="25488900"/>
          <a:ext cx="1009650" cy="18097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μεθυλ-αμμώνιο</a:t>
          </a:r>
          <a:r>
            <a:rPr lang="el-GR" sz="1000" b="1" i="0" strike="noStrike">
              <a:solidFill>
                <a:srgbClr val="99CC00"/>
              </a:solidFill>
              <a:latin typeface="Arial"/>
              <a:cs typeface="Arial"/>
            </a:rPr>
            <a:t>*</a:t>
          </a:r>
        </a:p>
      </xdr:txBody>
    </xdr:sp>
    <xdr:clientData/>
  </xdr:twoCellAnchor>
  <xdr:twoCellAnchor>
    <xdr:from>
      <xdr:col>2</xdr:col>
      <xdr:colOff>552450</xdr:colOff>
      <xdr:row>139</xdr:row>
      <xdr:rowOff>95250</xdr:rowOff>
    </xdr:from>
    <xdr:to>
      <xdr:col>3</xdr:col>
      <xdr:colOff>523875</xdr:colOff>
      <xdr:row>140</xdr:row>
      <xdr:rowOff>85725</xdr:rowOff>
    </xdr:to>
    <xdr:sp macro="" textlink="">
      <xdr:nvSpPr>
        <xdr:cNvPr id="8605" name="Text Box 413"/>
        <xdr:cNvSpPr txBox="1">
          <a:spLocks noChangeArrowheads="1"/>
        </xdr:cNvSpPr>
      </xdr:nvSpPr>
      <xdr:spPr bwMode="auto">
        <a:xfrm>
          <a:off x="1771650" y="24707850"/>
          <a:ext cx="581025" cy="18097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αμμώνιο</a:t>
          </a:r>
        </a:p>
      </xdr:txBody>
    </xdr:sp>
    <xdr:clientData/>
  </xdr:twoCellAnchor>
  <xdr:twoCellAnchor>
    <xdr:from>
      <xdr:col>1</xdr:col>
      <xdr:colOff>209550</xdr:colOff>
      <xdr:row>108</xdr:row>
      <xdr:rowOff>104775</xdr:rowOff>
    </xdr:from>
    <xdr:to>
      <xdr:col>1</xdr:col>
      <xdr:colOff>419100</xdr:colOff>
      <xdr:row>109</xdr:row>
      <xdr:rowOff>133350</xdr:rowOff>
    </xdr:to>
    <xdr:sp macro="" textlink="">
      <xdr:nvSpPr>
        <xdr:cNvPr id="8577" name="Text Box 385"/>
        <xdr:cNvSpPr txBox="1">
          <a:spLocks noChangeArrowheads="1"/>
        </xdr:cNvSpPr>
      </xdr:nvSpPr>
      <xdr:spPr bwMode="auto">
        <a:xfrm>
          <a:off x="819150" y="19573875"/>
          <a:ext cx="209550" cy="219075"/>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99CC00"/>
              </a:solidFill>
              <a:latin typeface="Arial"/>
              <a:cs typeface="Arial"/>
            </a:rPr>
            <a:t>δ.</a:t>
          </a:r>
        </a:p>
      </xdr:txBody>
    </xdr:sp>
    <xdr:clientData/>
  </xdr:twoCellAnchor>
  <xdr:twoCellAnchor>
    <xdr:from>
      <xdr:col>1</xdr:col>
      <xdr:colOff>28575</xdr:colOff>
      <xdr:row>30</xdr:row>
      <xdr:rowOff>180975</xdr:rowOff>
    </xdr:from>
    <xdr:to>
      <xdr:col>1</xdr:col>
      <xdr:colOff>304800</xdr:colOff>
      <xdr:row>31</xdr:row>
      <xdr:rowOff>171450</xdr:rowOff>
    </xdr:to>
    <xdr:sp macro="" textlink="">
      <xdr:nvSpPr>
        <xdr:cNvPr id="8270" name="Text Box 78"/>
        <xdr:cNvSpPr txBox="1">
          <a:spLocks noChangeArrowheads="1"/>
        </xdr:cNvSpPr>
      </xdr:nvSpPr>
      <xdr:spPr bwMode="auto">
        <a:xfrm>
          <a:off x="638175" y="5895975"/>
          <a:ext cx="276225" cy="18097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οξύ</a:t>
          </a:r>
        </a:p>
      </xdr:txBody>
    </xdr:sp>
    <xdr:clientData/>
  </xdr:twoCellAnchor>
  <xdr:twoCellAnchor>
    <xdr:from>
      <xdr:col>1</xdr:col>
      <xdr:colOff>400050</xdr:colOff>
      <xdr:row>29</xdr:row>
      <xdr:rowOff>19050</xdr:rowOff>
    </xdr:from>
    <xdr:to>
      <xdr:col>2</xdr:col>
      <xdr:colOff>581026</xdr:colOff>
      <xdr:row>29</xdr:row>
      <xdr:rowOff>180976</xdr:rowOff>
    </xdr:to>
    <xdr:sp macro="" textlink="">
      <xdr:nvSpPr>
        <xdr:cNvPr id="8269" name="Text Box 77"/>
        <xdr:cNvSpPr txBox="1">
          <a:spLocks noChangeArrowheads="1"/>
        </xdr:cNvSpPr>
      </xdr:nvSpPr>
      <xdr:spPr bwMode="auto">
        <a:xfrm>
          <a:off x="1009650" y="5543550"/>
          <a:ext cx="790576" cy="161926"/>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800" b="1" i="0" strike="noStrike">
              <a:solidFill>
                <a:srgbClr val="800000"/>
              </a:solidFill>
              <a:latin typeface="Arial"/>
              <a:cs typeface="Arial"/>
            </a:rPr>
            <a:t>αντιδραστήριο</a:t>
          </a:r>
        </a:p>
      </xdr:txBody>
    </xdr:sp>
    <xdr:clientData/>
  </xdr:twoCellAnchor>
  <xdr:twoCellAnchor>
    <xdr:from>
      <xdr:col>3</xdr:col>
      <xdr:colOff>209550</xdr:colOff>
      <xdr:row>14</xdr:row>
      <xdr:rowOff>142875</xdr:rowOff>
    </xdr:from>
    <xdr:to>
      <xdr:col>5</xdr:col>
      <xdr:colOff>76200</xdr:colOff>
      <xdr:row>17</xdr:row>
      <xdr:rowOff>66675</xdr:rowOff>
    </xdr:to>
    <xdr:grpSp>
      <xdr:nvGrpSpPr>
        <xdr:cNvPr id="8209" name="Group 17"/>
        <xdr:cNvGrpSpPr>
          <a:grpSpLocks/>
        </xdr:cNvGrpSpPr>
      </xdr:nvGrpSpPr>
      <xdr:grpSpPr bwMode="auto">
        <a:xfrm>
          <a:off x="2053098" y="2867230"/>
          <a:ext cx="1095683" cy="507590"/>
          <a:chOff x="214" y="255"/>
          <a:chExt cx="114" cy="52"/>
        </a:xfrm>
      </xdr:grpSpPr>
      <xdr:sp macro="" textlink="">
        <xdr:nvSpPr>
          <xdr:cNvPr id="8203" name="Text Box 11"/>
          <xdr:cNvSpPr txBox="1">
            <a:spLocks noChangeArrowheads="1"/>
          </xdr:cNvSpPr>
        </xdr:nvSpPr>
        <xdr:spPr bwMode="auto">
          <a:xfrm>
            <a:off x="295" y="269"/>
            <a:ext cx="3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r>
              <a:rPr lang="en-US" sz="1200" b="1" i="0" strike="noStrike">
                <a:solidFill>
                  <a:srgbClr val="FF0000"/>
                </a:solidFill>
                <a:latin typeface="Arial"/>
                <a:cs typeface="Arial"/>
              </a:rPr>
              <a:t>H</a:t>
            </a:r>
          </a:p>
        </xdr:txBody>
      </xdr:sp>
      <xdr:grpSp>
        <xdr:nvGrpSpPr>
          <xdr:cNvPr id="8208" name="Group 16"/>
          <xdr:cNvGrpSpPr>
            <a:grpSpLocks/>
          </xdr:cNvGrpSpPr>
        </xdr:nvGrpSpPr>
        <xdr:grpSpPr bwMode="auto">
          <a:xfrm>
            <a:off x="214" y="255"/>
            <a:ext cx="82" cy="52"/>
            <a:chOff x="216" y="272"/>
            <a:chExt cx="82" cy="52"/>
          </a:xfrm>
        </xdr:grpSpPr>
        <xdr:grpSp>
          <xdr:nvGrpSpPr>
            <xdr:cNvPr id="8207" name="Group 15"/>
            <xdr:cNvGrpSpPr>
              <a:grpSpLocks/>
            </xdr:cNvGrpSpPr>
          </xdr:nvGrpSpPr>
          <xdr:grpSpPr bwMode="auto">
            <a:xfrm>
              <a:off x="216" y="272"/>
              <a:ext cx="61" cy="52"/>
              <a:chOff x="216" y="272"/>
              <a:chExt cx="61" cy="52"/>
            </a:xfrm>
          </xdr:grpSpPr>
          <xdr:grpSp>
            <xdr:nvGrpSpPr>
              <xdr:cNvPr id="8206" name="Group 14"/>
              <xdr:cNvGrpSpPr>
                <a:grpSpLocks/>
              </xdr:cNvGrpSpPr>
            </xdr:nvGrpSpPr>
            <xdr:grpSpPr bwMode="auto">
              <a:xfrm>
                <a:off x="216" y="272"/>
                <a:ext cx="61" cy="52"/>
                <a:chOff x="216" y="272"/>
                <a:chExt cx="61" cy="52"/>
              </a:xfrm>
            </xdr:grpSpPr>
            <xdr:sp macro="" textlink="">
              <xdr:nvSpPr>
                <xdr:cNvPr id="8195" name="Line 3"/>
                <xdr:cNvSpPr>
                  <a:spLocks noChangeShapeType="1"/>
                </xdr:cNvSpPr>
              </xdr:nvSpPr>
              <xdr:spPr bwMode="auto">
                <a:xfrm rot="16200000" flipH="1">
                  <a:off x="246" y="259"/>
                  <a:ext cx="0" cy="26"/>
                </a:xfrm>
                <a:prstGeom prst="line">
                  <a:avLst/>
                </a:prstGeom>
                <a:noFill/>
                <a:ln w="9525">
                  <a:solidFill>
                    <a:srgbClr val="FFFF99"/>
                  </a:solidFill>
                  <a:round/>
                  <a:headEnd/>
                  <a:tailEnd/>
                </a:ln>
              </xdr:spPr>
            </xdr:sp>
            <xdr:sp macro="" textlink="">
              <xdr:nvSpPr>
                <xdr:cNvPr id="8196" name="Line 4"/>
                <xdr:cNvSpPr>
                  <a:spLocks noChangeShapeType="1"/>
                </xdr:cNvSpPr>
              </xdr:nvSpPr>
              <xdr:spPr bwMode="auto">
                <a:xfrm rot="-5690002" flipH="1" flipV="1">
                  <a:off x="212" y="277"/>
                  <a:ext cx="25" cy="18"/>
                </a:xfrm>
                <a:prstGeom prst="line">
                  <a:avLst/>
                </a:prstGeom>
                <a:noFill/>
                <a:ln w="9525">
                  <a:solidFill>
                    <a:srgbClr val="FFFF99"/>
                  </a:solidFill>
                  <a:round/>
                  <a:headEnd/>
                  <a:tailEnd/>
                </a:ln>
              </xdr:spPr>
            </xdr:sp>
            <xdr:sp macro="" textlink="">
              <xdr:nvSpPr>
                <xdr:cNvPr id="8197" name="Line 5"/>
                <xdr:cNvSpPr>
                  <a:spLocks noChangeShapeType="1"/>
                </xdr:cNvSpPr>
              </xdr:nvSpPr>
              <xdr:spPr bwMode="auto">
                <a:xfrm rot="16490002" flipV="1">
                  <a:off x="256" y="276"/>
                  <a:ext cx="24" cy="18"/>
                </a:xfrm>
                <a:prstGeom prst="line">
                  <a:avLst/>
                </a:prstGeom>
                <a:noFill/>
                <a:ln w="9525">
                  <a:solidFill>
                    <a:srgbClr val="FFFF99"/>
                  </a:solidFill>
                  <a:round/>
                  <a:headEnd/>
                  <a:tailEnd/>
                </a:ln>
              </xdr:spPr>
            </xdr:sp>
            <xdr:sp macro="" textlink="">
              <xdr:nvSpPr>
                <xdr:cNvPr id="8198" name="Line 6"/>
                <xdr:cNvSpPr>
                  <a:spLocks noChangeShapeType="1"/>
                </xdr:cNvSpPr>
              </xdr:nvSpPr>
              <xdr:spPr bwMode="auto">
                <a:xfrm rot="16200000">
                  <a:off x="246" y="311"/>
                  <a:ext cx="0" cy="26"/>
                </a:xfrm>
                <a:prstGeom prst="line">
                  <a:avLst/>
                </a:prstGeom>
                <a:noFill/>
                <a:ln w="9525">
                  <a:solidFill>
                    <a:srgbClr val="FFFF99"/>
                  </a:solidFill>
                  <a:round/>
                  <a:headEnd/>
                  <a:tailEnd/>
                </a:ln>
              </xdr:spPr>
            </xdr:sp>
            <xdr:sp macro="" textlink="">
              <xdr:nvSpPr>
                <xdr:cNvPr id="8199" name="Line 7"/>
                <xdr:cNvSpPr>
                  <a:spLocks noChangeShapeType="1"/>
                </xdr:cNvSpPr>
              </xdr:nvSpPr>
              <xdr:spPr bwMode="auto">
                <a:xfrm rot="16490002" flipV="1">
                  <a:off x="213" y="303"/>
                  <a:ext cx="24" cy="18"/>
                </a:xfrm>
                <a:prstGeom prst="line">
                  <a:avLst/>
                </a:prstGeom>
                <a:noFill/>
                <a:ln w="9525">
                  <a:solidFill>
                    <a:srgbClr val="FFFF99"/>
                  </a:solidFill>
                  <a:round/>
                  <a:headEnd/>
                  <a:tailEnd/>
                </a:ln>
              </xdr:spPr>
            </xdr:sp>
            <xdr:sp macro="" textlink="">
              <xdr:nvSpPr>
                <xdr:cNvPr id="8200" name="Line 8"/>
                <xdr:cNvSpPr>
                  <a:spLocks noChangeShapeType="1"/>
                </xdr:cNvSpPr>
              </xdr:nvSpPr>
              <xdr:spPr bwMode="auto">
                <a:xfrm rot="15909998" flipH="1" flipV="1">
                  <a:off x="256" y="302"/>
                  <a:ext cx="24" cy="18"/>
                </a:xfrm>
                <a:prstGeom prst="line">
                  <a:avLst/>
                </a:prstGeom>
                <a:noFill/>
                <a:ln w="9525">
                  <a:solidFill>
                    <a:srgbClr val="FFFF99"/>
                  </a:solidFill>
                  <a:round/>
                  <a:headEnd/>
                  <a:tailEnd/>
                </a:ln>
              </xdr:spPr>
            </xdr:sp>
          </xdr:grpSp>
          <xdr:sp macro="" textlink="">
            <xdr:nvSpPr>
              <xdr:cNvPr id="8201" name="Oval 9"/>
              <xdr:cNvSpPr>
                <a:spLocks noChangeArrowheads="1"/>
              </xdr:cNvSpPr>
            </xdr:nvSpPr>
            <xdr:spPr bwMode="auto">
              <a:xfrm rot="16200000" flipH="1">
                <a:off x="228" y="279"/>
                <a:ext cx="37" cy="37"/>
              </a:xfrm>
              <a:prstGeom prst="ellipse">
                <a:avLst/>
              </a:prstGeom>
              <a:solidFill>
                <a:srgbClr val="000000"/>
              </a:solidFill>
              <a:ln w="9525">
                <a:solidFill>
                  <a:srgbClr val="FF6600"/>
                </a:solidFill>
                <a:round/>
                <a:headEnd/>
                <a:tailEnd/>
              </a:ln>
            </xdr:spPr>
          </xdr:sp>
        </xdr:grpSp>
        <xdr:sp macro="" textlink="">
          <xdr:nvSpPr>
            <xdr:cNvPr id="8202" name="Line 10"/>
            <xdr:cNvSpPr>
              <a:spLocks noChangeShapeType="1"/>
            </xdr:cNvSpPr>
          </xdr:nvSpPr>
          <xdr:spPr bwMode="auto">
            <a:xfrm rot="16200000" flipH="1">
              <a:off x="287" y="286"/>
              <a:ext cx="0" cy="23"/>
            </a:xfrm>
            <a:prstGeom prst="line">
              <a:avLst/>
            </a:prstGeom>
            <a:noFill/>
            <a:ln w="9525">
              <a:solidFill>
                <a:srgbClr val="FFFF99"/>
              </a:solidFill>
              <a:round/>
              <a:headEnd/>
              <a:tailEnd/>
            </a:ln>
          </xdr:spPr>
        </xdr:sp>
      </xdr:grpSp>
    </xdr:grpSp>
    <xdr:clientData/>
  </xdr:twoCellAnchor>
  <xdr:twoCellAnchor>
    <xdr:from>
      <xdr:col>6</xdr:col>
      <xdr:colOff>556651</xdr:colOff>
      <xdr:row>19</xdr:row>
      <xdr:rowOff>170327</xdr:rowOff>
    </xdr:from>
    <xdr:to>
      <xdr:col>8</xdr:col>
      <xdr:colOff>270901</xdr:colOff>
      <xdr:row>21</xdr:row>
      <xdr:rowOff>19975</xdr:rowOff>
    </xdr:to>
    <xdr:grpSp>
      <xdr:nvGrpSpPr>
        <xdr:cNvPr id="8256" name="Group 64"/>
        <xdr:cNvGrpSpPr>
          <a:grpSpLocks/>
        </xdr:cNvGrpSpPr>
      </xdr:nvGrpSpPr>
      <xdr:grpSpPr bwMode="auto">
        <a:xfrm>
          <a:off x="4243748" y="3867666"/>
          <a:ext cx="943282" cy="238841"/>
          <a:chOff x="439" y="351"/>
          <a:chExt cx="98" cy="24"/>
        </a:xfrm>
      </xdr:grpSpPr>
      <xdr:sp macro="" textlink="">
        <xdr:nvSpPr>
          <xdr:cNvPr id="8216" name="Text Box 24"/>
          <xdr:cNvSpPr txBox="1">
            <a:spLocks noChangeArrowheads="1"/>
          </xdr:cNvSpPr>
        </xdr:nvSpPr>
        <xdr:spPr bwMode="auto">
          <a:xfrm>
            <a:off x="439" y="351"/>
            <a:ext cx="27"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8217" name="Text Box 25"/>
          <xdr:cNvSpPr txBox="1">
            <a:spLocks noChangeArrowheads="1"/>
          </xdr:cNvSpPr>
        </xdr:nvSpPr>
        <xdr:spPr bwMode="auto">
          <a:xfrm>
            <a:off x="501" y="351"/>
            <a:ext cx="36"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r>
              <a:rPr lang="en-US" sz="1200" b="1" i="0" strike="noStrike">
                <a:solidFill>
                  <a:srgbClr val="FF0000"/>
                </a:solidFill>
                <a:latin typeface="Arial"/>
                <a:cs typeface="Arial"/>
              </a:rPr>
              <a:t>H</a:t>
            </a:r>
            <a:r>
              <a:rPr lang="en-US" sz="1200" b="0" i="0" strike="noStrike">
                <a:solidFill>
                  <a:srgbClr val="FFFF99"/>
                </a:solidFill>
                <a:latin typeface="Arial"/>
                <a:cs typeface="Arial"/>
              </a:rPr>
              <a:t>)</a:t>
            </a:r>
          </a:p>
        </xdr:txBody>
      </xdr:sp>
      <xdr:sp macro="" textlink="">
        <xdr:nvSpPr>
          <xdr:cNvPr id="8219" name="Text Box 27"/>
          <xdr:cNvSpPr txBox="1">
            <a:spLocks noChangeArrowheads="1"/>
          </xdr:cNvSpPr>
        </xdr:nvSpPr>
        <xdr:spPr bwMode="auto">
          <a:xfrm>
            <a:off x="472" y="351"/>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220" name="Line 28"/>
          <xdr:cNvSpPr>
            <a:spLocks noChangeShapeType="1"/>
          </xdr:cNvSpPr>
        </xdr:nvSpPr>
        <xdr:spPr bwMode="auto">
          <a:xfrm>
            <a:off x="460" y="363"/>
            <a:ext cx="14" cy="0"/>
          </a:xfrm>
          <a:prstGeom prst="line">
            <a:avLst/>
          </a:prstGeom>
          <a:noFill/>
          <a:ln w="9525">
            <a:solidFill>
              <a:srgbClr val="FFFF99"/>
            </a:solidFill>
            <a:round/>
            <a:headEnd/>
            <a:tailEnd/>
          </a:ln>
        </xdr:spPr>
      </xdr:sp>
      <xdr:grpSp>
        <xdr:nvGrpSpPr>
          <xdr:cNvPr id="8221" name="Group 29"/>
          <xdr:cNvGrpSpPr>
            <a:grpSpLocks/>
          </xdr:cNvGrpSpPr>
        </xdr:nvGrpSpPr>
        <xdr:grpSpPr bwMode="auto">
          <a:xfrm>
            <a:off x="489" y="360"/>
            <a:ext cx="14" cy="7"/>
            <a:chOff x="558" y="4212"/>
            <a:chExt cx="14" cy="7"/>
          </a:xfrm>
        </xdr:grpSpPr>
        <xdr:sp macro="" textlink="">
          <xdr:nvSpPr>
            <xdr:cNvPr id="8222" name="Line 30"/>
            <xdr:cNvSpPr>
              <a:spLocks noChangeShapeType="1"/>
            </xdr:cNvSpPr>
          </xdr:nvSpPr>
          <xdr:spPr bwMode="auto">
            <a:xfrm rot="10800000" flipH="1">
              <a:off x="558" y="4212"/>
              <a:ext cx="14" cy="0"/>
            </a:xfrm>
            <a:prstGeom prst="line">
              <a:avLst/>
            </a:prstGeom>
            <a:noFill/>
            <a:ln w="9525">
              <a:solidFill>
                <a:srgbClr val="FF6600"/>
              </a:solidFill>
              <a:round/>
              <a:headEnd/>
              <a:tailEnd/>
            </a:ln>
          </xdr:spPr>
        </xdr:sp>
        <xdr:sp macro="" textlink="">
          <xdr:nvSpPr>
            <xdr:cNvPr id="8223" name="Line 31"/>
            <xdr:cNvSpPr>
              <a:spLocks noChangeShapeType="1"/>
            </xdr:cNvSpPr>
          </xdr:nvSpPr>
          <xdr:spPr bwMode="auto">
            <a:xfrm rot="10800000" flipH="1">
              <a:off x="558" y="4215"/>
              <a:ext cx="14" cy="0"/>
            </a:xfrm>
            <a:prstGeom prst="line">
              <a:avLst/>
            </a:prstGeom>
            <a:noFill/>
            <a:ln w="9525">
              <a:solidFill>
                <a:srgbClr val="FFFF99"/>
              </a:solidFill>
              <a:round/>
              <a:headEnd/>
              <a:tailEnd/>
            </a:ln>
          </xdr:spPr>
        </xdr:sp>
        <xdr:sp macro="" textlink="">
          <xdr:nvSpPr>
            <xdr:cNvPr id="8224" name="Line 32"/>
            <xdr:cNvSpPr>
              <a:spLocks noChangeShapeType="1"/>
            </xdr:cNvSpPr>
          </xdr:nvSpPr>
          <xdr:spPr bwMode="auto">
            <a:xfrm rot="10800000" flipH="1">
              <a:off x="558" y="4219"/>
              <a:ext cx="14" cy="0"/>
            </a:xfrm>
            <a:prstGeom prst="line">
              <a:avLst/>
            </a:prstGeom>
            <a:noFill/>
            <a:ln w="9525">
              <a:solidFill>
                <a:srgbClr val="FF6600"/>
              </a:solidFill>
              <a:round/>
              <a:headEnd/>
              <a:tailEnd/>
            </a:ln>
          </xdr:spPr>
        </xdr:sp>
      </xdr:grpSp>
    </xdr:grpSp>
    <xdr:clientData/>
  </xdr:twoCellAnchor>
  <xdr:twoCellAnchor>
    <xdr:from>
      <xdr:col>2</xdr:col>
      <xdr:colOff>507695</xdr:colOff>
      <xdr:row>23</xdr:row>
      <xdr:rowOff>39431</xdr:rowOff>
    </xdr:from>
    <xdr:to>
      <xdr:col>4</xdr:col>
      <xdr:colOff>383870</xdr:colOff>
      <xdr:row>25</xdr:row>
      <xdr:rowOff>153731</xdr:rowOff>
    </xdr:to>
    <xdr:grpSp>
      <xdr:nvGrpSpPr>
        <xdr:cNvPr id="8243" name="Group 51"/>
        <xdr:cNvGrpSpPr>
          <a:grpSpLocks/>
        </xdr:cNvGrpSpPr>
      </xdr:nvGrpSpPr>
      <xdr:grpSpPr bwMode="auto">
        <a:xfrm>
          <a:off x="1736727" y="4515157"/>
          <a:ext cx="1105208" cy="503493"/>
          <a:chOff x="213" y="255"/>
          <a:chExt cx="115" cy="52"/>
        </a:xfrm>
      </xdr:grpSpPr>
      <xdr:sp macro="" textlink="">
        <xdr:nvSpPr>
          <xdr:cNvPr id="8244" name="Text Box 52"/>
          <xdr:cNvSpPr txBox="1">
            <a:spLocks noChangeArrowheads="1"/>
          </xdr:cNvSpPr>
        </xdr:nvSpPr>
        <xdr:spPr bwMode="auto">
          <a:xfrm>
            <a:off x="295" y="269"/>
            <a:ext cx="3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r>
              <a:rPr lang="en-US" sz="1200" b="1" i="0" strike="noStrike">
                <a:solidFill>
                  <a:srgbClr val="FF0000"/>
                </a:solidFill>
                <a:latin typeface="Arial"/>
                <a:cs typeface="Arial"/>
              </a:rPr>
              <a:t>H</a:t>
            </a:r>
          </a:p>
        </xdr:txBody>
      </xdr:sp>
      <xdr:grpSp>
        <xdr:nvGrpSpPr>
          <xdr:cNvPr id="8245" name="Group 53"/>
          <xdr:cNvGrpSpPr>
            <a:grpSpLocks/>
          </xdr:cNvGrpSpPr>
        </xdr:nvGrpSpPr>
        <xdr:grpSpPr bwMode="auto">
          <a:xfrm>
            <a:off x="213" y="255"/>
            <a:ext cx="83" cy="52"/>
            <a:chOff x="215" y="272"/>
            <a:chExt cx="83" cy="52"/>
          </a:xfrm>
        </xdr:grpSpPr>
        <xdr:grpSp>
          <xdr:nvGrpSpPr>
            <xdr:cNvPr id="8246" name="Group 54"/>
            <xdr:cNvGrpSpPr>
              <a:grpSpLocks/>
            </xdr:cNvGrpSpPr>
          </xdr:nvGrpSpPr>
          <xdr:grpSpPr bwMode="auto">
            <a:xfrm>
              <a:off x="215" y="272"/>
              <a:ext cx="62" cy="52"/>
              <a:chOff x="215" y="272"/>
              <a:chExt cx="62" cy="52"/>
            </a:xfrm>
          </xdr:grpSpPr>
          <xdr:grpSp>
            <xdr:nvGrpSpPr>
              <xdr:cNvPr id="8247" name="Group 55"/>
              <xdr:cNvGrpSpPr>
                <a:grpSpLocks/>
              </xdr:cNvGrpSpPr>
            </xdr:nvGrpSpPr>
            <xdr:grpSpPr bwMode="auto">
              <a:xfrm>
                <a:off x="215" y="272"/>
                <a:ext cx="62" cy="52"/>
                <a:chOff x="215" y="272"/>
                <a:chExt cx="62" cy="52"/>
              </a:xfrm>
            </xdr:grpSpPr>
            <xdr:sp macro="" textlink="">
              <xdr:nvSpPr>
                <xdr:cNvPr id="8248" name="Line 56"/>
                <xdr:cNvSpPr>
                  <a:spLocks noChangeShapeType="1"/>
                </xdr:cNvSpPr>
              </xdr:nvSpPr>
              <xdr:spPr bwMode="auto">
                <a:xfrm rot="16200000" flipH="1">
                  <a:off x="246" y="259"/>
                  <a:ext cx="0" cy="26"/>
                </a:xfrm>
                <a:prstGeom prst="line">
                  <a:avLst/>
                </a:prstGeom>
                <a:noFill/>
                <a:ln w="9525">
                  <a:solidFill>
                    <a:srgbClr val="FFFF99"/>
                  </a:solidFill>
                  <a:round/>
                  <a:headEnd/>
                  <a:tailEnd/>
                </a:ln>
              </xdr:spPr>
            </xdr:sp>
            <xdr:sp macro="" textlink="">
              <xdr:nvSpPr>
                <xdr:cNvPr id="8249" name="Line 57"/>
                <xdr:cNvSpPr>
                  <a:spLocks noChangeShapeType="1"/>
                </xdr:cNvSpPr>
              </xdr:nvSpPr>
              <xdr:spPr bwMode="auto">
                <a:xfrm rot="-5690002" flipH="1" flipV="1">
                  <a:off x="212" y="277"/>
                  <a:ext cx="25" cy="18"/>
                </a:xfrm>
                <a:prstGeom prst="line">
                  <a:avLst/>
                </a:prstGeom>
                <a:noFill/>
                <a:ln w="9525">
                  <a:solidFill>
                    <a:srgbClr val="FFFF99"/>
                  </a:solidFill>
                  <a:round/>
                  <a:headEnd/>
                  <a:tailEnd/>
                </a:ln>
              </xdr:spPr>
            </xdr:sp>
            <xdr:sp macro="" textlink="">
              <xdr:nvSpPr>
                <xdr:cNvPr id="8250" name="Line 58"/>
                <xdr:cNvSpPr>
                  <a:spLocks noChangeShapeType="1"/>
                </xdr:cNvSpPr>
              </xdr:nvSpPr>
              <xdr:spPr bwMode="auto">
                <a:xfrm rot="16490002" flipV="1">
                  <a:off x="256" y="276"/>
                  <a:ext cx="24" cy="18"/>
                </a:xfrm>
                <a:prstGeom prst="line">
                  <a:avLst/>
                </a:prstGeom>
                <a:noFill/>
                <a:ln w="9525">
                  <a:solidFill>
                    <a:srgbClr val="FFFF99"/>
                  </a:solidFill>
                  <a:round/>
                  <a:headEnd/>
                  <a:tailEnd/>
                </a:ln>
              </xdr:spPr>
            </xdr:sp>
            <xdr:sp macro="" textlink="">
              <xdr:nvSpPr>
                <xdr:cNvPr id="8251" name="Line 59"/>
                <xdr:cNvSpPr>
                  <a:spLocks noChangeShapeType="1"/>
                </xdr:cNvSpPr>
              </xdr:nvSpPr>
              <xdr:spPr bwMode="auto">
                <a:xfrm rot="16200000">
                  <a:off x="246" y="310"/>
                  <a:ext cx="0" cy="27"/>
                </a:xfrm>
                <a:prstGeom prst="line">
                  <a:avLst/>
                </a:prstGeom>
                <a:noFill/>
                <a:ln w="9525">
                  <a:solidFill>
                    <a:srgbClr val="FFFF99"/>
                  </a:solidFill>
                  <a:round/>
                  <a:headEnd/>
                  <a:tailEnd/>
                </a:ln>
              </xdr:spPr>
            </xdr:sp>
            <xdr:sp macro="" textlink="">
              <xdr:nvSpPr>
                <xdr:cNvPr id="8252" name="Line 60"/>
                <xdr:cNvSpPr>
                  <a:spLocks noChangeShapeType="1"/>
                </xdr:cNvSpPr>
              </xdr:nvSpPr>
              <xdr:spPr bwMode="auto">
                <a:xfrm rot="16490002" flipV="1">
                  <a:off x="212" y="303"/>
                  <a:ext cx="24" cy="18"/>
                </a:xfrm>
                <a:prstGeom prst="line">
                  <a:avLst/>
                </a:prstGeom>
                <a:noFill/>
                <a:ln w="9525">
                  <a:solidFill>
                    <a:srgbClr val="FFFF99"/>
                  </a:solidFill>
                  <a:round/>
                  <a:headEnd/>
                  <a:tailEnd/>
                </a:ln>
              </xdr:spPr>
            </xdr:sp>
            <xdr:sp macro="" textlink="">
              <xdr:nvSpPr>
                <xdr:cNvPr id="8253" name="Line 61"/>
                <xdr:cNvSpPr>
                  <a:spLocks noChangeShapeType="1"/>
                </xdr:cNvSpPr>
              </xdr:nvSpPr>
              <xdr:spPr bwMode="auto">
                <a:xfrm rot="15909998" flipH="1" flipV="1">
                  <a:off x="256" y="302"/>
                  <a:ext cx="24" cy="18"/>
                </a:xfrm>
                <a:prstGeom prst="line">
                  <a:avLst/>
                </a:prstGeom>
                <a:noFill/>
                <a:ln w="9525">
                  <a:solidFill>
                    <a:srgbClr val="FFFF99"/>
                  </a:solidFill>
                  <a:round/>
                  <a:headEnd/>
                  <a:tailEnd/>
                </a:ln>
              </xdr:spPr>
            </xdr:sp>
          </xdr:grpSp>
          <xdr:sp macro="" textlink="">
            <xdr:nvSpPr>
              <xdr:cNvPr id="8254" name="Oval 62"/>
              <xdr:cNvSpPr>
                <a:spLocks noChangeArrowheads="1"/>
              </xdr:cNvSpPr>
            </xdr:nvSpPr>
            <xdr:spPr bwMode="auto">
              <a:xfrm rot="16200000" flipH="1">
                <a:off x="228" y="279"/>
                <a:ext cx="37" cy="37"/>
              </a:xfrm>
              <a:prstGeom prst="ellipse">
                <a:avLst/>
              </a:prstGeom>
              <a:solidFill>
                <a:srgbClr val="000000"/>
              </a:solidFill>
              <a:ln w="9525">
                <a:solidFill>
                  <a:srgbClr val="FF6600"/>
                </a:solidFill>
                <a:round/>
                <a:headEnd/>
                <a:tailEnd/>
              </a:ln>
            </xdr:spPr>
          </xdr:sp>
        </xdr:grpSp>
        <xdr:sp macro="" textlink="">
          <xdr:nvSpPr>
            <xdr:cNvPr id="8255" name="Line 63"/>
            <xdr:cNvSpPr>
              <a:spLocks noChangeShapeType="1"/>
            </xdr:cNvSpPr>
          </xdr:nvSpPr>
          <xdr:spPr bwMode="auto">
            <a:xfrm rot="16200000" flipH="1">
              <a:off x="287" y="286"/>
              <a:ext cx="0" cy="23"/>
            </a:xfrm>
            <a:prstGeom prst="line">
              <a:avLst/>
            </a:prstGeom>
            <a:noFill/>
            <a:ln w="9525">
              <a:solidFill>
                <a:srgbClr val="FFFF99"/>
              </a:solidFill>
              <a:round/>
              <a:headEnd/>
              <a:tailEnd/>
            </a:ln>
          </xdr:spPr>
        </xdr:sp>
      </xdr:grpSp>
    </xdr:grpSp>
    <xdr:clientData/>
  </xdr:twoCellAnchor>
  <xdr:twoCellAnchor>
    <xdr:from>
      <xdr:col>6</xdr:col>
      <xdr:colOff>54189</xdr:colOff>
      <xdr:row>23</xdr:row>
      <xdr:rowOff>156393</xdr:rowOff>
    </xdr:from>
    <xdr:to>
      <xdr:col>7</xdr:col>
      <xdr:colOff>343524</xdr:colOff>
      <xdr:row>25</xdr:row>
      <xdr:rowOff>3993</xdr:rowOff>
    </xdr:to>
    <xdr:grpSp>
      <xdr:nvGrpSpPr>
        <xdr:cNvPr id="8266" name="Group 74"/>
        <xdr:cNvGrpSpPr>
          <a:grpSpLocks/>
        </xdr:cNvGrpSpPr>
      </xdr:nvGrpSpPr>
      <xdr:grpSpPr bwMode="auto">
        <a:xfrm>
          <a:off x="3741286" y="4632119"/>
          <a:ext cx="903851" cy="236793"/>
          <a:chOff x="376" y="437"/>
          <a:chExt cx="93" cy="24"/>
        </a:xfrm>
      </xdr:grpSpPr>
      <xdr:sp macro="" textlink="">
        <xdr:nvSpPr>
          <xdr:cNvPr id="8258" name="Text Box 66"/>
          <xdr:cNvSpPr txBox="1">
            <a:spLocks noChangeArrowheads="1"/>
          </xdr:cNvSpPr>
        </xdr:nvSpPr>
        <xdr:spPr bwMode="auto">
          <a:xfrm>
            <a:off x="376" y="437"/>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8259" name="Text Box 67"/>
          <xdr:cNvSpPr txBox="1">
            <a:spLocks noChangeArrowheads="1"/>
          </xdr:cNvSpPr>
        </xdr:nvSpPr>
        <xdr:spPr bwMode="auto">
          <a:xfrm>
            <a:off x="433" y="437"/>
            <a:ext cx="36"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r>
              <a:rPr lang="en-US" sz="1200" b="1" i="0" strike="noStrike">
                <a:solidFill>
                  <a:srgbClr val="FF0000"/>
                </a:solidFill>
                <a:latin typeface="Arial"/>
                <a:cs typeface="Arial"/>
              </a:rPr>
              <a:t>H</a:t>
            </a:r>
          </a:p>
        </xdr:txBody>
      </xdr:sp>
      <xdr:sp macro="" textlink="">
        <xdr:nvSpPr>
          <xdr:cNvPr id="8260" name="Text Box 68"/>
          <xdr:cNvSpPr txBox="1">
            <a:spLocks noChangeArrowheads="1"/>
          </xdr:cNvSpPr>
        </xdr:nvSpPr>
        <xdr:spPr bwMode="auto">
          <a:xfrm>
            <a:off x="404" y="437"/>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261" name="Line 69"/>
          <xdr:cNvSpPr>
            <a:spLocks noChangeShapeType="1"/>
          </xdr:cNvSpPr>
        </xdr:nvSpPr>
        <xdr:spPr bwMode="auto">
          <a:xfrm>
            <a:off x="392" y="448"/>
            <a:ext cx="14" cy="0"/>
          </a:xfrm>
          <a:prstGeom prst="line">
            <a:avLst/>
          </a:prstGeom>
          <a:noFill/>
          <a:ln w="9525">
            <a:solidFill>
              <a:srgbClr val="FFFF99"/>
            </a:solidFill>
            <a:round/>
            <a:headEnd/>
            <a:tailEnd/>
          </a:ln>
        </xdr:spPr>
      </xdr:sp>
      <xdr:grpSp>
        <xdr:nvGrpSpPr>
          <xdr:cNvPr id="8262" name="Group 70"/>
          <xdr:cNvGrpSpPr>
            <a:grpSpLocks/>
          </xdr:cNvGrpSpPr>
        </xdr:nvGrpSpPr>
        <xdr:grpSpPr bwMode="auto">
          <a:xfrm>
            <a:off x="421" y="445"/>
            <a:ext cx="14" cy="7"/>
            <a:chOff x="558" y="4211"/>
            <a:chExt cx="14" cy="7"/>
          </a:xfrm>
        </xdr:grpSpPr>
        <xdr:sp macro="" textlink="">
          <xdr:nvSpPr>
            <xdr:cNvPr id="8263" name="Line 71"/>
            <xdr:cNvSpPr>
              <a:spLocks noChangeShapeType="1"/>
            </xdr:cNvSpPr>
          </xdr:nvSpPr>
          <xdr:spPr bwMode="auto">
            <a:xfrm rot="10800000" flipH="1">
              <a:off x="558" y="4211"/>
              <a:ext cx="14" cy="0"/>
            </a:xfrm>
            <a:prstGeom prst="line">
              <a:avLst/>
            </a:prstGeom>
            <a:noFill/>
            <a:ln w="9525">
              <a:solidFill>
                <a:srgbClr val="FF6600"/>
              </a:solidFill>
              <a:round/>
              <a:headEnd/>
              <a:tailEnd/>
            </a:ln>
          </xdr:spPr>
        </xdr:sp>
        <xdr:sp macro="" textlink="">
          <xdr:nvSpPr>
            <xdr:cNvPr id="8264" name="Line 72"/>
            <xdr:cNvSpPr>
              <a:spLocks noChangeShapeType="1"/>
            </xdr:cNvSpPr>
          </xdr:nvSpPr>
          <xdr:spPr bwMode="auto">
            <a:xfrm rot="10800000" flipH="1">
              <a:off x="558" y="4214"/>
              <a:ext cx="14" cy="0"/>
            </a:xfrm>
            <a:prstGeom prst="line">
              <a:avLst/>
            </a:prstGeom>
            <a:noFill/>
            <a:ln w="9525">
              <a:solidFill>
                <a:srgbClr val="FFFF99"/>
              </a:solidFill>
              <a:round/>
              <a:headEnd/>
              <a:tailEnd/>
            </a:ln>
          </xdr:spPr>
        </xdr:sp>
        <xdr:sp macro="" textlink="">
          <xdr:nvSpPr>
            <xdr:cNvPr id="8265" name="Line 73"/>
            <xdr:cNvSpPr>
              <a:spLocks noChangeShapeType="1"/>
            </xdr:cNvSpPr>
          </xdr:nvSpPr>
          <xdr:spPr bwMode="auto">
            <a:xfrm rot="10800000" flipH="1">
              <a:off x="558" y="4218"/>
              <a:ext cx="14" cy="0"/>
            </a:xfrm>
            <a:prstGeom prst="line">
              <a:avLst/>
            </a:prstGeom>
            <a:noFill/>
            <a:ln w="9525">
              <a:solidFill>
                <a:srgbClr val="FF6600"/>
              </a:solidFill>
              <a:round/>
              <a:headEnd/>
              <a:tailEnd/>
            </a:ln>
          </xdr:spPr>
        </xdr:sp>
      </xdr:grpSp>
    </xdr:grpSp>
    <xdr:clientData/>
  </xdr:twoCellAnchor>
  <xdr:twoCellAnchor>
    <xdr:from>
      <xdr:col>1</xdr:col>
      <xdr:colOff>9525</xdr:colOff>
      <xdr:row>9</xdr:row>
      <xdr:rowOff>76200</xdr:rowOff>
    </xdr:from>
    <xdr:to>
      <xdr:col>7</xdr:col>
      <xdr:colOff>323850</xdr:colOff>
      <xdr:row>10</xdr:row>
      <xdr:rowOff>133350</xdr:rowOff>
    </xdr:to>
    <xdr:sp macro="" textlink="">
      <xdr:nvSpPr>
        <xdr:cNvPr id="8267" name="Text Box 75"/>
        <xdr:cNvSpPr txBox="1">
          <a:spLocks noChangeArrowheads="1"/>
        </xdr:cNvSpPr>
      </xdr:nvSpPr>
      <xdr:spPr bwMode="auto">
        <a:xfrm>
          <a:off x="619125" y="1790700"/>
          <a:ext cx="3971925" cy="247650"/>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Οργανικές ενώσεις που εμφανίζουν όξινο χαρακτήρα</a:t>
          </a:r>
        </a:p>
      </xdr:txBody>
    </xdr:sp>
    <xdr:clientData/>
  </xdr:twoCellAnchor>
  <xdr:twoCellAnchor>
    <xdr:from>
      <xdr:col>2</xdr:col>
      <xdr:colOff>514350</xdr:colOff>
      <xdr:row>30</xdr:row>
      <xdr:rowOff>104775</xdr:rowOff>
    </xdr:from>
    <xdr:to>
      <xdr:col>3</xdr:col>
      <xdr:colOff>152400</xdr:colOff>
      <xdr:row>30</xdr:row>
      <xdr:rowOff>104775</xdr:rowOff>
    </xdr:to>
    <xdr:sp macro="" textlink="">
      <xdr:nvSpPr>
        <xdr:cNvPr id="8268" name="Line 76"/>
        <xdr:cNvSpPr>
          <a:spLocks noChangeShapeType="1"/>
        </xdr:cNvSpPr>
      </xdr:nvSpPr>
      <xdr:spPr bwMode="auto">
        <a:xfrm>
          <a:off x="1733550" y="5819775"/>
          <a:ext cx="247650" cy="0"/>
        </a:xfrm>
        <a:prstGeom prst="line">
          <a:avLst/>
        </a:prstGeom>
        <a:noFill/>
        <a:ln w="38100">
          <a:solidFill>
            <a:srgbClr val="FF9900"/>
          </a:solidFill>
          <a:round/>
          <a:headEnd/>
          <a:tailEnd type="triangle" w="med" len="med"/>
        </a:ln>
      </xdr:spPr>
    </xdr:sp>
    <xdr:clientData/>
  </xdr:twoCellAnchor>
  <xdr:twoCellAnchor>
    <xdr:from>
      <xdr:col>1</xdr:col>
      <xdr:colOff>600075</xdr:colOff>
      <xdr:row>31</xdr:row>
      <xdr:rowOff>104775</xdr:rowOff>
    </xdr:from>
    <xdr:to>
      <xdr:col>1</xdr:col>
      <xdr:colOff>600075</xdr:colOff>
      <xdr:row>32</xdr:row>
      <xdr:rowOff>161925</xdr:rowOff>
    </xdr:to>
    <xdr:sp macro="" textlink="">
      <xdr:nvSpPr>
        <xdr:cNvPr id="8271" name="Line 79"/>
        <xdr:cNvSpPr>
          <a:spLocks noChangeShapeType="1"/>
        </xdr:cNvSpPr>
      </xdr:nvSpPr>
      <xdr:spPr bwMode="auto">
        <a:xfrm rot="5400000">
          <a:off x="1085850" y="6134100"/>
          <a:ext cx="247650" cy="0"/>
        </a:xfrm>
        <a:prstGeom prst="line">
          <a:avLst/>
        </a:prstGeom>
        <a:noFill/>
        <a:ln w="38100">
          <a:solidFill>
            <a:srgbClr val="FF9900"/>
          </a:solidFill>
          <a:round/>
          <a:headEnd/>
          <a:tailEnd type="triangle" w="med" len="med"/>
        </a:ln>
      </xdr:spPr>
    </xdr:sp>
    <xdr:clientData/>
  </xdr:twoCellAnchor>
  <xdr:twoCellAnchor>
    <xdr:from>
      <xdr:col>3</xdr:col>
      <xdr:colOff>466725</xdr:colOff>
      <xdr:row>35</xdr:row>
      <xdr:rowOff>114195</xdr:rowOff>
    </xdr:from>
    <xdr:to>
      <xdr:col>5</xdr:col>
      <xdr:colOff>66675</xdr:colOff>
      <xdr:row>37</xdr:row>
      <xdr:rowOff>114090</xdr:rowOff>
    </xdr:to>
    <xdr:grpSp>
      <xdr:nvGrpSpPr>
        <xdr:cNvPr id="8301" name="Group 109"/>
        <xdr:cNvGrpSpPr>
          <a:grpSpLocks/>
        </xdr:cNvGrpSpPr>
      </xdr:nvGrpSpPr>
      <xdr:grpSpPr bwMode="auto">
        <a:xfrm>
          <a:off x="2310273" y="6925082"/>
          <a:ext cx="828983" cy="389089"/>
          <a:chOff x="241" y="712"/>
          <a:chExt cx="86" cy="40"/>
        </a:xfrm>
      </xdr:grpSpPr>
      <xdr:sp macro="" textlink="">
        <xdr:nvSpPr>
          <xdr:cNvPr id="8274" name="Text Box 82"/>
          <xdr:cNvSpPr txBox="1">
            <a:spLocks noChangeArrowheads="1"/>
          </xdr:cNvSpPr>
        </xdr:nvSpPr>
        <xdr:spPr bwMode="auto">
          <a:xfrm>
            <a:off x="303" y="720"/>
            <a:ext cx="24" cy="22"/>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O</a:t>
            </a:r>
            <a:r>
              <a:rPr lang="en-US" sz="1100" b="0" i="0" strike="noStrike" baseline="30000">
                <a:solidFill>
                  <a:srgbClr val="FFFF99"/>
                </a:solidFill>
                <a:latin typeface="Arial"/>
                <a:cs typeface="Arial"/>
              </a:rPr>
              <a:t>–</a:t>
            </a:r>
          </a:p>
        </xdr:txBody>
      </xdr:sp>
      <xdr:grpSp>
        <xdr:nvGrpSpPr>
          <xdr:cNvPr id="8275" name="Group 83"/>
          <xdr:cNvGrpSpPr>
            <a:grpSpLocks/>
          </xdr:cNvGrpSpPr>
        </xdr:nvGrpSpPr>
        <xdr:grpSpPr bwMode="auto">
          <a:xfrm>
            <a:off x="241" y="712"/>
            <a:ext cx="63" cy="40"/>
            <a:chOff x="215" y="272"/>
            <a:chExt cx="83" cy="52"/>
          </a:xfrm>
        </xdr:grpSpPr>
        <xdr:grpSp>
          <xdr:nvGrpSpPr>
            <xdr:cNvPr id="8276" name="Group 84"/>
            <xdr:cNvGrpSpPr>
              <a:grpSpLocks/>
            </xdr:cNvGrpSpPr>
          </xdr:nvGrpSpPr>
          <xdr:grpSpPr bwMode="auto">
            <a:xfrm>
              <a:off x="215" y="272"/>
              <a:ext cx="62" cy="52"/>
              <a:chOff x="215" y="272"/>
              <a:chExt cx="62" cy="52"/>
            </a:xfrm>
          </xdr:grpSpPr>
          <xdr:grpSp>
            <xdr:nvGrpSpPr>
              <xdr:cNvPr id="8277" name="Group 85"/>
              <xdr:cNvGrpSpPr>
                <a:grpSpLocks/>
              </xdr:cNvGrpSpPr>
            </xdr:nvGrpSpPr>
            <xdr:grpSpPr bwMode="auto">
              <a:xfrm>
                <a:off x="215" y="272"/>
                <a:ext cx="62" cy="52"/>
                <a:chOff x="215" y="272"/>
                <a:chExt cx="62" cy="52"/>
              </a:xfrm>
            </xdr:grpSpPr>
            <xdr:sp macro="" textlink="">
              <xdr:nvSpPr>
                <xdr:cNvPr id="8278" name="Line 86"/>
                <xdr:cNvSpPr>
                  <a:spLocks noChangeShapeType="1"/>
                </xdr:cNvSpPr>
              </xdr:nvSpPr>
              <xdr:spPr bwMode="auto">
                <a:xfrm rot="16200000" flipH="1">
                  <a:off x="246" y="259"/>
                  <a:ext cx="0" cy="26"/>
                </a:xfrm>
                <a:prstGeom prst="line">
                  <a:avLst/>
                </a:prstGeom>
                <a:noFill/>
                <a:ln w="9525">
                  <a:solidFill>
                    <a:srgbClr val="FFFF99"/>
                  </a:solidFill>
                  <a:round/>
                  <a:headEnd/>
                  <a:tailEnd/>
                </a:ln>
              </xdr:spPr>
            </xdr:sp>
            <xdr:sp macro="" textlink="">
              <xdr:nvSpPr>
                <xdr:cNvPr id="8279" name="Line 87"/>
                <xdr:cNvSpPr>
                  <a:spLocks noChangeShapeType="1"/>
                </xdr:cNvSpPr>
              </xdr:nvSpPr>
              <xdr:spPr bwMode="auto">
                <a:xfrm rot="-5690002" flipH="1" flipV="1">
                  <a:off x="212" y="277"/>
                  <a:ext cx="25" cy="18"/>
                </a:xfrm>
                <a:prstGeom prst="line">
                  <a:avLst/>
                </a:prstGeom>
                <a:noFill/>
                <a:ln w="9525">
                  <a:solidFill>
                    <a:srgbClr val="FFFF99"/>
                  </a:solidFill>
                  <a:round/>
                  <a:headEnd/>
                  <a:tailEnd/>
                </a:ln>
              </xdr:spPr>
            </xdr:sp>
            <xdr:sp macro="" textlink="">
              <xdr:nvSpPr>
                <xdr:cNvPr id="8280" name="Line 88"/>
                <xdr:cNvSpPr>
                  <a:spLocks noChangeShapeType="1"/>
                </xdr:cNvSpPr>
              </xdr:nvSpPr>
              <xdr:spPr bwMode="auto">
                <a:xfrm rot="16490002" flipV="1">
                  <a:off x="256" y="276"/>
                  <a:ext cx="24" cy="18"/>
                </a:xfrm>
                <a:prstGeom prst="line">
                  <a:avLst/>
                </a:prstGeom>
                <a:noFill/>
                <a:ln w="9525">
                  <a:solidFill>
                    <a:srgbClr val="FFFF99"/>
                  </a:solidFill>
                  <a:round/>
                  <a:headEnd/>
                  <a:tailEnd/>
                </a:ln>
              </xdr:spPr>
            </xdr:sp>
            <xdr:sp macro="" textlink="">
              <xdr:nvSpPr>
                <xdr:cNvPr id="8281" name="Line 89"/>
                <xdr:cNvSpPr>
                  <a:spLocks noChangeShapeType="1"/>
                </xdr:cNvSpPr>
              </xdr:nvSpPr>
              <xdr:spPr bwMode="auto">
                <a:xfrm rot="-5400000">
                  <a:off x="246" y="310"/>
                  <a:ext cx="0" cy="26"/>
                </a:xfrm>
                <a:prstGeom prst="line">
                  <a:avLst/>
                </a:prstGeom>
                <a:noFill/>
                <a:ln w="9525">
                  <a:solidFill>
                    <a:srgbClr val="FFFF99"/>
                  </a:solidFill>
                  <a:round/>
                  <a:headEnd/>
                  <a:tailEnd/>
                </a:ln>
              </xdr:spPr>
            </xdr:sp>
            <xdr:sp macro="" textlink="">
              <xdr:nvSpPr>
                <xdr:cNvPr id="8282" name="Line 90"/>
                <xdr:cNvSpPr>
                  <a:spLocks noChangeShapeType="1"/>
                </xdr:cNvSpPr>
              </xdr:nvSpPr>
              <xdr:spPr bwMode="auto">
                <a:xfrm rot="16490002" flipV="1">
                  <a:off x="212" y="303"/>
                  <a:ext cx="24" cy="18"/>
                </a:xfrm>
                <a:prstGeom prst="line">
                  <a:avLst/>
                </a:prstGeom>
                <a:noFill/>
                <a:ln w="9525">
                  <a:solidFill>
                    <a:srgbClr val="FFFF99"/>
                  </a:solidFill>
                  <a:round/>
                  <a:headEnd/>
                  <a:tailEnd/>
                </a:ln>
              </xdr:spPr>
            </xdr:sp>
            <xdr:sp macro="" textlink="">
              <xdr:nvSpPr>
                <xdr:cNvPr id="8283" name="Line 91"/>
                <xdr:cNvSpPr>
                  <a:spLocks noChangeShapeType="1"/>
                </xdr:cNvSpPr>
              </xdr:nvSpPr>
              <xdr:spPr bwMode="auto">
                <a:xfrm rot="-5690002" flipH="1" flipV="1">
                  <a:off x="256" y="301"/>
                  <a:ext cx="24" cy="18"/>
                </a:xfrm>
                <a:prstGeom prst="line">
                  <a:avLst/>
                </a:prstGeom>
                <a:noFill/>
                <a:ln w="9525">
                  <a:solidFill>
                    <a:srgbClr val="FFFF99"/>
                  </a:solidFill>
                  <a:round/>
                  <a:headEnd/>
                  <a:tailEnd/>
                </a:ln>
              </xdr:spPr>
            </xdr:sp>
          </xdr:grpSp>
          <xdr:sp macro="" textlink="">
            <xdr:nvSpPr>
              <xdr:cNvPr id="8284" name="Oval 92"/>
              <xdr:cNvSpPr>
                <a:spLocks noChangeArrowheads="1"/>
              </xdr:cNvSpPr>
            </xdr:nvSpPr>
            <xdr:spPr bwMode="auto">
              <a:xfrm rot="16200000" flipH="1">
                <a:off x="228" y="279"/>
                <a:ext cx="37" cy="37"/>
              </a:xfrm>
              <a:prstGeom prst="ellipse">
                <a:avLst/>
              </a:prstGeom>
              <a:solidFill>
                <a:srgbClr val="000000"/>
              </a:solidFill>
              <a:ln w="9525">
                <a:solidFill>
                  <a:srgbClr val="FF6600"/>
                </a:solidFill>
                <a:round/>
                <a:headEnd/>
                <a:tailEnd/>
              </a:ln>
            </xdr:spPr>
          </xdr:sp>
        </xdr:grpSp>
        <xdr:sp macro="" textlink="">
          <xdr:nvSpPr>
            <xdr:cNvPr id="8285" name="Line 93"/>
            <xdr:cNvSpPr>
              <a:spLocks noChangeShapeType="1"/>
            </xdr:cNvSpPr>
          </xdr:nvSpPr>
          <xdr:spPr bwMode="auto">
            <a:xfrm rot="16200000" flipH="1">
              <a:off x="287" y="285"/>
              <a:ext cx="0" cy="23"/>
            </a:xfrm>
            <a:prstGeom prst="line">
              <a:avLst/>
            </a:prstGeom>
            <a:noFill/>
            <a:ln w="9525">
              <a:solidFill>
                <a:srgbClr val="FFFF99"/>
              </a:solidFill>
              <a:round/>
              <a:headEnd/>
              <a:tailEnd/>
            </a:ln>
          </xdr:spPr>
        </xdr:sp>
      </xdr:grpSp>
    </xdr:grpSp>
    <xdr:clientData/>
  </xdr:twoCellAnchor>
  <xdr:twoCellAnchor>
    <xdr:from>
      <xdr:col>6</xdr:col>
      <xdr:colOff>419100</xdr:colOff>
      <xdr:row>35</xdr:row>
      <xdr:rowOff>104775</xdr:rowOff>
    </xdr:from>
    <xdr:to>
      <xdr:col>8</xdr:col>
      <xdr:colOff>123825</xdr:colOff>
      <xdr:row>37</xdr:row>
      <xdr:rowOff>95250</xdr:rowOff>
    </xdr:to>
    <xdr:grpSp>
      <xdr:nvGrpSpPr>
        <xdr:cNvPr id="8302" name="Group 110"/>
        <xdr:cNvGrpSpPr>
          <a:grpSpLocks/>
        </xdr:cNvGrpSpPr>
      </xdr:nvGrpSpPr>
      <xdr:grpSpPr bwMode="auto">
        <a:xfrm>
          <a:off x="4106197" y="6915662"/>
          <a:ext cx="933757" cy="379669"/>
          <a:chOff x="426" y="711"/>
          <a:chExt cx="97" cy="39"/>
        </a:xfrm>
      </xdr:grpSpPr>
      <xdr:sp macro="" textlink="">
        <xdr:nvSpPr>
          <xdr:cNvPr id="8289" name="Text Box 97"/>
          <xdr:cNvSpPr txBox="1">
            <a:spLocks noChangeArrowheads="1"/>
          </xdr:cNvSpPr>
        </xdr:nvSpPr>
        <xdr:spPr bwMode="auto">
          <a:xfrm>
            <a:off x="488" y="720"/>
            <a:ext cx="35" cy="22"/>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O</a:t>
            </a:r>
            <a:r>
              <a:rPr lang="en-US" sz="1100" b="0" i="0" u="sng" strike="noStrike">
                <a:solidFill>
                  <a:srgbClr val="FFFF99"/>
                </a:solidFill>
                <a:latin typeface="Arial"/>
                <a:cs typeface="Arial"/>
              </a:rPr>
              <a:t>Na</a:t>
            </a:r>
          </a:p>
        </xdr:txBody>
      </xdr:sp>
      <xdr:grpSp>
        <xdr:nvGrpSpPr>
          <xdr:cNvPr id="8290" name="Group 98"/>
          <xdr:cNvGrpSpPr>
            <a:grpSpLocks/>
          </xdr:cNvGrpSpPr>
        </xdr:nvGrpSpPr>
        <xdr:grpSpPr bwMode="auto">
          <a:xfrm>
            <a:off x="426" y="711"/>
            <a:ext cx="62" cy="39"/>
            <a:chOff x="216" y="272"/>
            <a:chExt cx="82" cy="51"/>
          </a:xfrm>
        </xdr:grpSpPr>
        <xdr:grpSp>
          <xdr:nvGrpSpPr>
            <xdr:cNvPr id="8291" name="Group 99"/>
            <xdr:cNvGrpSpPr>
              <a:grpSpLocks/>
            </xdr:cNvGrpSpPr>
          </xdr:nvGrpSpPr>
          <xdr:grpSpPr bwMode="auto">
            <a:xfrm>
              <a:off x="216" y="272"/>
              <a:ext cx="61" cy="51"/>
              <a:chOff x="216" y="272"/>
              <a:chExt cx="61" cy="51"/>
            </a:xfrm>
          </xdr:grpSpPr>
          <xdr:grpSp>
            <xdr:nvGrpSpPr>
              <xdr:cNvPr id="8292" name="Group 100"/>
              <xdr:cNvGrpSpPr>
                <a:grpSpLocks/>
              </xdr:cNvGrpSpPr>
            </xdr:nvGrpSpPr>
            <xdr:grpSpPr bwMode="auto">
              <a:xfrm>
                <a:off x="216" y="272"/>
                <a:ext cx="61" cy="51"/>
                <a:chOff x="216" y="272"/>
                <a:chExt cx="61" cy="51"/>
              </a:xfrm>
            </xdr:grpSpPr>
            <xdr:sp macro="" textlink="">
              <xdr:nvSpPr>
                <xdr:cNvPr id="8293" name="Line 101"/>
                <xdr:cNvSpPr>
                  <a:spLocks noChangeShapeType="1"/>
                </xdr:cNvSpPr>
              </xdr:nvSpPr>
              <xdr:spPr bwMode="auto">
                <a:xfrm rot="16200000" flipH="1">
                  <a:off x="246" y="259"/>
                  <a:ext cx="0" cy="26"/>
                </a:xfrm>
                <a:prstGeom prst="line">
                  <a:avLst/>
                </a:prstGeom>
                <a:noFill/>
                <a:ln w="9525">
                  <a:solidFill>
                    <a:srgbClr val="FFFF99"/>
                  </a:solidFill>
                  <a:round/>
                  <a:headEnd/>
                  <a:tailEnd/>
                </a:ln>
              </xdr:spPr>
            </xdr:sp>
            <xdr:sp macro="" textlink="">
              <xdr:nvSpPr>
                <xdr:cNvPr id="8294" name="Line 102"/>
                <xdr:cNvSpPr>
                  <a:spLocks noChangeShapeType="1"/>
                </xdr:cNvSpPr>
              </xdr:nvSpPr>
              <xdr:spPr bwMode="auto">
                <a:xfrm rot="-5690002" flipH="1" flipV="1">
                  <a:off x="212" y="277"/>
                  <a:ext cx="25" cy="18"/>
                </a:xfrm>
                <a:prstGeom prst="line">
                  <a:avLst/>
                </a:prstGeom>
                <a:noFill/>
                <a:ln w="9525">
                  <a:solidFill>
                    <a:srgbClr val="FFFF99"/>
                  </a:solidFill>
                  <a:round/>
                  <a:headEnd/>
                  <a:tailEnd/>
                </a:ln>
              </xdr:spPr>
            </xdr:sp>
            <xdr:sp macro="" textlink="">
              <xdr:nvSpPr>
                <xdr:cNvPr id="8295" name="Line 103"/>
                <xdr:cNvSpPr>
                  <a:spLocks noChangeShapeType="1"/>
                </xdr:cNvSpPr>
              </xdr:nvSpPr>
              <xdr:spPr bwMode="auto">
                <a:xfrm rot="16490002" flipV="1">
                  <a:off x="256" y="276"/>
                  <a:ext cx="24" cy="18"/>
                </a:xfrm>
                <a:prstGeom prst="line">
                  <a:avLst/>
                </a:prstGeom>
                <a:noFill/>
                <a:ln w="9525">
                  <a:solidFill>
                    <a:srgbClr val="FFFF99"/>
                  </a:solidFill>
                  <a:round/>
                  <a:headEnd/>
                  <a:tailEnd/>
                </a:ln>
              </xdr:spPr>
            </xdr:sp>
            <xdr:sp macro="" textlink="">
              <xdr:nvSpPr>
                <xdr:cNvPr id="8296" name="Line 104"/>
                <xdr:cNvSpPr>
                  <a:spLocks noChangeShapeType="1"/>
                </xdr:cNvSpPr>
              </xdr:nvSpPr>
              <xdr:spPr bwMode="auto">
                <a:xfrm rot="-5400000">
                  <a:off x="246" y="310"/>
                  <a:ext cx="0" cy="26"/>
                </a:xfrm>
                <a:prstGeom prst="line">
                  <a:avLst/>
                </a:prstGeom>
                <a:noFill/>
                <a:ln w="9525">
                  <a:solidFill>
                    <a:srgbClr val="FFFF99"/>
                  </a:solidFill>
                  <a:round/>
                  <a:headEnd/>
                  <a:tailEnd/>
                </a:ln>
              </xdr:spPr>
            </xdr:sp>
            <xdr:sp macro="" textlink="">
              <xdr:nvSpPr>
                <xdr:cNvPr id="8297" name="Line 105"/>
                <xdr:cNvSpPr>
                  <a:spLocks noChangeShapeType="1"/>
                </xdr:cNvSpPr>
              </xdr:nvSpPr>
              <xdr:spPr bwMode="auto">
                <a:xfrm rot="16490002" flipV="1">
                  <a:off x="213" y="302"/>
                  <a:ext cx="24" cy="18"/>
                </a:xfrm>
                <a:prstGeom prst="line">
                  <a:avLst/>
                </a:prstGeom>
                <a:noFill/>
                <a:ln w="9525">
                  <a:solidFill>
                    <a:srgbClr val="FFFF99"/>
                  </a:solidFill>
                  <a:round/>
                  <a:headEnd/>
                  <a:tailEnd/>
                </a:ln>
              </xdr:spPr>
            </xdr:sp>
            <xdr:sp macro="" textlink="">
              <xdr:nvSpPr>
                <xdr:cNvPr id="8298" name="Line 106"/>
                <xdr:cNvSpPr>
                  <a:spLocks noChangeShapeType="1"/>
                </xdr:cNvSpPr>
              </xdr:nvSpPr>
              <xdr:spPr bwMode="auto">
                <a:xfrm rot="-5690002" flipH="1" flipV="1">
                  <a:off x="256" y="301"/>
                  <a:ext cx="24" cy="18"/>
                </a:xfrm>
                <a:prstGeom prst="line">
                  <a:avLst/>
                </a:prstGeom>
                <a:noFill/>
                <a:ln w="9525">
                  <a:solidFill>
                    <a:srgbClr val="FFFF99"/>
                  </a:solidFill>
                  <a:round/>
                  <a:headEnd/>
                  <a:tailEnd/>
                </a:ln>
              </xdr:spPr>
            </xdr:sp>
          </xdr:grpSp>
          <xdr:sp macro="" textlink="">
            <xdr:nvSpPr>
              <xdr:cNvPr id="8299" name="Oval 107"/>
              <xdr:cNvSpPr>
                <a:spLocks noChangeArrowheads="1"/>
              </xdr:cNvSpPr>
            </xdr:nvSpPr>
            <xdr:spPr bwMode="auto">
              <a:xfrm rot="16200000" flipH="1">
                <a:off x="228" y="279"/>
                <a:ext cx="37" cy="37"/>
              </a:xfrm>
              <a:prstGeom prst="ellipse">
                <a:avLst/>
              </a:prstGeom>
              <a:solidFill>
                <a:srgbClr val="000000"/>
              </a:solidFill>
              <a:ln w="9525">
                <a:solidFill>
                  <a:srgbClr val="FF6600"/>
                </a:solidFill>
                <a:round/>
                <a:headEnd/>
                <a:tailEnd/>
              </a:ln>
            </xdr:spPr>
          </xdr:sp>
        </xdr:grpSp>
        <xdr:sp macro="" textlink="">
          <xdr:nvSpPr>
            <xdr:cNvPr id="8300" name="Line 108"/>
            <xdr:cNvSpPr>
              <a:spLocks noChangeShapeType="1"/>
            </xdr:cNvSpPr>
          </xdr:nvSpPr>
          <xdr:spPr bwMode="auto">
            <a:xfrm rot="16200000" flipH="1">
              <a:off x="287" y="285"/>
              <a:ext cx="0" cy="23"/>
            </a:xfrm>
            <a:prstGeom prst="line">
              <a:avLst/>
            </a:prstGeom>
            <a:noFill/>
            <a:ln w="9525">
              <a:solidFill>
                <a:srgbClr val="FFFF99"/>
              </a:solidFill>
              <a:round/>
              <a:headEnd/>
              <a:tailEnd/>
            </a:ln>
          </xdr:spPr>
        </xdr:sp>
      </xdr:grpSp>
    </xdr:grpSp>
    <xdr:clientData/>
  </xdr:twoCellAnchor>
  <xdr:twoCellAnchor>
    <xdr:from>
      <xdr:col>1</xdr:col>
      <xdr:colOff>190500</xdr:colOff>
      <xdr:row>35</xdr:row>
      <xdr:rowOff>104775</xdr:rowOff>
    </xdr:from>
    <xdr:to>
      <xdr:col>2</xdr:col>
      <xdr:colOff>447675</xdr:colOff>
      <xdr:row>37</xdr:row>
      <xdr:rowOff>95250</xdr:rowOff>
    </xdr:to>
    <xdr:grpSp>
      <xdr:nvGrpSpPr>
        <xdr:cNvPr id="8316" name="Group 124"/>
        <xdr:cNvGrpSpPr>
          <a:grpSpLocks/>
        </xdr:cNvGrpSpPr>
      </xdr:nvGrpSpPr>
      <xdr:grpSpPr bwMode="auto">
        <a:xfrm>
          <a:off x="805016" y="6915662"/>
          <a:ext cx="871691" cy="379669"/>
          <a:chOff x="91" y="711"/>
          <a:chExt cx="91" cy="39"/>
        </a:xfrm>
      </xdr:grpSpPr>
      <xdr:sp macro="" textlink="">
        <xdr:nvSpPr>
          <xdr:cNvPr id="8304" name="Text Box 112"/>
          <xdr:cNvSpPr txBox="1">
            <a:spLocks noChangeArrowheads="1"/>
          </xdr:cNvSpPr>
        </xdr:nvSpPr>
        <xdr:spPr bwMode="auto">
          <a:xfrm>
            <a:off x="153" y="720"/>
            <a:ext cx="29" cy="22"/>
          </a:xfrm>
          <a:prstGeom prst="rect">
            <a:avLst/>
          </a:prstGeom>
          <a:solidFill>
            <a:srgbClr val="003300"/>
          </a:solidFill>
          <a:ln w="9525">
            <a:no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O</a:t>
            </a:r>
            <a:r>
              <a:rPr lang="en-US" sz="1100" b="1" i="0" strike="noStrike">
                <a:solidFill>
                  <a:srgbClr val="FF0000"/>
                </a:solidFill>
                <a:latin typeface="Arial"/>
                <a:cs typeface="Arial"/>
              </a:rPr>
              <a:t>H</a:t>
            </a:r>
          </a:p>
        </xdr:txBody>
      </xdr:sp>
      <xdr:grpSp>
        <xdr:nvGrpSpPr>
          <xdr:cNvPr id="8305" name="Group 113"/>
          <xdr:cNvGrpSpPr>
            <a:grpSpLocks/>
          </xdr:cNvGrpSpPr>
        </xdr:nvGrpSpPr>
        <xdr:grpSpPr bwMode="auto">
          <a:xfrm>
            <a:off x="91" y="711"/>
            <a:ext cx="62" cy="39"/>
            <a:chOff x="216" y="272"/>
            <a:chExt cx="82" cy="51"/>
          </a:xfrm>
        </xdr:grpSpPr>
        <xdr:grpSp>
          <xdr:nvGrpSpPr>
            <xdr:cNvPr id="8306" name="Group 114"/>
            <xdr:cNvGrpSpPr>
              <a:grpSpLocks/>
            </xdr:cNvGrpSpPr>
          </xdr:nvGrpSpPr>
          <xdr:grpSpPr bwMode="auto">
            <a:xfrm>
              <a:off x="216" y="272"/>
              <a:ext cx="61" cy="51"/>
              <a:chOff x="216" y="272"/>
              <a:chExt cx="61" cy="51"/>
            </a:xfrm>
          </xdr:grpSpPr>
          <xdr:grpSp>
            <xdr:nvGrpSpPr>
              <xdr:cNvPr id="8307" name="Group 115"/>
              <xdr:cNvGrpSpPr>
                <a:grpSpLocks/>
              </xdr:cNvGrpSpPr>
            </xdr:nvGrpSpPr>
            <xdr:grpSpPr bwMode="auto">
              <a:xfrm>
                <a:off x="216" y="272"/>
                <a:ext cx="61" cy="51"/>
                <a:chOff x="216" y="272"/>
                <a:chExt cx="61" cy="51"/>
              </a:xfrm>
            </xdr:grpSpPr>
            <xdr:sp macro="" textlink="">
              <xdr:nvSpPr>
                <xdr:cNvPr id="8308" name="Line 116"/>
                <xdr:cNvSpPr>
                  <a:spLocks noChangeShapeType="1"/>
                </xdr:cNvSpPr>
              </xdr:nvSpPr>
              <xdr:spPr bwMode="auto">
                <a:xfrm rot="16200000" flipH="1">
                  <a:off x="246" y="259"/>
                  <a:ext cx="0" cy="26"/>
                </a:xfrm>
                <a:prstGeom prst="line">
                  <a:avLst/>
                </a:prstGeom>
                <a:noFill/>
                <a:ln w="9525">
                  <a:solidFill>
                    <a:srgbClr val="FFFF99"/>
                  </a:solidFill>
                  <a:round/>
                  <a:headEnd/>
                  <a:tailEnd/>
                </a:ln>
              </xdr:spPr>
            </xdr:sp>
            <xdr:sp macro="" textlink="">
              <xdr:nvSpPr>
                <xdr:cNvPr id="8309" name="Line 117"/>
                <xdr:cNvSpPr>
                  <a:spLocks noChangeShapeType="1"/>
                </xdr:cNvSpPr>
              </xdr:nvSpPr>
              <xdr:spPr bwMode="auto">
                <a:xfrm rot="-5690002" flipH="1" flipV="1">
                  <a:off x="212" y="277"/>
                  <a:ext cx="25" cy="18"/>
                </a:xfrm>
                <a:prstGeom prst="line">
                  <a:avLst/>
                </a:prstGeom>
                <a:noFill/>
                <a:ln w="9525">
                  <a:solidFill>
                    <a:srgbClr val="FFFF99"/>
                  </a:solidFill>
                  <a:round/>
                  <a:headEnd/>
                  <a:tailEnd/>
                </a:ln>
              </xdr:spPr>
            </xdr:sp>
            <xdr:sp macro="" textlink="">
              <xdr:nvSpPr>
                <xdr:cNvPr id="8310" name="Line 118"/>
                <xdr:cNvSpPr>
                  <a:spLocks noChangeShapeType="1"/>
                </xdr:cNvSpPr>
              </xdr:nvSpPr>
              <xdr:spPr bwMode="auto">
                <a:xfrm rot="16490002" flipV="1">
                  <a:off x="256" y="276"/>
                  <a:ext cx="24" cy="18"/>
                </a:xfrm>
                <a:prstGeom prst="line">
                  <a:avLst/>
                </a:prstGeom>
                <a:noFill/>
                <a:ln w="9525">
                  <a:solidFill>
                    <a:srgbClr val="FFFF99"/>
                  </a:solidFill>
                  <a:round/>
                  <a:headEnd/>
                  <a:tailEnd/>
                </a:ln>
              </xdr:spPr>
            </xdr:sp>
            <xdr:sp macro="" textlink="">
              <xdr:nvSpPr>
                <xdr:cNvPr id="8311" name="Line 119"/>
                <xdr:cNvSpPr>
                  <a:spLocks noChangeShapeType="1"/>
                </xdr:cNvSpPr>
              </xdr:nvSpPr>
              <xdr:spPr bwMode="auto">
                <a:xfrm rot="-5400000">
                  <a:off x="246" y="310"/>
                  <a:ext cx="0" cy="26"/>
                </a:xfrm>
                <a:prstGeom prst="line">
                  <a:avLst/>
                </a:prstGeom>
                <a:noFill/>
                <a:ln w="9525">
                  <a:solidFill>
                    <a:srgbClr val="FFFF99"/>
                  </a:solidFill>
                  <a:round/>
                  <a:headEnd/>
                  <a:tailEnd/>
                </a:ln>
              </xdr:spPr>
            </xdr:sp>
            <xdr:sp macro="" textlink="">
              <xdr:nvSpPr>
                <xdr:cNvPr id="8312" name="Line 120"/>
                <xdr:cNvSpPr>
                  <a:spLocks noChangeShapeType="1"/>
                </xdr:cNvSpPr>
              </xdr:nvSpPr>
              <xdr:spPr bwMode="auto">
                <a:xfrm rot="16490002" flipV="1">
                  <a:off x="213" y="302"/>
                  <a:ext cx="24" cy="18"/>
                </a:xfrm>
                <a:prstGeom prst="line">
                  <a:avLst/>
                </a:prstGeom>
                <a:noFill/>
                <a:ln w="9525">
                  <a:solidFill>
                    <a:srgbClr val="FFFF99"/>
                  </a:solidFill>
                  <a:round/>
                  <a:headEnd/>
                  <a:tailEnd/>
                </a:ln>
              </xdr:spPr>
            </xdr:sp>
            <xdr:sp macro="" textlink="">
              <xdr:nvSpPr>
                <xdr:cNvPr id="8313" name="Line 121"/>
                <xdr:cNvSpPr>
                  <a:spLocks noChangeShapeType="1"/>
                </xdr:cNvSpPr>
              </xdr:nvSpPr>
              <xdr:spPr bwMode="auto">
                <a:xfrm rot="-5690002" flipH="1" flipV="1">
                  <a:off x="256" y="301"/>
                  <a:ext cx="24" cy="18"/>
                </a:xfrm>
                <a:prstGeom prst="line">
                  <a:avLst/>
                </a:prstGeom>
                <a:noFill/>
                <a:ln w="9525">
                  <a:solidFill>
                    <a:srgbClr val="FFFF99"/>
                  </a:solidFill>
                  <a:round/>
                  <a:headEnd/>
                  <a:tailEnd/>
                </a:ln>
              </xdr:spPr>
            </xdr:sp>
          </xdr:grpSp>
          <xdr:sp macro="" textlink="">
            <xdr:nvSpPr>
              <xdr:cNvPr id="8314" name="Oval 122"/>
              <xdr:cNvSpPr>
                <a:spLocks noChangeArrowheads="1"/>
              </xdr:cNvSpPr>
            </xdr:nvSpPr>
            <xdr:spPr bwMode="auto">
              <a:xfrm rot="16200000" flipH="1">
                <a:off x="228" y="279"/>
                <a:ext cx="37" cy="37"/>
              </a:xfrm>
              <a:prstGeom prst="ellipse">
                <a:avLst/>
              </a:prstGeom>
              <a:solidFill>
                <a:srgbClr val="003300"/>
              </a:solidFill>
              <a:ln w="9525">
                <a:solidFill>
                  <a:srgbClr val="FF6600"/>
                </a:solidFill>
                <a:round/>
                <a:headEnd/>
                <a:tailEnd/>
              </a:ln>
            </xdr:spPr>
          </xdr:sp>
        </xdr:grpSp>
        <xdr:sp macro="" textlink="">
          <xdr:nvSpPr>
            <xdr:cNvPr id="8315" name="Line 123"/>
            <xdr:cNvSpPr>
              <a:spLocks noChangeShapeType="1"/>
            </xdr:cNvSpPr>
          </xdr:nvSpPr>
          <xdr:spPr bwMode="auto">
            <a:xfrm rot="16200000" flipH="1">
              <a:off x="287" y="285"/>
              <a:ext cx="0" cy="23"/>
            </a:xfrm>
            <a:prstGeom prst="line">
              <a:avLst/>
            </a:prstGeom>
            <a:noFill/>
            <a:ln w="9525">
              <a:solidFill>
                <a:srgbClr val="FFFF99"/>
              </a:solidFill>
              <a:round/>
              <a:headEnd/>
              <a:tailEnd/>
            </a:ln>
          </xdr:spPr>
        </xdr:sp>
      </xdr:grpSp>
    </xdr:grpSp>
    <xdr:clientData/>
  </xdr:twoCellAnchor>
  <xdr:twoCellAnchor>
    <xdr:from>
      <xdr:col>1</xdr:col>
      <xdr:colOff>171450</xdr:colOff>
      <xdr:row>42</xdr:row>
      <xdr:rowOff>0</xdr:rowOff>
    </xdr:from>
    <xdr:to>
      <xdr:col>2</xdr:col>
      <xdr:colOff>447675</xdr:colOff>
      <xdr:row>43</xdr:row>
      <xdr:rowOff>38100</xdr:rowOff>
    </xdr:to>
    <xdr:grpSp>
      <xdr:nvGrpSpPr>
        <xdr:cNvPr id="8344" name="Group 152"/>
        <xdr:cNvGrpSpPr>
          <a:grpSpLocks/>
        </xdr:cNvGrpSpPr>
      </xdr:nvGrpSpPr>
      <xdr:grpSpPr bwMode="auto">
        <a:xfrm>
          <a:off x="785966" y="8173065"/>
          <a:ext cx="890741" cy="232696"/>
          <a:chOff x="376" y="437"/>
          <a:chExt cx="93" cy="24"/>
        </a:xfrm>
      </xdr:grpSpPr>
      <xdr:sp macro="" textlink="">
        <xdr:nvSpPr>
          <xdr:cNvPr id="8345" name="Text Box 153"/>
          <xdr:cNvSpPr txBox="1">
            <a:spLocks noChangeArrowheads="1"/>
          </xdr:cNvSpPr>
        </xdr:nvSpPr>
        <xdr:spPr bwMode="auto">
          <a:xfrm>
            <a:off x="376" y="437"/>
            <a:ext cx="18" cy="21"/>
          </a:xfrm>
          <a:prstGeom prst="rect">
            <a:avLst/>
          </a:prstGeom>
          <a:solidFill>
            <a:srgbClr val="003300"/>
          </a:solidFill>
          <a:ln w="9525">
            <a:no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8346" name="Text Box 154"/>
          <xdr:cNvSpPr txBox="1">
            <a:spLocks noChangeArrowheads="1"/>
          </xdr:cNvSpPr>
        </xdr:nvSpPr>
        <xdr:spPr bwMode="auto">
          <a:xfrm>
            <a:off x="433" y="437"/>
            <a:ext cx="36" cy="24"/>
          </a:xfrm>
          <a:prstGeom prst="rect">
            <a:avLst/>
          </a:prstGeom>
          <a:solidFill>
            <a:srgbClr val="003300"/>
          </a:solidFill>
          <a:ln w="9525">
            <a:no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r>
              <a:rPr lang="en-US" sz="1200" b="1" i="0" strike="noStrike">
                <a:solidFill>
                  <a:srgbClr val="FF0000"/>
                </a:solidFill>
                <a:latin typeface="Arial"/>
                <a:cs typeface="Arial"/>
              </a:rPr>
              <a:t>H</a:t>
            </a:r>
          </a:p>
        </xdr:txBody>
      </xdr:sp>
      <xdr:sp macro="" textlink="">
        <xdr:nvSpPr>
          <xdr:cNvPr id="8347" name="Text Box 155"/>
          <xdr:cNvSpPr txBox="1">
            <a:spLocks noChangeArrowheads="1"/>
          </xdr:cNvSpPr>
        </xdr:nvSpPr>
        <xdr:spPr bwMode="auto">
          <a:xfrm>
            <a:off x="404" y="437"/>
            <a:ext cx="18" cy="21"/>
          </a:xfrm>
          <a:prstGeom prst="rect">
            <a:avLst/>
          </a:prstGeom>
          <a:solidFill>
            <a:srgbClr val="003300"/>
          </a:solidFill>
          <a:ln w="9525">
            <a:no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348" name="Line 156"/>
          <xdr:cNvSpPr>
            <a:spLocks noChangeShapeType="1"/>
          </xdr:cNvSpPr>
        </xdr:nvSpPr>
        <xdr:spPr bwMode="auto">
          <a:xfrm>
            <a:off x="392" y="448"/>
            <a:ext cx="14" cy="0"/>
          </a:xfrm>
          <a:prstGeom prst="line">
            <a:avLst/>
          </a:prstGeom>
          <a:noFill/>
          <a:ln w="9525">
            <a:solidFill>
              <a:srgbClr val="FFFF99"/>
            </a:solidFill>
            <a:round/>
            <a:headEnd/>
            <a:tailEnd/>
          </a:ln>
        </xdr:spPr>
      </xdr:sp>
      <xdr:grpSp>
        <xdr:nvGrpSpPr>
          <xdr:cNvPr id="8349" name="Group 157"/>
          <xdr:cNvGrpSpPr>
            <a:grpSpLocks/>
          </xdr:cNvGrpSpPr>
        </xdr:nvGrpSpPr>
        <xdr:grpSpPr bwMode="auto">
          <a:xfrm>
            <a:off x="421" y="443"/>
            <a:ext cx="14" cy="9"/>
            <a:chOff x="558" y="4209"/>
            <a:chExt cx="14" cy="9"/>
          </a:xfrm>
        </xdr:grpSpPr>
        <xdr:sp macro="" textlink="">
          <xdr:nvSpPr>
            <xdr:cNvPr id="8350" name="Line 158"/>
            <xdr:cNvSpPr>
              <a:spLocks noChangeShapeType="1"/>
            </xdr:cNvSpPr>
          </xdr:nvSpPr>
          <xdr:spPr bwMode="auto">
            <a:xfrm rot="10800000" flipH="1">
              <a:off x="558" y="4209"/>
              <a:ext cx="14" cy="0"/>
            </a:xfrm>
            <a:prstGeom prst="line">
              <a:avLst/>
            </a:prstGeom>
            <a:noFill/>
            <a:ln w="9525">
              <a:solidFill>
                <a:srgbClr val="FF6600"/>
              </a:solidFill>
              <a:round/>
              <a:headEnd/>
              <a:tailEnd/>
            </a:ln>
          </xdr:spPr>
        </xdr:sp>
        <xdr:sp macro="" textlink="">
          <xdr:nvSpPr>
            <xdr:cNvPr id="8351" name="Line 159"/>
            <xdr:cNvSpPr>
              <a:spLocks noChangeShapeType="1"/>
            </xdr:cNvSpPr>
          </xdr:nvSpPr>
          <xdr:spPr bwMode="auto">
            <a:xfrm rot="10800000" flipH="1">
              <a:off x="558" y="4214"/>
              <a:ext cx="14" cy="0"/>
            </a:xfrm>
            <a:prstGeom prst="line">
              <a:avLst/>
            </a:prstGeom>
            <a:noFill/>
            <a:ln w="9525">
              <a:solidFill>
                <a:srgbClr val="FFFF99"/>
              </a:solidFill>
              <a:round/>
              <a:headEnd/>
              <a:tailEnd/>
            </a:ln>
          </xdr:spPr>
        </xdr:sp>
        <xdr:sp macro="" textlink="">
          <xdr:nvSpPr>
            <xdr:cNvPr id="8352" name="Line 160"/>
            <xdr:cNvSpPr>
              <a:spLocks noChangeShapeType="1"/>
            </xdr:cNvSpPr>
          </xdr:nvSpPr>
          <xdr:spPr bwMode="auto">
            <a:xfrm rot="10800000" flipH="1">
              <a:off x="558" y="4218"/>
              <a:ext cx="14" cy="0"/>
            </a:xfrm>
            <a:prstGeom prst="line">
              <a:avLst/>
            </a:prstGeom>
            <a:noFill/>
            <a:ln w="9525">
              <a:solidFill>
                <a:srgbClr val="FF6600"/>
              </a:solidFill>
              <a:round/>
              <a:headEnd/>
              <a:tailEnd/>
            </a:ln>
          </xdr:spPr>
        </xdr:sp>
      </xdr:grpSp>
    </xdr:grpSp>
    <xdr:clientData/>
  </xdr:twoCellAnchor>
  <xdr:twoCellAnchor>
    <xdr:from>
      <xdr:col>14</xdr:col>
      <xdr:colOff>57150</xdr:colOff>
      <xdr:row>42</xdr:row>
      <xdr:rowOff>47625</xdr:rowOff>
    </xdr:from>
    <xdr:to>
      <xdr:col>14</xdr:col>
      <xdr:colOff>152400</xdr:colOff>
      <xdr:row>42</xdr:row>
      <xdr:rowOff>142875</xdr:rowOff>
    </xdr:to>
    <xdr:grpSp>
      <xdr:nvGrpSpPr>
        <xdr:cNvPr id="8375" name="Group 183"/>
        <xdr:cNvGrpSpPr>
          <a:grpSpLocks/>
        </xdr:cNvGrpSpPr>
      </xdr:nvGrpSpPr>
      <xdr:grpSpPr bwMode="auto">
        <a:xfrm>
          <a:off x="8660376" y="8220690"/>
          <a:ext cx="95250" cy="95250"/>
          <a:chOff x="537" y="921"/>
          <a:chExt cx="41" cy="41"/>
        </a:xfrm>
      </xdr:grpSpPr>
      <xdr:sp macro="" textlink="">
        <xdr:nvSpPr>
          <xdr:cNvPr id="8373" name="Line 181"/>
          <xdr:cNvSpPr>
            <a:spLocks noChangeShapeType="1"/>
          </xdr:cNvSpPr>
        </xdr:nvSpPr>
        <xdr:spPr bwMode="auto">
          <a:xfrm>
            <a:off x="557" y="921"/>
            <a:ext cx="0" cy="41"/>
          </a:xfrm>
          <a:prstGeom prst="line">
            <a:avLst/>
          </a:prstGeom>
          <a:noFill/>
          <a:ln w="9525">
            <a:solidFill>
              <a:srgbClr val="FFFF99"/>
            </a:solidFill>
            <a:round/>
            <a:headEnd/>
            <a:tailEnd/>
          </a:ln>
        </xdr:spPr>
      </xdr:sp>
      <xdr:sp macro="" textlink="">
        <xdr:nvSpPr>
          <xdr:cNvPr id="8374" name="Line 182"/>
          <xdr:cNvSpPr>
            <a:spLocks noChangeShapeType="1"/>
          </xdr:cNvSpPr>
        </xdr:nvSpPr>
        <xdr:spPr bwMode="auto">
          <a:xfrm rot="5400000">
            <a:off x="558" y="921"/>
            <a:ext cx="0" cy="41"/>
          </a:xfrm>
          <a:prstGeom prst="line">
            <a:avLst/>
          </a:prstGeom>
          <a:noFill/>
          <a:ln w="9525">
            <a:solidFill>
              <a:srgbClr val="FFFF99"/>
            </a:solidFill>
            <a:round/>
            <a:headEnd/>
            <a:tailEnd/>
          </a:ln>
        </xdr:spPr>
      </xdr:sp>
    </xdr:grpSp>
    <xdr:clientData/>
  </xdr:twoCellAnchor>
  <xdr:twoCellAnchor>
    <xdr:from>
      <xdr:col>11</xdr:col>
      <xdr:colOff>95250</xdr:colOff>
      <xdr:row>51</xdr:row>
      <xdr:rowOff>130995</xdr:rowOff>
    </xdr:from>
    <xdr:to>
      <xdr:col>15</xdr:col>
      <xdr:colOff>504825</xdr:colOff>
      <xdr:row>57</xdr:row>
      <xdr:rowOff>111945</xdr:rowOff>
    </xdr:to>
    <xdr:grpSp>
      <xdr:nvGrpSpPr>
        <xdr:cNvPr id="8452" name="Group 260"/>
        <xdr:cNvGrpSpPr>
          <a:grpSpLocks/>
        </xdr:cNvGrpSpPr>
      </xdr:nvGrpSpPr>
      <xdr:grpSpPr bwMode="auto">
        <a:xfrm>
          <a:off x="6854927" y="10055430"/>
          <a:ext cx="2867640" cy="1148531"/>
          <a:chOff x="331" y="1095"/>
          <a:chExt cx="299" cy="118"/>
        </a:xfrm>
      </xdr:grpSpPr>
      <xdr:sp macro="" textlink="">
        <xdr:nvSpPr>
          <xdr:cNvPr id="8407" name="Text Box 215"/>
          <xdr:cNvSpPr txBox="1">
            <a:spLocks noChangeArrowheads="1"/>
          </xdr:cNvSpPr>
        </xdr:nvSpPr>
        <xdr:spPr bwMode="auto">
          <a:xfrm>
            <a:off x="446" y="1106"/>
            <a:ext cx="32" cy="2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NH</a:t>
            </a:r>
            <a:r>
              <a:rPr lang="en-US" sz="1100" b="0" i="0" strike="noStrike" baseline="-25000">
                <a:solidFill>
                  <a:srgbClr val="FFFF99"/>
                </a:solidFill>
                <a:latin typeface="Arial"/>
                <a:cs typeface="Arial"/>
              </a:rPr>
              <a:t>3</a:t>
            </a:r>
          </a:p>
        </xdr:txBody>
      </xdr:sp>
      <xdr:grpSp>
        <xdr:nvGrpSpPr>
          <xdr:cNvPr id="8403" name="Group 211"/>
          <xdr:cNvGrpSpPr>
            <a:grpSpLocks/>
          </xdr:cNvGrpSpPr>
        </xdr:nvGrpSpPr>
        <xdr:grpSpPr bwMode="auto">
          <a:xfrm>
            <a:off x="331" y="1095"/>
            <a:ext cx="96" cy="44"/>
            <a:chOff x="434" y="1206"/>
            <a:chExt cx="96" cy="44"/>
          </a:xfrm>
        </xdr:grpSpPr>
        <xdr:sp macro="" textlink="">
          <xdr:nvSpPr>
            <xdr:cNvPr id="8391" name="Text Box 199"/>
            <xdr:cNvSpPr txBox="1">
              <a:spLocks noChangeArrowheads="1"/>
            </xdr:cNvSpPr>
          </xdr:nvSpPr>
          <xdr:spPr bwMode="auto">
            <a:xfrm>
              <a:off x="502" y="1217"/>
              <a:ext cx="28" cy="18"/>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O</a:t>
              </a:r>
              <a:r>
                <a:rPr lang="en-US" sz="1100" b="1" i="0" strike="noStrike">
                  <a:solidFill>
                    <a:srgbClr val="FF0000"/>
                  </a:solidFill>
                  <a:latin typeface="Arial"/>
                  <a:cs typeface="Arial"/>
                </a:rPr>
                <a:t>H</a:t>
              </a:r>
            </a:p>
          </xdr:txBody>
        </xdr:sp>
        <xdr:grpSp>
          <xdr:nvGrpSpPr>
            <xdr:cNvPr id="8392" name="Group 200"/>
            <xdr:cNvGrpSpPr>
              <a:grpSpLocks/>
            </xdr:cNvGrpSpPr>
          </xdr:nvGrpSpPr>
          <xdr:grpSpPr bwMode="auto">
            <a:xfrm>
              <a:off x="434" y="1206"/>
              <a:ext cx="69" cy="44"/>
              <a:chOff x="216" y="272"/>
              <a:chExt cx="82" cy="52"/>
            </a:xfrm>
          </xdr:grpSpPr>
          <xdr:grpSp>
            <xdr:nvGrpSpPr>
              <xdr:cNvPr id="8393" name="Group 201"/>
              <xdr:cNvGrpSpPr>
                <a:grpSpLocks/>
              </xdr:cNvGrpSpPr>
            </xdr:nvGrpSpPr>
            <xdr:grpSpPr bwMode="auto">
              <a:xfrm>
                <a:off x="216" y="272"/>
                <a:ext cx="61" cy="52"/>
                <a:chOff x="216" y="272"/>
                <a:chExt cx="61" cy="52"/>
              </a:xfrm>
            </xdr:grpSpPr>
            <xdr:grpSp>
              <xdr:nvGrpSpPr>
                <xdr:cNvPr id="8394" name="Group 202"/>
                <xdr:cNvGrpSpPr>
                  <a:grpSpLocks/>
                </xdr:cNvGrpSpPr>
              </xdr:nvGrpSpPr>
              <xdr:grpSpPr bwMode="auto">
                <a:xfrm>
                  <a:off x="216" y="272"/>
                  <a:ext cx="61" cy="52"/>
                  <a:chOff x="216" y="272"/>
                  <a:chExt cx="61" cy="52"/>
                </a:xfrm>
              </xdr:grpSpPr>
              <xdr:sp macro="" textlink="">
                <xdr:nvSpPr>
                  <xdr:cNvPr id="8395" name="Line 203"/>
                  <xdr:cNvSpPr>
                    <a:spLocks noChangeShapeType="1"/>
                  </xdr:cNvSpPr>
                </xdr:nvSpPr>
                <xdr:spPr bwMode="auto">
                  <a:xfrm rot="16200000" flipH="1">
                    <a:off x="246" y="259"/>
                    <a:ext cx="0" cy="26"/>
                  </a:xfrm>
                  <a:prstGeom prst="line">
                    <a:avLst/>
                  </a:prstGeom>
                  <a:noFill/>
                  <a:ln w="9525">
                    <a:solidFill>
                      <a:srgbClr val="FFFF99"/>
                    </a:solidFill>
                    <a:round/>
                    <a:headEnd/>
                    <a:tailEnd/>
                  </a:ln>
                </xdr:spPr>
              </xdr:sp>
              <xdr:sp macro="" textlink="">
                <xdr:nvSpPr>
                  <xdr:cNvPr id="8396" name="Line 204"/>
                  <xdr:cNvSpPr>
                    <a:spLocks noChangeShapeType="1"/>
                  </xdr:cNvSpPr>
                </xdr:nvSpPr>
                <xdr:spPr bwMode="auto">
                  <a:xfrm rot="-5690002" flipH="1" flipV="1">
                    <a:off x="212" y="277"/>
                    <a:ext cx="25" cy="18"/>
                  </a:xfrm>
                  <a:prstGeom prst="line">
                    <a:avLst/>
                  </a:prstGeom>
                  <a:noFill/>
                  <a:ln w="9525">
                    <a:solidFill>
                      <a:srgbClr val="FFFF99"/>
                    </a:solidFill>
                    <a:round/>
                    <a:headEnd/>
                    <a:tailEnd/>
                  </a:ln>
                </xdr:spPr>
              </xdr:sp>
              <xdr:sp macro="" textlink="">
                <xdr:nvSpPr>
                  <xdr:cNvPr id="8397" name="Line 205"/>
                  <xdr:cNvSpPr>
                    <a:spLocks noChangeShapeType="1"/>
                  </xdr:cNvSpPr>
                </xdr:nvSpPr>
                <xdr:spPr bwMode="auto">
                  <a:xfrm rot="16490002" flipV="1">
                    <a:off x="256" y="276"/>
                    <a:ext cx="24" cy="18"/>
                  </a:xfrm>
                  <a:prstGeom prst="line">
                    <a:avLst/>
                  </a:prstGeom>
                  <a:noFill/>
                  <a:ln w="9525">
                    <a:solidFill>
                      <a:srgbClr val="FFFF99"/>
                    </a:solidFill>
                    <a:round/>
                    <a:headEnd/>
                    <a:tailEnd/>
                  </a:ln>
                </xdr:spPr>
              </xdr:sp>
              <xdr:sp macro="" textlink="">
                <xdr:nvSpPr>
                  <xdr:cNvPr id="8398" name="Line 206"/>
                  <xdr:cNvSpPr>
                    <a:spLocks noChangeShapeType="1"/>
                  </xdr:cNvSpPr>
                </xdr:nvSpPr>
                <xdr:spPr bwMode="auto">
                  <a:xfrm rot="16200000">
                    <a:off x="246" y="311"/>
                    <a:ext cx="0" cy="26"/>
                  </a:xfrm>
                  <a:prstGeom prst="line">
                    <a:avLst/>
                  </a:prstGeom>
                  <a:noFill/>
                  <a:ln w="9525">
                    <a:solidFill>
                      <a:srgbClr val="FFFF99"/>
                    </a:solidFill>
                    <a:round/>
                    <a:headEnd/>
                    <a:tailEnd/>
                  </a:ln>
                </xdr:spPr>
              </xdr:sp>
              <xdr:sp macro="" textlink="">
                <xdr:nvSpPr>
                  <xdr:cNvPr id="8399" name="Line 207"/>
                  <xdr:cNvSpPr>
                    <a:spLocks noChangeShapeType="1"/>
                  </xdr:cNvSpPr>
                </xdr:nvSpPr>
                <xdr:spPr bwMode="auto">
                  <a:xfrm rot="16490002" flipV="1">
                    <a:off x="213" y="302"/>
                    <a:ext cx="24" cy="18"/>
                  </a:xfrm>
                  <a:prstGeom prst="line">
                    <a:avLst/>
                  </a:prstGeom>
                  <a:noFill/>
                  <a:ln w="9525">
                    <a:solidFill>
                      <a:srgbClr val="FFFF99"/>
                    </a:solidFill>
                    <a:round/>
                    <a:headEnd/>
                    <a:tailEnd/>
                  </a:ln>
                </xdr:spPr>
              </xdr:sp>
              <xdr:sp macro="" textlink="">
                <xdr:nvSpPr>
                  <xdr:cNvPr id="8400" name="Line 208"/>
                  <xdr:cNvSpPr>
                    <a:spLocks noChangeShapeType="1"/>
                  </xdr:cNvSpPr>
                </xdr:nvSpPr>
                <xdr:spPr bwMode="auto">
                  <a:xfrm rot="15909998" flipH="1" flipV="1">
                    <a:off x="256" y="302"/>
                    <a:ext cx="24" cy="18"/>
                  </a:xfrm>
                  <a:prstGeom prst="line">
                    <a:avLst/>
                  </a:prstGeom>
                  <a:noFill/>
                  <a:ln w="9525">
                    <a:solidFill>
                      <a:srgbClr val="FFFF99"/>
                    </a:solidFill>
                    <a:round/>
                    <a:headEnd/>
                    <a:tailEnd/>
                  </a:ln>
                </xdr:spPr>
              </xdr:sp>
            </xdr:grpSp>
            <xdr:sp macro="" textlink="">
              <xdr:nvSpPr>
                <xdr:cNvPr id="8401" name="Oval 209"/>
                <xdr:cNvSpPr>
                  <a:spLocks noChangeArrowheads="1"/>
                </xdr:cNvSpPr>
              </xdr:nvSpPr>
              <xdr:spPr bwMode="auto">
                <a:xfrm rot="16200000" flipH="1">
                  <a:off x="228" y="279"/>
                  <a:ext cx="37" cy="37"/>
                </a:xfrm>
                <a:prstGeom prst="ellipse">
                  <a:avLst/>
                </a:prstGeom>
                <a:solidFill>
                  <a:srgbClr val="000000"/>
                </a:solidFill>
                <a:ln w="9525">
                  <a:solidFill>
                    <a:srgbClr val="FF6600"/>
                  </a:solidFill>
                  <a:round/>
                  <a:headEnd/>
                  <a:tailEnd/>
                </a:ln>
              </xdr:spPr>
            </xdr:sp>
          </xdr:grpSp>
          <xdr:sp macro="" textlink="">
            <xdr:nvSpPr>
              <xdr:cNvPr id="8402" name="Line 210"/>
              <xdr:cNvSpPr>
                <a:spLocks noChangeShapeType="1"/>
              </xdr:cNvSpPr>
            </xdr:nvSpPr>
            <xdr:spPr bwMode="auto">
              <a:xfrm rot="16200000" flipH="1">
                <a:off x="287" y="286"/>
                <a:ext cx="0" cy="23"/>
              </a:xfrm>
              <a:prstGeom prst="line">
                <a:avLst/>
              </a:prstGeom>
              <a:noFill/>
              <a:ln w="9525">
                <a:solidFill>
                  <a:srgbClr val="FFFF99"/>
                </a:solidFill>
                <a:round/>
                <a:headEnd/>
                <a:tailEnd/>
              </a:ln>
            </xdr:spPr>
          </xdr:sp>
        </xdr:grpSp>
      </xdr:grpSp>
      <xdr:sp macro="" textlink="">
        <xdr:nvSpPr>
          <xdr:cNvPr id="8411" name="Line 219"/>
          <xdr:cNvSpPr>
            <a:spLocks noChangeShapeType="1"/>
          </xdr:cNvSpPr>
        </xdr:nvSpPr>
        <xdr:spPr bwMode="auto">
          <a:xfrm>
            <a:off x="483" y="1117"/>
            <a:ext cx="25" cy="0"/>
          </a:xfrm>
          <a:prstGeom prst="line">
            <a:avLst/>
          </a:prstGeom>
          <a:noFill/>
          <a:ln w="9525">
            <a:solidFill>
              <a:srgbClr val="FF0000"/>
            </a:solidFill>
            <a:round/>
            <a:headEnd/>
            <a:tailEnd type="triangle" w="med" len="med"/>
          </a:ln>
        </xdr:spPr>
      </xdr:sp>
      <xdr:grpSp>
        <xdr:nvGrpSpPr>
          <xdr:cNvPr id="8429" name="Group 237"/>
          <xdr:cNvGrpSpPr>
            <a:grpSpLocks/>
          </xdr:cNvGrpSpPr>
        </xdr:nvGrpSpPr>
        <xdr:grpSpPr bwMode="auto">
          <a:xfrm>
            <a:off x="518" y="1095"/>
            <a:ext cx="112" cy="44"/>
            <a:chOff x="485" y="1186"/>
            <a:chExt cx="112" cy="44"/>
          </a:xfrm>
        </xdr:grpSpPr>
        <xdr:sp macro="" textlink="">
          <xdr:nvSpPr>
            <xdr:cNvPr id="8413" name="Text Box 221"/>
            <xdr:cNvSpPr txBox="1">
              <a:spLocks noChangeArrowheads="1"/>
            </xdr:cNvSpPr>
          </xdr:nvSpPr>
          <xdr:spPr bwMode="auto">
            <a:xfrm>
              <a:off x="553" y="1197"/>
              <a:ext cx="44" cy="2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ONH</a:t>
              </a:r>
              <a:r>
                <a:rPr lang="en-US" sz="1100" b="0" i="0" strike="noStrike" baseline="-25000">
                  <a:solidFill>
                    <a:srgbClr val="FFFF99"/>
                  </a:solidFill>
                  <a:latin typeface="Arial"/>
                  <a:cs typeface="Arial"/>
                </a:rPr>
                <a:t>4</a:t>
              </a:r>
            </a:p>
          </xdr:txBody>
        </xdr:sp>
        <xdr:grpSp>
          <xdr:nvGrpSpPr>
            <xdr:cNvPr id="8414" name="Group 222"/>
            <xdr:cNvGrpSpPr>
              <a:grpSpLocks/>
            </xdr:cNvGrpSpPr>
          </xdr:nvGrpSpPr>
          <xdr:grpSpPr bwMode="auto">
            <a:xfrm>
              <a:off x="485" y="1186"/>
              <a:ext cx="69" cy="44"/>
              <a:chOff x="216" y="272"/>
              <a:chExt cx="82" cy="52"/>
            </a:xfrm>
          </xdr:grpSpPr>
          <xdr:grpSp>
            <xdr:nvGrpSpPr>
              <xdr:cNvPr id="8415" name="Group 223"/>
              <xdr:cNvGrpSpPr>
                <a:grpSpLocks/>
              </xdr:cNvGrpSpPr>
            </xdr:nvGrpSpPr>
            <xdr:grpSpPr bwMode="auto">
              <a:xfrm>
                <a:off x="216" y="272"/>
                <a:ext cx="61" cy="52"/>
                <a:chOff x="216" y="272"/>
                <a:chExt cx="61" cy="52"/>
              </a:xfrm>
            </xdr:grpSpPr>
            <xdr:grpSp>
              <xdr:nvGrpSpPr>
                <xdr:cNvPr id="8416" name="Group 224"/>
                <xdr:cNvGrpSpPr>
                  <a:grpSpLocks/>
                </xdr:cNvGrpSpPr>
              </xdr:nvGrpSpPr>
              <xdr:grpSpPr bwMode="auto">
                <a:xfrm>
                  <a:off x="216" y="272"/>
                  <a:ext cx="61" cy="52"/>
                  <a:chOff x="216" y="272"/>
                  <a:chExt cx="61" cy="52"/>
                </a:xfrm>
              </xdr:grpSpPr>
              <xdr:sp macro="" textlink="">
                <xdr:nvSpPr>
                  <xdr:cNvPr id="8417" name="Line 225"/>
                  <xdr:cNvSpPr>
                    <a:spLocks noChangeShapeType="1"/>
                  </xdr:cNvSpPr>
                </xdr:nvSpPr>
                <xdr:spPr bwMode="auto">
                  <a:xfrm rot="16200000" flipH="1">
                    <a:off x="246" y="259"/>
                    <a:ext cx="0" cy="26"/>
                  </a:xfrm>
                  <a:prstGeom prst="line">
                    <a:avLst/>
                  </a:prstGeom>
                  <a:noFill/>
                  <a:ln w="9525">
                    <a:solidFill>
                      <a:srgbClr val="FFFF99"/>
                    </a:solidFill>
                    <a:round/>
                    <a:headEnd/>
                    <a:tailEnd/>
                  </a:ln>
                </xdr:spPr>
              </xdr:sp>
              <xdr:sp macro="" textlink="">
                <xdr:nvSpPr>
                  <xdr:cNvPr id="8418" name="Line 226"/>
                  <xdr:cNvSpPr>
                    <a:spLocks noChangeShapeType="1"/>
                  </xdr:cNvSpPr>
                </xdr:nvSpPr>
                <xdr:spPr bwMode="auto">
                  <a:xfrm rot="-5690002" flipH="1" flipV="1">
                    <a:off x="212" y="277"/>
                    <a:ext cx="25" cy="18"/>
                  </a:xfrm>
                  <a:prstGeom prst="line">
                    <a:avLst/>
                  </a:prstGeom>
                  <a:noFill/>
                  <a:ln w="9525">
                    <a:solidFill>
                      <a:srgbClr val="FFFF99"/>
                    </a:solidFill>
                    <a:round/>
                    <a:headEnd/>
                    <a:tailEnd/>
                  </a:ln>
                </xdr:spPr>
              </xdr:sp>
              <xdr:sp macro="" textlink="">
                <xdr:nvSpPr>
                  <xdr:cNvPr id="8419" name="Line 227"/>
                  <xdr:cNvSpPr>
                    <a:spLocks noChangeShapeType="1"/>
                  </xdr:cNvSpPr>
                </xdr:nvSpPr>
                <xdr:spPr bwMode="auto">
                  <a:xfrm rot="16490002" flipV="1">
                    <a:off x="256" y="276"/>
                    <a:ext cx="24" cy="18"/>
                  </a:xfrm>
                  <a:prstGeom prst="line">
                    <a:avLst/>
                  </a:prstGeom>
                  <a:noFill/>
                  <a:ln w="9525">
                    <a:solidFill>
                      <a:srgbClr val="FFFF99"/>
                    </a:solidFill>
                    <a:round/>
                    <a:headEnd/>
                    <a:tailEnd/>
                  </a:ln>
                </xdr:spPr>
              </xdr:sp>
              <xdr:sp macro="" textlink="">
                <xdr:nvSpPr>
                  <xdr:cNvPr id="8420" name="Line 228"/>
                  <xdr:cNvSpPr>
                    <a:spLocks noChangeShapeType="1"/>
                  </xdr:cNvSpPr>
                </xdr:nvSpPr>
                <xdr:spPr bwMode="auto">
                  <a:xfrm rot="16200000">
                    <a:off x="246" y="311"/>
                    <a:ext cx="0" cy="26"/>
                  </a:xfrm>
                  <a:prstGeom prst="line">
                    <a:avLst/>
                  </a:prstGeom>
                  <a:noFill/>
                  <a:ln w="9525">
                    <a:solidFill>
                      <a:srgbClr val="FFFF99"/>
                    </a:solidFill>
                    <a:round/>
                    <a:headEnd/>
                    <a:tailEnd/>
                  </a:ln>
                </xdr:spPr>
              </xdr:sp>
              <xdr:sp macro="" textlink="">
                <xdr:nvSpPr>
                  <xdr:cNvPr id="8421" name="Line 229"/>
                  <xdr:cNvSpPr>
                    <a:spLocks noChangeShapeType="1"/>
                  </xdr:cNvSpPr>
                </xdr:nvSpPr>
                <xdr:spPr bwMode="auto">
                  <a:xfrm rot="16490002" flipV="1">
                    <a:off x="213" y="302"/>
                    <a:ext cx="24" cy="18"/>
                  </a:xfrm>
                  <a:prstGeom prst="line">
                    <a:avLst/>
                  </a:prstGeom>
                  <a:noFill/>
                  <a:ln w="9525">
                    <a:solidFill>
                      <a:srgbClr val="FFFF99"/>
                    </a:solidFill>
                    <a:round/>
                    <a:headEnd/>
                    <a:tailEnd/>
                  </a:ln>
                </xdr:spPr>
              </xdr:sp>
              <xdr:sp macro="" textlink="">
                <xdr:nvSpPr>
                  <xdr:cNvPr id="8422" name="Line 230"/>
                  <xdr:cNvSpPr>
                    <a:spLocks noChangeShapeType="1"/>
                  </xdr:cNvSpPr>
                </xdr:nvSpPr>
                <xdr:spPr bwMode="auto">
                  <a:xfrm rot="15909998" flipH="1" flipV="1">
                    <a:off x="256" y="302"/>
                    <a:ext cx="24" cy="18"/>
                  </a:xfrm>
                  <a:prstGeom prst="line">
                    <a:avLst/>
                  </a:prstGeom>
                  <a:noFill/>
                  <a:ln w="9525">
                    <a:solidFill>
                      <a:srgbClr val="FFFF99"/>
                    </a:solidFill>
                    <a:round/>
                    <a:headEnd/>
                    <a:tailEnd/>
                  </a:ln>
                </xdr:spPr>
              </xdr:sp>
            </xdr:grpSp>
            <xdr:sp macro="" textlink="">
              <xdr:nvSpPr>
                <xdr:cNvPr id="8423" name="Oval 231"/>
                <xdr:cNvSpPr>
                  <a:spLocks noChangeArrowheads="1"/>
                </xdr:cNvSpPr>
              </xdr:nvSpPr>
              <xdr:spPr bwMode="auto">
                <a:xfrm rot="16200000" flipH="1">
                  <a:off x="228" y="279"/>
                  <a:ext cx="37" cy="37"/>
                </a:xfrm>
                <a:prstGeom prst="ellipse">
                  <a:avLst/>
                </a:prstGeom>
                <a:solidFill>
                  <a:srgbClr val="000000"/>
                </a:solidFill>
                <a:ln w="9525">
                  <a:solidFill>
                    <a:srgbClr val="FF6600"/>
                  </a:solidFill>
                  <a:round/>
                  <a:headEnd/>
                  <a:tailEnd/>
                </a:ln>
              </xdr:spPr>
            </xdr:sp>
          </xdr:grpSp>
          <xdr:sp macro="" textlink="">
            <xdr:nvSpPr>
              <xdr:cNvPr id="8424" name="Line 232"/>
              <xdr:cNvSpPr>
                <a:spLocks noChangeShapeType="1"/>
              </xdr:cNvSpPr>
            </xdr:nvSpPr>
            <xdr:spPr bwMode="auto">
              <a:xfrm rot="16200000" flipH="1">
                <a:off x="287" y="286"/>
                <a:ext cx="0" cy="23"/>
              </a:xfrm>
              <a:prstGeom prst="line">
                <a:avLst/>
              </a:prstGeom>
              <a:noFill/>
              <a:ln w="9525">
                <a:solidFill>
                  <a:srgbClr val="FFFF99"/>
                </a:solidFill>
                <a:round/>
                <a:headEnd/>
                <a:tailEnd/>
              </a:ln>
            </xdr:spPr>
          </xdr:sp>
        </xdr:grpSp>
      </xdr:grpSp>
      <xdr:grpSp>
        <xdr:nvGrpSpPr>
          <xdr:cNvPr id="8426" name="Group 234"/>
          <xdr:cNvGrpSpPr>
            <a:grpSpLocks/>
          </xdr:cNvGrpSpPr>
        </xdr:nvGrpSpPr>
        <xdr:grpSpPr bwMode="auto">
          <a:xfrm>
            <a:off x="433" y="1113"/>
            <a:ext cx="8" cy="8"/>
            <a:chOff x="495" y="1422"/>
            <a:chExt cx="14" cy="14"/>
          </a:xfrm>
        </xdr:grpSpPr>
        <xdr:sp macro="" textlink="">
          <xdr:nvSpPr>
            <xdr:cNvPr id="8427" name="Line 235"/>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8428" name="Line 236"/>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8449" name="Group 257"/>
          <xdr:cNvGrpSpPr>
            <a:grpSpLocks/>
          </xdr:cNvGrpSpPr>
        </xdr:nvGrpSpPr>
        <xdr:grpSpPr bwMode="auto">
          <a:xfrm>
            <a:off x="429" y="1169"/>
            <a:ext cx="151" cy="44"/>
            <a:chOff x="383" y="1159"/>
            <a:chExt cx="151" cy="44"/>
          </a:xfrm>
        </xdr:grpSpPr>
        <xdr:sp macro="" textlink="">
          <xdr:nvSpPr>
            <xdr:cNvPr id="8448" name="Text Box 256"/>
            <xdr:cNvSpPr txBox="1">
              <a:spLocks noChangeArrowheads="1"/>
            </xdr:cNvSpPr>
          </xdr:nvSpPr>
          <xdr:spPr bwMode="auto">
            <a:xfrm>
              <a:off x="495" y="1170"/>
              <a:ext cx="39" cy="25"/>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NH</a:t>
              </a:r>
              <a:r>
                <a:rPr lang="en-US" sz="1100" b="0" i="0" strike="noStrike" baseline="-25000">
                  <a:solidFill>
                    <a:srgbClr val="FFFF99"/>
                  </a:solidFill>
                  <a:latin typeface="Arial"/>
                  <a:cs typeface="Arial"/>
                </a:rPr>
                <a:t>4</a:t>
              </a:r>
              <a:r>
                <a:rPr lang="en-US" sz="1100" b="0" i="0" strike="noStrike" baseline="30000">
                  <a:solidFill>
                    <a:srgbClr val="FFFF99"/>
                  </a:solidFill>
                  <a:latin typeface="Arial"/>
                  <a:cs typeface="Arial"/>
                </a:rPr>
                <a:t>+</a:t>
              </a:r>
            </a:p>
          </xdr:txBody>
        </xdr:sp>
        <xdr:grpSp>
          <xdr:nvGrpSpPr>
            <xdr:cNvPr id="8444" name="Group 252"/>
            <xdr:cNvGrpSpPr>
              <a:grpSpLocks/>
            </xdr:cNvGrpSpPr>
          </xdr:nvGrpSpPr>
          <xdr:grpSpPr bwMode="auto">
            <a:xfrm>
              <a:off x="383" y="1159"/>
              <a:ext cx="95" cy="44"/>
              <a:chOff x="221" y="1095"/>
              <a:chExt cx="95" cy="44"/>
            </a:xfrm>
          </xdr:grpSpPr>
          <xdr:sp macro="" textlink="">
            <xdr:nvSpPr>
              <xdr:cNvPr id="8432" name="Text Box 240"/>
              <xdr:cNvSpPr txBox="1">
                <a:spLocks noChangeArrowheads="1"/>
              </xdr:cNvSpPr>
            </xdr:nvSpPr>
            <xdr:spPr bwMode="auto">
              <a:xfrm>
                <a:off x="290" y="1106"/>
                <a:ext cx="26" cy="23"/>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O</a:t>
                </a:r>
                <a:r>
                  <a:rPr lang="en-US" sz="1100" b="0" i="0" strike="noStrike" baseline="30000">
                    <a:solidFill>
                      <a:srgbClr val="FFFF99"/>
                    </a:solidFill>
                    <a:latin typeface="Arial"/>
                    <a:cs typeface="Arial"/>
                  </a:rPr>
                  <a:t>–</a:t>
                </a:r>
              </a:p>
            </xdr:txBody>
          </xdr:sp>
          <xdr:grpSp>
            <xdr:nvGrpSpPr>
              <xdr:cNvPr id="8433" name="Group 241"/>
              <xdr:cNvGrpSpPr>
                <a:grpSpLocks/>
              </xdr:cNvGrpSpPr>
            </xdr:nvGrpSpPr>
            <xdr:grpSpPr bwMode="auto">
              <a:xfrm>
                <a:off x="221" y="1095"/>
                <a:ext cx="69" cy="44"/>
                <a:chOff x="216" y="272"/>
                <a:chExt cx="82" cy="52"/>
              </a:xfrm>
            </xdr:grpSpPr>
            <xdr:grpSp>
              <xdr:nvGrpSpPr>
                <xdr:cNvPr id="8434" name="Group 242"/>
                <xdr:cNvGrpSpPr>
                  <a:grpSpLocks/>
                </xdr:cNvGrpSpPr>
              </xdr:nvGrpSpPr>
              <xdr:grpSpPr bwMode="auto">
                <a:xfrm>
                  <a:off x="216" y="272"/>
                  <a:ext cx="61" cy="52"/>
                  <a:chOff x="216" y="272"/>
                  <a:chExt cx="61" cy="52"/>
                </a:xfrm>
              </xdr:grpSpPr>
              <xdr:grpSp>
                <xdr:nvGrpSpPr>
                  <xdr:cNvPr id="8435" name="Group 243"/>
                  <xdr:cNvGrpSpPr>
                    <a:grpSpLocks/>
                  </xdr:cNvGrpSpPr>
                </xdr:nvGrpSpPr>
                <xdr:grpSpPr bwMode="auto">
                  <a:xfrm>
                    <a:off x="216" y="272"/>
                    <a:ext cx="61" cy="52"/>
                    <a:chOff x="216" y="272"/>
                    <a:chExt cx="61" cy="52"/>
                  </a:xfrm>
                </xdr:grpSpPr>
                <xdr:sp macro="" textlink="">
                  <xdr:nvSpPr>
                    <xdr:cNvPr id="8436" name="Line 244"/>
                    <xdr:cNvSpPr>
                      <a:spLocks noChangeShapeType="1"/>
                    </xdr:cNvSpPr>
                  </xdr:nvSpPr>
                  <xdr:spPr bwMode="auto">
                    <a:xfrm rot="16200000" flipH="1">
                      <a:off x="246" y="259"/>
                      <a:ext cx="0" cy="26"/>
                    </a:xfrm>
                    <a:prstGeom prst="line">
                      <a:avLst/>
                    </a:prstGeom>
                    <a:noFill/>
                    <a:ln w="9525">
                      <a:solidFill>
                        <a:srgbClr val="FFFF99"/>
                      </a:solidFill>
                      <a:round/>
                      <a:headEnd/>
                      <a:tailEnd/>
                    </a:ln>
                  </xdr:spPr>
                </xdr:sp>
                <xdr:sp macro="" textlink="">
                  <xdr:nvSpPr>
                    <xdr:cNvPr id="8437" name="Line 245"/>
                    <xdr:cNvSpPr>
                      <a:spLocks noChangeShapeType="1"/>
                    </xdr:cNvSpPr>
                  </xdr:nvSpPr>
                  <xdr:spPr bwMode="auto">
                    <a:xfrm rot="-5690002" flipH="1" flipV="1">
                      <a:off x="212" y="277"/>
                      <a:ext cx="25" cy="18"/>
                    </a:xfrm>
                    <a:prstGeom prst="line">
                      <a:avLst/>
                    </a:prstGeom>
                    <a:noFill/>
                    <a:ln w="9525">
                      <a:solidFill>
                        <a:srgbClr val="FFFF99"/>
                      </a:solidFill>
                      <a:round/>
                      <a:headEnd/>
                      <a:tailEnd/>
                    </a:ln>
                  </xdr:spPr>
                </xdr:sp>
                <xdr:sp macro="" textlink="">
                  <xdr:nvSpPr>
                    <xdr:cNvPr id="8438" name="Line 246"/>
                    <xdr:cNvSpPr>
                      <a:spLocks noChangeShapeType="1"/>
                    </xdr:cNvSpPr>
                  </xdr:nvSpPr>
                  <xdr:spPr bwMode="auto">
                    <a:xfrm rot="16490002" flipV="1">
                      <a:off x="256" y="276"/>
                      <a:ext cx="24" cy="18"/>
                    </a:xfrm>
                    <a:prstGeom prst="line">
                      <a:avLst/>
                    </a:prstGeom>
                    <a:noFill/>
                    <a:ln w="9525">
                      <a:solidFill>
                        <a:srgbClr val="FFFF99"/>
                      </a:solidFill>
                      <a:round/>
                      <a:headEnd/>
                      <a:tailEnd/>
                    </a:ln>
                  </xdr:spPr>
                </xdr:sp>
                <xdr:sp macro="" textlink="">
                  <xdr:nvSpPr>
                    <xdr:cNvPr id="8439" name="Line 247"/>
                    <xdr:cNvSpPr>
                      <a:spLocks noChangeShapeType="1"/>
                    </xdr:cNvSpPr>
                  </xdr:nvSpPr>
                  <xdr:spPr bwMode="auto">
                    <a:xfrm rot="16200000">
                      <a:off x="246" y="311"/>
                      <a:ext cx="0" cy="26"/>
                    </a:xfrm>
                    <a:prstGeom prst="line">
                      <a:avLst/>
                    </a:prstGeom>
                    <a:noFill/>
                    <a:ln w="9525">
                      <a:solidFill>
                        <a:srgbClr val="FFFF99"/>
                      </a:solidFill>
                      <a:round/>
                      <a:headEnd/>
                      <a:tailEnd/>
                    </a:ln>
                  </xdr:spPr>
                </xdr:sp>
                <xdr:sp macro="" textlink="">
                  <xdr:nvSpPr>
                    <xdr:cNvPr id="8440" name="Line 248"/>
                    <xdr:cNvSpPr>
                      <a:spLocks noChangeShapeType="1"/>
                    </xdr:cNvSpPr>
                  </xdr:nvSpPr>
                  <xdr:spPr bwMode="auto">
                    <a:xfrm rot="16490002" flipV="1">
                      <a:off x="213" y="302"/>
                      <a:ext cx="24" cy="18"/>
                    </a:xfrm>
                    <a:prstGeom prst="line">
                      <a:avLst/>
                    </a:prstGeom>
                    <a:noFill/>
                    <a:ln w="9525">
                      <a:solidFill>
                        <a:srgbClr val="FFFF99"/>
                      </a:solidFill>
                      <a:round/>
                      <a:headEnd/>
                      <a:tailEnd/>
                    </a:ln>
                  </xdr:spPr>
                </xdr:sp>
                <xdr:sp macro="" textlink="">
                  <xdr:nvSpPr>
                    <xdr:cNvPr id="8441" name="Line 249"/>
                    <xdr:cNvSpPr>
                      <a:spLocks noChangeShapeType="1"/>
                    </xdr:cNvSpPr>
                  </xdr:nvSpPr>
                  <xdr:spPr bwMode="auto">
                    <a:xfrm rot="15909998" flipH="1" flipV="1">
                      <a:off x="256" y="302"/>
                      <a:ext cx="24" cy="18"/>
                    </a:xfrm>
                    <a:prstGeom prst="line">
                      <a:avLst/>
                    </a:prstGeom>
                    <a:noFill/>
                    <a:ln w="9525">
                      <a:solidFill>
                        <a:srgbClr val="FFFF99"/>
                      </a:solidFill>
                      <a:round/>
                      <a:headEnd/>
                      <a:tailEnd/>
                    </a:ln>
                  </xdr:spPr>
                </xdr:sp>
              </xdr:grpSp>
              <xdr:sp macro="" textlink="">
                <xdr:nvSpPr>
                  <xdr:cNvPr id="8442" name="Oval 250"/>
                  <xdr:cNvSpPr>
                    <a:spLocks noChangeArrowheads="1"/>
                  </xdr:cNvSpPr>
                </xdr:nvSpPr>
                <xdr:spPr bwMode="auto">
                  <a:xfrm rot="16200000" flipH="1">
                    <a:off x="228" y="279"/>
                    <a:ext cx="37" cy="37"/>
                  </a:xfrm>
                  <a:prstGeom prst="ellipse">
                    <a:avLst/>
                  </a:prstGeom>
                  <a:solidFill>
                    <a:srgbClr val="000000"/>
                  </a:solidFill>
                  <a:ln w="9525">
                    <a:solidFill>
                      <a:srgbClr val="FF6600"/>
                    </a:solidFill>
                    <a:round/>
                    <a:headEnd/>
                    <a:tailEnd/>
                  </a:ln>
                </xdr:spPr>
              </xdr:sp>
            </xdr:grpSp>
            <xdr:sp macro="" textlink="">
              <xdr:nvSpPr>
                <xdr:cNvPr id="8443" name="Line 251"/>
                <xdr:cNvSpPr>
                  <a:spLocks noChangeShapeType="1"/>
                </xdr:cNvSpPr>
              </xdr:nvSpPr>
              <xdr:spPr bwMode="auto">
                <a:xfrm rot="16200000" flipH="1">
                  <a:off x="287" y="286"/>
                  <a:ext cx="0" cy="23"/>
                </a:xfrm>
                <a:prstGeom prst="line">
                  <a:avLst/>
                </a:prstGeom>
                <a:noFill/>
                <a:ln w="9525">
                  <a:solidFill>
                    <a:srgbClr val="FFFF99"/>
                  </a:solidFill>
                  <a:round/>
                  <a:headEnd/>
                  <a:tailEnd/>
                </a:ln>
              </xdr:spPr>
            </xdr:sp>
          </xdr:grpSp>
        </xdr:grpSp>
        <xdr:grpSp>
          <xdr:nvGrpSpPr>
            <xdr:cNvPr id="8445" name="Group 253"/>
            <xdr:cNvGrpSpPr>
              <a:grpSpLocks/>
            </xdr:cNvGrpSpPr>
          </xdr:nvGrpSpPr>
          <xdr:grpSpPr bwMode="auto">
            <a:xfrm>
              <a:off x="482" y="1177"/>
              <a:ext cx="8" cy="8"/>
              <a:chOff x="495" y="1422"/>
              <a:chExt cx="14" cy="14"/>
            </a:xfrm>
          </xdr:grpSpPr>
          <xdr:sp macro="" textlink="">
            <xdr:nvSpPr>
              <xdr:cNvPr id="8446" name="Line 25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8447" name="Line 25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grpSp>
        <xdr:nvGrpSpPr>
          <xdr:cNvPr id="8451" name="Group 259"/>
          <xdr:cNvGrpSpPr>
            <a:grpSpLocks/>
          </xdr:cNvGrpSpPr>
        </xdr:nvGrpSpPr>
        <xdr:grpSpPr bwMode="auto">
          <a:xfrm>
            <a:off x="506" y="1144"/>
            <a:ext cx="18" cy="33"/>
            <a:chOff x="506" y="1144"/>
            <a:chExt cx="18" cy="33"/>
          </a:xfrm>
        </xdr:grpSpPr>
        <xdr:sp macro="" textlink="">
          <xdr:nvSpPr>
            <xdr:cNvPr id="8430" name="Line 238"/>
            <xdr:cNvSpPr>
              <a:spLocks noChangeShapeType="1"/>
            </xdr:cNvSpPr>
          </xdr:nvSpPr>
          <xdr:spPr bwMode="auto">
            <a:xfrm flipH="1">
              <a:off x="506" y="1144"/>
              <a:ext cx="18" cy="18"/>
            </a:xfrm>
            <a:prstGeom prst="line">
              <a:avLst/>
            </a:prstGeom>
            <a:noFill/>
            <a:ln w="9525">
              <a:solidFill>
                <a:srgbClr val="FF0000"/>
              </a:solidFill>
              <a:round/>
              <a:headEnd/>
              <a:tailEnd/>
            </a:ln>
          </xdr:spPr>
        </xdr:sp>
        <xdr:sp macro="" textlink="">
          <xdr:nvSpPr>
            <xdr:cNvPr id="8450" name="Line 258"/>
            <xdr:cNvSpPr>
              <a:spLocks noChangeShapeType="1"/>
            </xdr:cNvSpPr>
          </xdr:nvSpPr>
          <xdr:spPr bwMode="auto">
            <a:xfrm>
              <a:off x="506" y="1162"/>
              <a:ext cx="0" cy="15"/>
            </a:xfrm>
            <a:prstGeom prst="line">
              <a:avLst/>
            </a:prstGeom>
            <a:noFill/>
            <a:ln w="9525">
              <a:solidFill>
                <a:srgbClr val="FF0000"/>
              </a:solidFill>
              <a:round/>
              <a:headEnd/>
              <a:tailEnd type="triangle" w="med" len="med"/>
            </a:ln>
          </xdr:spPr>
        </xdr:sp>
      </xdr:grpSp>
    </xdr:grpSp>
    <xdr:clientData/>
  </xdr:twoCellAnchor>
  <xdr:twoCellAnchor>
    <xdr:from>
      <xdr:col>12</xdr:col>
      <xdr:colOff>333375</xdr:colOff>
      <xdr:row>41</xdr:row>
      <xdr:rowOff>180975</xdr:rowOff>
    </xdr:from>
    <xdr:to>
      <xdr:col>14</xdr:col>
      <xdr:colOff>38100</xdr:colOff>
      <xdr:row>43</xdr:row>
      <xdr:rowOff>28575</xdr:rowOff>
    </xdr:to>
    <xdr:grpSp>
      <xdr:nvGrpSpPr>
        <xdr:cNvPr id="8457" name="Group 265"/>
        <xdr:cNvGrpSpPr>
          <a:grpSpLocks/>
        </xdr:cNvGrpSpPr>
      </xdr:nvGrpSpPr>
      <xdr:grpSpPr bwMode="auto">
        <a:xfrm>
          <a:off x="7707569" y="8159443"/>
          <a:ext cx="933757" cy="236793"/>
          <a:chOff x="803" y="839"/>
          <a:chExt cx="97" cy="24"/>
        </a:xfrm>
      </xdr:grpSpPr>
      <xdr:grpSp>
        <xdr:nvGrpSpPr>
          <xdr:cNvPr id="8453" name="Group 261"/>
          <xdr:cNvGrpSpPr>
            <a:grpSpLocks/>
          </xdr:cNvGrpSpPr>
        </xdr:nvGrpSpPr>
        <xdr:grpSpPr bwMode="auto">
          <a:xfrm>
            <a:off x="803" y="839"/>
            <a:ext cx="97" cy="24"/>
            <a:chOff x="811" y="839"/>
            <a:chExt cx="97" cy="24"/>
          </a:xfrm>
        </xdr:grpSpPr>
        <xdr:sp macro="" textlink="">
          <xdr:nvSpPr>
            <xdr:cNvPr id="8363" name="Text Box 171"/>
            <xdr:cNvSpPr txBox="1">
              <a:spLocks noChangeArrowheads="1"/>
            </xdr:cNvSpPr>
          </xdr:nvSpPr>
          <xdr:spPr bwMode="auto">
            <a:xfrm>
              <a:off x="811" y="839"/>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8364" name="Text Box 172"/>
            <xdr:cNvSpPr txBox="1">
              <a:spLocks noChangeArrowheads="1"/>
            </xdr:cNvSpPr>
          </xdr:nvSpPr>
          <xdr:spPr bwMode="auto">
            <a:xfrm>
              <a:off x="868" y="839"/>
              <a:ext cx="40"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CNa</a:t>
              </a:r>
            </a:p>
          </xdr:txBody>
        </xdr:sp>
        <xdr:sp macro="" textlink="">
          <xdr:nvSpPr>
            <xdr:cNvPr id="8365" name="Text Box 173"/>
            <xdr:cNvSpPr txBox="1">
              <a:spLocks noChangeArrowheads="1"/>
            </xdr:cNvSpPr>
          </xdr:nvSpPr>
          <xdr:spPr bwMode="auto">
            <a:xfrm>
              <a:off x="839" y="839"/>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366" name="Line 174"/>
            <xdr:cNvSpPr>
              <a:spLocks noChangeShapeType="1"/>
            </xdr:cNvSpPr>
          </xdr:nvSpPr>
          <xdr:spPr bwMode="auto">
            <a:xfrm>
              <a:off x="827" y="850"/>
              <a:ext cx="14" cy="0"/>
            </a:xfrm>
            <a:prstGeom prst="line">
              <a:avLst/>
            </a:prstGeom>
            <a:noFill/>
            <a:ln w="9525">
              <a:solidFill>
                <a:srgbClr val="FFFF99"/>
              </a:solidFill>
              <a:round/>
              <a:headEnd/>
              <a:tailEnd/>
            </a:ln>
          </xdr:spPr>
        </xdr:sp>
        <xdr:grpSp>
          <xdr:nvGrpSpPr>
            <xdr:cNvPr id="8367" name="Group 175"/>
            <xdr:cNvGrpSpPr>
              <a:grpSpLocks/>
            </xdr:cNvGrpSpPr>
          </xdr:nvGrpSpPr>
          <xdr:grpSpPr bwMode="auto">
            <a:xfrm>
              <a:off x="856" y="847"/>
              <a:ext cx="14" cy="7"/>
              <a:chOff x="558" y="4211"/>
              <a:chExt cx="14" cy="7"/>
            </a:xfrm>
          </xdr:grpSpPr>
          <xdr:sp macro="" textlink="">
            <xdr:nvSpPr>
              <xdr:cNvPr id="8368" name="Line 176"/>
              <xdr:cNvSpPr>
                <a:spLocks noChangeShapeType="1"/>
              </xdr:cNvSpPr>
            </xdr:nvSpPr>
            <xdr:spPr bwMode="auto">
              <a:xfrm rot="10800000" flipH="1">
                <a:off x="558" y="4211"/>
                <a:ext cx="14" cy="0"/>
              </a:xfrm>
              <a:prstGeom prst="line">
                <a:avLst/>
              </a:prstGeom>
              <a:noFill/>
              <a:ln w="9525">
                <a:solidFill>
                  <a:srgbClr val="FF6600"/>
                </a:solidFill>
                <a:round/>
                <a:headEnd/>
                <a:tailEnd/>
              </a:ln>
            </xdr:spPr>
          </xdr:sp>
          <xdr:sp macro="" textlink="">
            <xdr:nvSpPr>
              <xdr:cNvPr id="8369" name="Line 177"/>
              <xdr:cNvSpPr>
                <a:spLocks noChangeShapeType="1"/>
              </xdr:cNvSpPr>
            </xdr:nvSpPr>
            <xdr:spPr bwMode="auto">
              <a:xfrm rot="10800000" flipH="1">
                <a:off x="558" y="4214"/>
                <a:ext cx="14" cy="0"/>
              </a:xfrm>
              <a:prstGeom prst="line">
                <a:avLst/>
              </a:prstGeom>
              <a:noFill/>
              <a:ln w="9525">
                <a:solidFill>
                  <a:srgbClr val="FFFF99"/>
                </a:solidFill>
                <a:round/>
                <a:headEnd/>
                <a:tailEnd/>
              </a:ln>
            </xdr:spPr>
          </xdr:sp>
          <xdr:sp macro="" textlink="">
            <xdr:nvSpPr>
              <xdr:cNvPr id="8370" name="Line 178"/>
              <xdr:cNvSpPr>
                <a:spLocks noChangeShapeType="1"/>
              </xdr:cNvSpPr>
            </xdr:nvSpPr>
            <xdr:spPr bwMode="auto">
              <a:xfrm rot="10800000" flipH="1">
                <a:off x="558" y="4218"/>
                <a:ext cx="14" cy="0"/>
              </a:xfrm>
              <a:prstGeom prst="line">
                <a:avLst/>
              </a:prstGeom>
              <a:noFill/>
              <a:ln w="9525">
                <a:solidFill>
                  <a:srgbClr val="FF6600"/>
                </a:solidFill>
                <a:round/>
                <a:headEnd/>
                <a:tailEnd/>
              </a:ln>
            </xdr:spPr>
          </xdr:sp>
        </xdr:grpSp>
      </xdr:grpSp>
      <xdr:sp macro="" textlink="">
        <xdr:nvSpPr>
          <xdr:cNvPr id="8454" name="Line 262"/>
          <xdr:cNvSpPr>
            <a:spLocks noChangeShapeType="1"/>
          </xdr:cNvSpPr>
        </xdr:nvSpPr>
        <xdr:spPr bwMode="auto">
          <a:xfrm flipH="1">
            <a:off x="875" y="858"/>
            <a:ext cx="20" cy="0"/>
          </a:xfrm>
          <a:prstGeom prst="line">
            <a:avLst/>
          </a:prstGeom>
          <a:noFill/>
          <a:ln w="9525">
            <a:solidFill>
              <a:srgbClr val="FFFF99"/>
            </a:solidFill>
            <a:round/>
            <a:headEnd/>
            <a:tailEnd/>
          </a:ln>
        </xdr:spPr>
      </xdr:sp>
    </xdr:grpSp>
    <xdr:clientData/>
  </xdr:twoCellAnchor>
  <xdr:twoCellAnchor>
    <xdr:from>
      <xdr:col>12</xdr:col>
      <xdr:colOff>323850</xdr:colOff>
      <xdr:row>35</xdr:row>
      <xdr:rowOff>114300</xdr:rowOff>
    </xdr:from>
    <xdr:to>
      <xdr:col>14</xdr:col>
      <xdr:colOff>28575</xdr:colOff>
      <xdr:row>37</xdr:row>
      <xdr:rowOff>104775</xdr:rowOff>
    </xdr:to>
    <xdr:grpSp>
      <xdr:nvGrpSpPr>
        <xdr:cNvPr id="8456" name="Group 264"/>
        <xdr:cNvGrpSpPr>
          <a:grpSpLocks/>
        </xdr:cNvGrpSpPr>
      </xdr:nvGrpSpPr>
      <xdr:grpSpPr bwMode="auto">
        <a:xfrm>
          <a:off x="7698044" y="6925187"/>
          <a:ext cx="933757" cy="379669"/>
          <a:chOff x="802" y="712"/>
          <a:chExt cx="97" cy="39"/>
        </a:xfrm>
      </xdr:grpSpPr>
      <xdr:grpSp>
        <xdr:nvGrpSpPr>
          <xdr:cNvPr id="8377" name="Group 185"/>
          <xdr:cNvGrpSpPr>
            <a:grpSpLocks/>
          </xdr:cNvGrpSpPr>
        </xdr:nvGrpSpPr>
        <xdr:grpSpPr bwMode="auto">
          <a:xfrm>
            <a:off x="802" y="712"/>
            <a:ext cx="97" cy="39"/>
            <a:chOff x="426" y="711"/>
            <a:chExt cx="97" cy="39"/>
          </a:xfrm>
        </xdr:grpSpPr>
        <xdr:sp macro="" textlink="">
          <xdr:nvSpPr>
            <xdr:cNvPr id="8378" name="Text Box 186"/>
            <xdr:cNvSpPr txBox="1">
              <a:spLocks noChangeArrowheads="1"/>
            </xdr:cNvSpPr>
          </xdr:nvSpPr>
          <xdr:spPr bwMode="auto">
            <a:xfrm>
              <a:off x="488" y="720"/>
              <a:ext cx="35" cy="22"/>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n-US" sz="1100" b="0" i="0" strike="noStrike">
                  <a:solidFill>
                    <a:srgbClr val="FFFF99"/>
                  </a:solidFill>
                  <a:latin typeface="Arial"/>
                  <a:cs typeface="Arial"/>
                </a:rPr>
                <a:t>ONa</a:t>
              </a:r>
            </a:p>
          </xdr:txBody>
        </xdr:sp>
        <xdr:grpSp>
          <xdr:nvGrpSpPr>
            <xdr:cNvPr id="8379" name="Group 187"/>
            <xdr:cNvGrpSpPr>
              <a:grpSpLocks/>
            </xdr:cNvGrpSpPr>
          </xdr:nvGrpSpPr>
          <xdr:grpSpPr bwMode="auto">
            <a:xfrm>
              <a:off x="426" y="711"/>
              <a:ext cx="62" cy="39"/>
              <a:chOff x="216" y="272"/>
              <a:chExt cx="82" cy="51"/>
            </a:xfrm>
          </xdr:grpSpPr>
          <xdr:grpSp>
            <xdr:nvGrpSpPr>
              <xdr:cNvPr id="8380" name="Group 188"/>
              <xdr:cNvGrpSpPr>
                <a:grpSpLocks/>
              </xdr:cNvGrpSpPr>
            </xdr:nvGrpSpPr>
            <xdr:grpSpPr bwMode="auto">
              <a:xfrm>
                <a:off x="216" y="272"/>
                <a:ext cx="61" cy="51"/>
                <a:chOff x="216" y="272"/>
                <a:chExt cx="61" cy="51"/>
              </a:xfrm>
            </xdr:grpSpPr>
            <xdr:grpSp>
              <xdr:nvGrpSpPr>
                <xdr:cNvPr id="8381" name="Group 189"/>
                <xdr:cNvGrpSpPr>
                  <a:grpSpLocks/>
                </xdr:cNvGrpSpPr>
              </xdr:nvGrpSpPr>
              <xdr:grpSpPr bwMode="auto">
                <a:xfrm>
                  <a:off x="216" y="272"/>
                  <a:ext cx="61" cy="51"/>
                  <a:chOff x="216" y="272"/>
                  <a:chExt cx="61" cy="51"/>
                </a:xfrm>
              </xdr:grpSpPr>
              <xdr:sp macro="" textlink="">
                <xdr:nvSpPr>
                  <xdr:cNvPr id="8382" name="Line 190"/>
                  <xdr:cNvSpPr>
                    <a:spLocks noChangeShapeType="1"/>
                  </xdr:cNvSpPr>
                </xdr:nvSpPr>
                <xdr:spPr bwMode="auto">
                  <a:xfrm rot="16200000" flipH="1">
                    <a:off x="246" y="259"/>
                    <a:ext cx="0" cy="26"/>
                  </a:xfrm>
                  <a:prstGeom prst="line">
                    <a:avLst/>
                  </a:prstGeom>
                  <a:noFill/>
                  <a:ln w="9525">
                    <a:solidFill>
                      <a:srgbClr val="FFFF99"/>
                    </a:solidFill>
                    <a:round/>
                    <a:headEnd/>
                    <a:tailEnd/>
                  </a:ln>
                </xdr:spPr>
              </xdr:sp>
              <xdr:sp macro="" textlink="">
                <xdr:nvSpPr>
                  <xdr:cNvPr id="8383" name="Line 191"/>
                  <xdr:cNvSpPr>
                    <a:spLocks noChangeShapeType="1"/>
                  </xdr:cNvSpPr>
                </xdr:nvSpPr>
                <xdr:spPr bwMode="auto">
                  <a:xfrm rot="-5690002" flipH="1" flipV="1">
                    <a:off x="212" y="277"/>
                    <a:ext cx="25" cy="18"/>
                  </a:xfrm>
                  <a:prstGeom prst="line">
                    <a:avLst/>
                  </a:prstGeom>
                  <a:noFill/>
                  <a:ln w="9525">
                    <a:solidFill>
                      <a:srgbClr val="FFFF99"/>
                    </a:solidFill>
                    <a:round/>
                    <a:headEnd/>
                    <a:tailEnd/>
                  </a:ln>
                </xdr:spPr>
              </xdr:sp>
              <xdr:sp macro="" textlink="">
                <xdr:nvSpPr>
                  <xdr:cNvPr id="8384" name="Line 192"/>
                  <xdr:cNvSpPr>
                    <a:spLocks noChangeShapeType="1"/>
                  </xdr:cNvSpPr>
                </xdr:nvSpPr>
                <xdr:spPr bwMode="auto">
                  <a:xfrm rot="16490002" flipV="1">
                    <a:off x="256" y="276"/>
                    <a:ext cx="24" cy="18"/>
                  </a:xfrm>
                  <a:prstGeom prst="line">
                    <a:avLst/>
                  </a:prstGeom>
                  <a:noFill/>
                  <a:ln w="9525">
                    <a:solidFill>
                      <a:srgbClr val="FFFF99"/>
                    </a:solidFill>
                    <a:round/>
                    <a:headEnd/>
                    <a:tailEnd/>
                  </a:ln>
                </xdr:spPr>
              </xdr:sp>
              <xdr:sp macro="" textlink="">
                <xdr:nvSpPr>
                  <xdr:cNvPr id="8385" name="Line 193"/>
                  <xdr:cNvSpPr>
                    <a:spLocks noChangeShapeType="1"/>
                  </xdr:cNvSpPr>
                </xdr:nvSpPr>
                <xdr:spPr bwMode="auto">
                  <a:xfrm rot="-5400000">
                    <a:off x="246" y="310"/>
                    <a:ext cx="0" cy="26"/>
                  </a:xfrm>
                  <a:prstGeom prst="line">
                    <a:avLst/>
                  </a:prstGeom>
                  <a:noFill/>
                  <a:ln w="9525">
                    <a:solidFill>
                      <a:srgbClr val="FFFF99"/>
                    </a:solidFill>
                    <a:round/>
                    <a:headEnd/>
                    <a:tailEnd/>
                  </a:ln>
                </xdr:spPr>
              </xdr:sp>
              <xdr:sp macro="" textlink="">
                <xdr:nvSpPr>
                  <xdr:cNvPr id="8386" name="Line 194"/>
                  <xdr:cNvSpPr>
                    <a:spLocks noChangeShapeType="1"/>
                  </xdr:cNvSpPr>
                </xdr:nvSpPr>
                <xdr:spPr bwMode="auto">
                  <a:xfrm rot="16490002" flipV="1">
                    <a:off x="213" y="302"/>
                    <a:ext cx="24" cy="18"/>
                  </a:xfrm>
                  <a:prstGeom prst="line">
                    <a:avLst/>
                  </a:prstGeom>
                  <a:noFill/>
                  <a:ln w="9525">
                    <a:solidFill>
                      <a:srgbClr val="FFFF99"/>
                    </a:solidFill>
                    <a:round/>
                    <a:headEnd/>
                    <a:tailEnd/>
                  </a:ln>
                </xdr:spPr>
              </xdr:sp>
              <xdr:sp macro="" textlink="">
                <xdr:nvSpPr>
                  <xdr:cNvPr id="8387" name="Line 195"/>
                  <xdr:cNvSpPr>
                    <a:spLocks noChangeShapeType="1"/>
                  </xdr:cNvSpPr>
                </xdr:nvSpPr>
                <xdr:spPr bwMode="auto">
                  <a:xfrm rot="-5690002" flipH="1" flipV="1">
                    <a:off x="256" y="301"/>
                    <a:ext cx="24" cy="18"/>
                  </a:xfrm>
                  <a:prstGeom prst="line">
                    <a:avLst/>
                  </a:prstGeom>
                  <a:noFill/>
                  <a:ln w="9525">
                    <a:solidFill>
                      <a:srgbClr val="FFFF99"/>
                    </a:solidFill>
                    <a:round/>
                    <a:headEnd/>
                    <a:tailEnd/>
                  </a:ln>
                </xdr:spPr>
              </xdr:sp>
            </xdr:grpSp>
            <xdr:sp macro="" textlink="">
              <xdr:nvSpPr>
                <xdr:cNvPr id="8388" name="Oval 196"/>
                <xdr:cNvSpPr>
                  <a:spLocks noChangeArrowheads="1"/>
                </xdr:cNvSpPr>
              </xdr:nvSpPr>
              <xdr:spPr bwMode="auto">
                <a:xfrm rot="16200000" flipH="1">
                  <a:off x="228" y="279"/>
                  <a:ext cx="37" cy="37"/>
                </a:xfrm>
                <a:prstGeom prst="ellipse">
                  <a:avLst/>
                </a:prstGeom>
                <a:solidFill>
                  <a:srgbClr val="000000"/>
                </a:solidFill>
                <a:ln w="9525">
                  <a:solidFill>
                    <a:srgbClr val="FF6600"/>
                  </a:solidFill>
                  <a:round/>
                  <a:headEnd/>
                  <a:tailEnd/>
                </a:ln>
              </xdr:spPr>
            </xdr:sp>
          </xdr:grpSp>
          <xdr:sp macro="" textlink="">
            <xdr:nvSpPr>
              <xdr:cNvPr id="8389" name="Line 197"/>
              <xdr:cNvSpPr>
                <a:spLocks noChangeShapeType="1"/>
              </xdr:cNvSpPr>
            </xdr:nvSpPr>
            <xdr:spPr bwMode="auto">
              <a:xfrm rot="16200000" flipH="1">
                <a:off x="287" y="285"/>
                <a:ext cx="0" cy="23"/>
              </a:xfrm>
              <a:prstGeom prst="line">
                <a:avLst/>
              </a:prstGeom>
              <a:noFill/>
              <a:ln w="9525">
                <a:solidFill>
                  <a:srgbClr val="FFFF99"/>
                </a:solidFill>
                <a:round/>
                <a:headEnd/>
                <a:tailEnd/>
              </a:ln>
            </xdr:spPr>
          </xdr:sp>
        </xdr:grpSp>
      </xdr:grpSp>
      <xdr:sp macro="" textlink="">
        <xdr:nvSpPr>
          <xdr:cNvPr id="8455" name="Line 263"/>
          <xdr:cNvSpPr>
            <a:spLocks noChangeShapeType="1"/>
          </xdr:cNvSpPr>
        </xdr:nvSpPr>
        <xdr:spPr bwMode="auto">
          <a:xfrm flipH="1">
            <a:off x="877" y="739"/>
            <a:ext cx="20" cy="0"/>
          </a:xfrm>
          <a:prstGeom prst="line">
            <a:avLst/>
          </a:prstGeom>
          <a:noFill/>
          <a:ln w="9525">
            <a:solidFill>
              <a:srgbClr val="FFFF99"/>
            </a:solidFill>
            <a:round/>
            <a:headEnd/>
            <a:tailEnd/>
          </a:ln>
        </xdr:spPr>
      </xdr:sp>
    </xdr:grpSp>
    <xdr:clientData/>
  </xdr:twoCellAnchor>
  <xdr:twoCellAnchor>
    <xdr:from>
      <xdr:col>1</xdr:col>
      <xdr:colOff>104775</xdr:colOff>
      <xdr:row>75</xdr:row>
      <xdr:rowOff>19050</xdr:rowOff>
    </xdr:from>
    <xdr:to>
      <xdr:col>8</xdr:col>
      <xdr:colOff>285750</xdr:colOff>
      <xdr:row>78</xdr:row>
      <xdr:rowOff>0</xdr:rowOff>
    </xdr:to>
    <xdr:grpSp>
      <xdr:nvGrpSpPr>
        <xdr:cNvPr id="8499" name="Group 307"/>
        <xdr:cNvGrpSpPr>
          <a:grpSpLocks/>
        </xdr:cNvGrpSpPr>
      </xdr:nvGrpSpPr>
      <xdr:grpSpPr bwMode="auto">
        <a:xfrm>
          <a:off x="719291" y="14613808"/>
          <a:ext cx="4482588" cy="564740"/>
          <a:chOff x="75" y="1442"/>
          <a:chExt cx="467" cy="58"/>
        </a:xfrm>
      </xdr:grpSpPr>
      <xdr:sp macro="" textlink="">
        <xdr:nvSpPr>
          <xdr:cNvPr id="8498" name="Text Box 306"/>
          <xdr:cNvSpPr txBox="1">
            <a:spLocks noChangeArrowheads="1"/>
          </xdr:cNvSpPr>
        </xdr:nvSpPr>
        <xdr:spPr bwMode="auto">
          <a:xfrm>
            <a:off x="321" y="1464"/>
            <a:ext cx="126" cy="36"/>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αλκινίδιο του </a:t>
            </a:r>
            <a:r>
              <a:rPr lang="en-US" sz="1000" b="1" i="0" strike="noStrike">
                <a:solidFill>
                  <a:srgbClr val="800000"/>
                </a:solidFill>
                <a:latin typeface="Arial"/>
                <a:cs typeface="Arial"/>
              </a:rPr>
              <a:t>Cu</a:t>
            </a:r>
          </a:p>
          <a:p>
            <a:pPr algn="ctr" rtl="1">
              <a:defRPr sz="1000"/>
            </a:pPr>
            <a:r>
              <a:rPr lang="el-GR" sz="1000" b="1" i="0" strike="noStrike">
                <a:solidFill>
                  <a:srgbClr val="800000"/>
                </a:solidFill>
                <a:latin typeface="Arial"/>
                <a:cs typeface="Arial"/>
              </a:rPr>
              <a:t>κεραμέρυθρο ίζημα</a:t>
            </a:r>
          </a:p>
        </xdr:txBody>
      </xdr:sp>
      <xdr:grpSp>
        <xdr:nvGrpSpPr>
          <xdr:cNvPr id="8497" name="Group 305"/>
          <xdr:cNvGrpSpPr>
            <a:grpSpLocks/>
          </xdr:cNvGrpSpPr>
        </xdr:nvGrpSpPr>
        <xdr:grpSpPr bwMode="auto">
          <a:xfrm>
            <a:off x="75" y="1442"/>
            <a:ext cx="467" cy="29"/>
            <a:chOff x="75" y="1442"/>
            <a:chExt cx="467" cy="29"/>
          </a:xfrm>
        </xdr:grpSpPr>
        <xdr:grpSp>
          <xdr:nvGrpSpPr>
            <xdr:cNvPr id="8458" name="Group 266"/>
            <xdr:cNvGrpSpPr>
              <a:grpSpLocks/>
            </xdr:cNvGrpSpPr>
          </xdr:nvGrpSpPr>
          <xdr:grpSpPr bwMode="auto">
            <a:xfrm>
              <a:off x="75" y="1442"/>
              <a:ext cx="93" cy="24"/>
              <a:chOff x="376" y="437"/>
              <a:chExt cx="93" cy="24"/>
            </a:xfrm>
          </xdr:grpSpPr>
          <xdr:sp macro="" textlink="">
            <xdr:nvSpPr>
              <xdr:cNvPr id="8459" name="Text Box 267"/>
              <xdr:cNvSpPr txBox="1">
                <a:spLocks noChangeArrowheads="1"/>
              </xdr:cNvSpPr>
            </xdr:nvSpPr>
            <xdr:spPr bwMode="auto">
              <a:xfrm>
                <a:off x="376" y="437"/>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8460" name="Text Box 268"/>
              <xdr:cNvSpPr txBox="1">
                <a:spLocks noChangeArrowheads="1"/>
              </xdr:cNvSpPr>
            </xdr:nvSpPr>
            <xdr:spPr bwMode="auto">
              <a:xfrm>
                <a:off x="433" y="437"/>
                <a:ext cx="36"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r>
                  <a:rPr lang="en-US" sz="1200" b="1" i="0" strike="noStrike">
                    <a:solidFill>
                      <a:srgbClr val="FF0000"/>
                    </a:solidFill>
                    <a:latin typeface="Arial"/>
                    <a:cs typeface="Arial"/>
                  </a:rPr>
                  <a:t>H</a:t>
                </a:r>
              </a:p>
            </xdr:txBody>
          </xdr:sp>
          <xdr:sp macro="" textlink="">
            <xdr:nvSpPr>
              <xdr:cNvPr id="8461" name="Text Box 269"/>
              <xdr:cNvSpPr txBox="1">
                <a:spLocks noChangeArrowheads="1"/>
              </xdr:cNvSpPr>
            </xdr:nvSpPr>
            <xdr:spPr bwMode="auto">
              <a:xfrm>
                <a:off x="404" y="437"/>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462" name="Line 270"/>
              <xdr:cNvSpPr>
                <a:spLocks noChangeShapeType="1"/>
              </xdr:cNvSpPr>
            </xdr:nvSpPr>
            <xdr:spPr bwMode="auto">
              <a:xfrm>
                <a:off x="392" y="449"/>
                <a:ext cx="14" cy="0"/>
              </a:xfrm>
              <a:prstGeom prst="line">
                <a:avLst/>
              </a:prstGeom>
              <a:noFill/>
              <a:ln w="9525">
                <a:solidFill>
                  <a:srgbClr val="FFFF99"/>
                </a:solidFill>
                <a:round/>
                <a:headEnd/>
                <a:tailEnd/>
              </a:ln>
            </xdr:spPr>
          </xdr:sp>
          <xdr:grpSp>
            <xdr:nvGrpSpPr>
              <xdr:cNvPr id="8463" name="Group 271"/>
              <xdr:cNvGrpSpPr>
                <a:grpSpLocks/>
              </xdr:cNvGrpSpPr>
            </xdr:nvGrpSpPr>
            <xdr:grpSpPr bwMode="auto">
              <a:xfrm>
                <a:off x="421" y="445"/>
                <a:ext cx="14" cy="8"/>
                <a:chOff x="558" y="4211"/>
                <a:chExt cx="14" cy="8"/>
              </a:xfrm>
            </xdr:grpSpPr>
            <xdr:sp macro="" textlink="">
              <xdr:nvSpPr>
                <xdr:cNvPr id="8464" name="Line 272"/>
                <xdr:cNvSpPr>
                  <a:spLocks noChangeShapeType="1"/>
                </xdr:cNvSpPr>
              </xdr:nvSpPr>
              <xdr:spPr bwMode="auto">
                <a:xfrm rot="10800000" flipH="1">
                  <a:off x="558" y="4211"/>
                  <a:ext cx="14" cy="0"/>
                </a:xfrm>
                <a:prstGeom prst="line">
                  <a:avLst/>
                </a:prstGeom>
                <a:noFill/>
                <a:ln w="9525">
                  <a:solidFill>
                    <a:srgbClr val="FF6600"/>
                  </a:solidFill>
                  <a:round/>
                  <a:headEnd/>
                  <a:tailEnd/>
                </a:ln>
              </xdr:spPr>
            </xdr:sp>
            <xdr:sp macro="" textlink="">
              <xdr:nvSpPr>
                <xdr:cNvPr id="8465" name="Line 273"/>
                <xdr:cNvSpPr>
                  <a:spLocks noChangeShapeType="1"/>
                </xdr:cNvSpPr>
              </xdr:nvSpPr>
              <xdr:spPr bwMode="auto">
                <a:xfrm rot="10800000" flipH="1">
                  <a:off x="558" y="4215"/>
                  <a:ext cx="14" cy="0"/>
                </a:xfrm>
                <a:prstGeom prst="line">
                  <a:avLst/>
                </a:prstGeom>
                <a:noFill/>
                <a:ln w="9525">
                  <a:solidFill>
                    <a:srgbClr val="FFFF99"/>
                  </a:solidFill>
                  <a:round/>
                  <a:headEnd/>
                  <a:tailEnd/>
                </a:ln>
              </xdr:spPr>
            </xdr:sp>
            <xdr:sp macro="" textlink="">
              <xdr:nvSpPr>
                <xdr:cNvPr id="8466" name="Line 274"/>
                <xdr:cNvSpPr>
                  <a:spLocks noChangeShapeType="1"/>
                </xdr:cNvSpPr>
              </xdr:nvSpPr>
              <xdr:spPr bwMode="auto">
                <a:xfrm rot="10800000" flipH="1">
                  <a:off x="558" y="4219"/>
                  <a:ext cx="14" cy="0"/>
                </a:xfrm>
                <a:prstGeom prst="line">
                  <a:avLst/>
                </a:prstGeom>
                <a:noFill/>
                <a:ln w="9525">
                  <a:solidFill>
                    <a:srgbClr val="FF6600"/>
                  </a:solidFill>
                  <a:round/>
                  <a:headEnd/>
                  <a:tailEnd/>
                </a:ln>
              </xdr:spPr>
            </xdr:sp>
          </xdr:grpSp>
        </xdr:grpSp>
        <xdr:sp macro="" textlink="">
          <xdr:nvSpPr>
            <xdr:cNvPr id="8482" name="Text Box 290"/>
            <xdr:cNvSpPr txBox="1">
              <a:spLocks noChangeArrowheads="1"/>
            </xdr:cNvSpPr>
          </xdr:nvSpPr>
          <xdr:spPr bwMode="auto">
            <a:xfrm>
              <a:off x="188" y="1442"/>
              <a:ext cx="4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CuCl</a:t>
              </a:r>
            </a:p>
          </xdr:txBody>
        </xdr:sp>
        <xdr:sp macro="" textlink="">
          <xdr:nvSpPr>
            <xdr:cNvPr id="8483" name="Text Box 291"/>
            <xdr:cNvSpPr txBox="1">
              <a:spLocks noChangeArrowheads="1"/>
            </xdr:cNvSpPr>
          </xdr:nvSpPr>
          <xdr:spPr bwMode="auto">
            <a:xfrm>
              <a:off x="256" y="1442"/>
              <a:ext cx="36" cy="2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NH</a:t>
              </a:r>
              <a:r>
                <a:rPr lang="en-US" sz="1200" b="0" i="0" strike="noStrike" baseline="-25000">
                  <a:solidFill>
                    <a:srgbClr val="FFFF99"/>
                  </a:solidFill>
                  <a:latin typeface="Arial"/>
                  <a:cs typeface="Arial"/>
                </a:rPr>
                <a:t>3</a:t>
              </a:r>
            </a:p>
          </xdr:txBody>
        </xdr:sp>
        <xdr:grpSp>
          <xdr:nvGrpSpPr>
            <xdr:cNvPr id="8495" name="Group 303"/>
            <xdr:cNvGrpSpPr>
              <a:grpSpLocks/>
            </xdr:cNvGrpSpPr>
          </xdr:nvGrpSpPr>
          <xdr:grpSpPr bwMode="auto">
            <a:xfrm>
              <a:off x="336" y="1442"/>
              <a:ext cx="96" cy="24"/>
              <a:chOff x="348" y="1443"/>
              <a:chExt cx="96" cy="24"/>
            </a:xfrm>
          </xdr:grpSpPr>
          <xdr:sp macro="" textlink="">
            <xdr:nvSpPr>
              <xdr:cNvPr id="8486" name="Text Box 294"/>
              <xdr:cNvSpPr txBox="1">
                <a:spLocks noChangeArrowheads="1"/>
              </xdr:cNvSpPr>
            </xdr:nvSpPr>
            <xdr:spPr bwMode="auto">
              <a:xfrm>
                <a:off x="348" y="1443"/>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8487" name="Text Box 295"/>
              <xdr:cNvSpPr txBox="1">
                <a:spLocks noChangeArrowheads="1"/>
              </xdr:cNvSpPr>
            </xdr:nvSpPr>
            <xdr:spPr bwMode="auto">
              <a:xfrm>
                <a:off x="405" y="1443"/>
                <a:ext cx="39"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CCu</a:t>
                </a:r>
              </a:p>
            </xdr:txBody>
          </xdr:sp>
          <xdr:sp macro="" textlink="">
            <xdr:nvSpPr>
              <xdr:cNvPr id="8488" name="Text Box 296"/>
              <xdr:cNvSpPr txBox="1">
                <a:spLocks noChangeArrowheads="1"/>
              </xdr:cNvSpPr>
            </xdr:nvSpPr>
            <xdr:spPr bwMode="auto">
              <a:xfrm>
                <a:off x="376" y="1443"/>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489" name="Line 297"/>
              <xdr:cNvSpPr>
                <a:spLocks noChangeShapeType="1"/>
              </xdr:cNvSpPr>
            </xdr:nvSpPr>
            <xdr:spPr bwMode="auto">
              <a:xfrm>
                <a:off x="364" y="1455"/>
                <a:ext cx="14" cy="0"/>
              </a:xfrm>
              <a:prstGeom prst="line">
                <a:avLst/>
              </a:prstGeom>
              <a:noFill/>
              <a:ln w="9525">
                <a:solidFill>
                  <a:srgbClr val="FFFF99"/>
                </a:solidFill>
                <a:round/>
                <a:headEnd/>
                <a:tailEnd/>
              </a:ln>
            </xdr:spPr>
          </xdr:sp>
          <xdr:grpSp>
            <xdr:nvGrpSpPr>
              <xdr:cNvPr id="8490" name="Group 298"/>
              <xdr:cNvGrpSpPr>
                <a:grpSpLocks/>
              </xdr:cNvGrpSpPr>
            </xdr:nvGrpSpPr>
            <xdr:grpSpPr bwMode="auto">
              <a:xfrm>
                <a:off x="393" y="1451"/>
                <a:ext cx="14" cy="8"/>
                <a:chOff x="558" y="4211"/>
                <a:chExt cx="14" cy="8"/>
              </a:xfrm>
            </xdr:grpSpPr>
            <xdr:sp macro="" textlink="">
              <xdr:nvSpPr>
                <xdr:cNvPr id="8491" name="Line 299"/>
                <xdr:cNvSpPr>
                  <a:spLocks noChangeShapeType="1"/>
                </xdr:cNvSpPr>
              </xdr:nvSpPr>
              <xdr:spPr bwMode="auto">
                <a:xfrm rot="10800000" flipH="1">
                  <a:off x="558" y="4211"/>
                  <a:ext cx="14" cy="0"/>
                </a:xfrm>
                <a:prstGeom prst="line">
                  <a:avLst/>
                </a:prstGeom>
                <a:noFill/>
                <a:ln w="9525">
                  <a:solidFill>
                    <a:srgbClr val="FF6600"/>
                  </a:solidFill>
                  <a:round/>
                  <a:headEnd/>
                  <a:tailEnd/>
                </a:ln>
              </xdr:spPr>
            </xdr:sp>
            <xdr:sp macro="" textlink="">
              <xdr:nvSpPr>
                <xdr:cNvPr id="8492" name="Line 300"/>
                <xdr:cNvSpPr>
                  <a:spLocks noChangeShapeType="1"/>
                </xdr:cNvSpPr>
              </xdr:nvSpPr>
              <xdr:spPr bwMode="auto">
                <a:xfrm rot="10800000" flipH="1">
                  <a:off x="558" y="4215"/>
                  <a:ext cx="14" cy="0"/>
                </a:xfrm>
                <a:prstGeom prst="line">
                  <a:avLst/>
                </a:prstGeom>
                <a:noFill/>
                <a:ln w="9525">
                  <a:solidFill>
                    <a:srgbClr val="FFFF99"/>
                  </a:solidFill>
                  <a:round/>
                  <a:headEnd/>
                  <a:tailEnd/>
                </a:ln>
              </xdr:spPr>
            </xdr:sp>
            <xdr:sp macro="" textlink="">
              <xdr:nvSpPr>
                <xdr:cNvPr id="8493" name="Line 301"/>
                <xdr:cNvSpPr>
                  <a:spLocks noChangeShapeType="1"/>
                </xdr:cNvSpPr>
              </xdr:nvSpPr>
              <xdr:spPr bwMode="auto">
                <a:xfrm rot="10800000" flipH="1">
                  <a:off x="558" y="4219"/>
                  <a:ext cx="14" cy="0"/>
                </a:xfrm>
                <a:prstGeom prst="line">
                  <a:avLst/>
                </a:prstGeom>
                <a:noFill/>
                <a:ln w="9525">
                  <a:solidFill>
                    <a:srgbClr val="FF6600"/>
                  </a:solidFill>
                  <a:round/>
                  <a:headEnd/>
                  <a:tailEnd/>
                </a:ln>
              </xdr:spPr>
            </xdr:sp>
          </xdr:grpSp>
        </xdr:grpSp>
        <xdr:sp macro="" textlink="">
          <xdr:nvSpPr>
            <xdr:cNvPr id="8494" name="Text Box 302"/>
            <xdr:cNvSpPr txBox="1">
              <a:spLocks noChangeArrowheads="1"/>
            </xdr:cNvSpPr>
          </xdr:nvSpPr>
          <xdr:spPr bwMode="auto">
            <a:xfrm>
              <a:off x="467" y="1442"/>
              <a:ext cx="75" cy="2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NH</a:t>
              </a:r>
              <a:r>
                <a:rPr lang="en-US" sz="1200" b="0" i="0" strike="noStrike" baseline="-25000">
                  <a:solidFill>
                    <a:srgbClr val="FFFF99"/>
                  </a:solidFill>
                  <a:latin typeface="Arial"/>
                  <a:cs typeface="Arial"/>
                </a:rPr>
                <a:t>4</a:t>
              </a:r>
              <a:r>
                <a:rPr lang="en-US" sz="1200" b="0" i="0" strike="noStrike">
                  <a:solidFill>
                    <a:srgbClr val="FFFF99"/>
                  </a:solidFill>
                  <a:latin typeface="Arial"/>
                  <a:cs typeface="Arial"/>
                </a:rPr>
                <a:t>Cl</a:t>
              </a:r>
            </a:p>
          </xdr:txBody>
        </xdr:sp>
        <xdr:grpSp>
          <xdr:nvGrpSpPr>
            <xdr:cNvPr id="8404" name="Group 212"/>
            <xdr:cNvGrpSpPr>
              <a:grpSpLocks/>
            </xdr:cNvGrpSpPr>
          </xdr:nvGrpSpPr>
          <xdr:grpSpPr bwMode="auto">
            <a:xfrm>
              <a:off x="170" y="1447"/>
              <a:ext cx="12" cy="12"/>
              <a:chOff x="495" y="1422"/>
              <a:chExt cx="14" cy="14"/>
            </a:xfrm>
          </xdr:grpSpPr>
          <xdr:sp macro="" textlink="">
            <xdr:nvSpPr>
              <xdr:cNvPr id="8405" name="Line 213"/>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8406" name="Line 214"/>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8467" name="Group 275"/>
            <xdr:cNvGrpSpPr>
              <a:grpSpLocks/>
            </xdr:cNvGrpSpPr>
          </xdr:nvGrpSpPr>
          <xdr:grpSpPr bwMode="auto">
            <a:xfrm>
              <a:off x="238" y="1447"/>
              <a:ext cx="12" cy="12"/>
              <a:chOff x="495" y="1422"/>
              <a:chExt cx="14" cy="14"/>
            </a:xfrm>
          </xdr:grpSpPr>
          <xdr:sp macro="" textlink="">
            <xdr:nvSpPr>
              <xdr:cNvPr id="8468" name="Line 276"/>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8469" name="Line 277"/>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8470" name="Group 278"/>
            <xdr:cNvGrpSpPr>
              <a:grpSpLocks/>
            </xdr:cNvGrpSpPr>
          </xdr:nvGrpSpPr>
          <xdr:grpSpPr bwMode="auto">
            <a:xfrm>
              <a:off x="449" y="1447"/>
              <a:ext cx="12" cy="12"/>
              <a:chOff x="495" y="1422"/>
              <a:chExt cx="14" cy="14"/>
            </a:xfrm>
          </xdr:grpSpPr>
          <xdr:sp macro="" textlink="">
            <xdr:nvSpPr>
              <xdr:cNvPr id="8471" name="Line 279"/>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8472" name="Line 280"/>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8484" name="Line 292"/>
            <xdr:cNvSpPr>
              <a:spLocks noChangeShapeType="1"/>
            </xdr:cNvSpPr>
          </xdr:nvSpPr>
          <xdr:spPr bwMode="auto">
            <a:xfrm>
              <a:off x="299" y="1453"/>
              <a:ext cx="31" cy="0"/>
            </a:xfrm>
            <a:prstGeom prst="line">
              <a:avLst/>
            </a:prstGeom>
            <a:noFill/>
            <a:ln w="9525">
              <a:solidFill>
                <a:srgbClr val="FF0000"/>
              </a:solidFill>
              <a:round/>
              <a:headEnd/>
              <a:tailEnd type="triangle" w="med" len="med"/>
            </a:ln>
          </xdr:spPr>
        </xdr:sp>
        <xdr:sp macro="" textlink="">
          <xdr:nvSpPr>
            <xdr:cNvPr id="8496" name="Line 304"/>
            <xdr:cNvSpPr>
              <a:spLocks noChangeShapeType="1"/>
            </xdr:cNvSpPr>
          </xdr:nvSpPr>
          <xdr:spPr bwMode="auto">
            <a:xfrm>
              <a:off x="438" y="1445"/>
              <a:ext cx="0" cy="16"/>
            </a:xfrm>
            <a:prstGeom prst="line">
              <a:avLst/>
            </a:prstGeom>
            <a:noFill/>
            <a:ln w="9525">
              <a:solidFill>
                <a:srgbClr val="800000"/>
              </a:solidFill>
              <a:round/>
              <a:headEnd/>
              <a:tailEnd type="triangle" w="med" len="med"/>
            </a:ln>
          </xdr:spPr>
        </xdr:sp>
      </xdr:grpSp>
    </xdr:grpSp>
    <xdr:clientData/>
  </xdr:twoCellAnchor>
  <xdr:twoCellAnchor>
    <xdr:from>
      <xdr:col>1</xdr:col>
      <xdr:colOff>104775</xdr:colOff>
      <xdr:row>78</xdr:row>
      <xdr:rowOff>95250</xdr:rowOff>
    </xdr:from>
    <xdr:to>
      <xdr:col>8</xdr:col>
      <xdr:colOff>419100</xdr:colOff>
      <xdr:row>81</xdr:row>
      <xdr:rowOff>76200</xdr:rowOff>
    </xdr:to>
    <xdr:grpSp>
      <xdr:nvGrpSpPr>
        <xdr:cNvPr id="8565" name="Group 373"/>
        <xdr:cNvGrpSpPr>
          <a:grpSpLocks/>
        </xdr:cNvGrpSpPr>
      </xdr:nvGrpSpPr>
      <xdr:grpSpPr bwMode="auto">
        <a:xfrm>
          <a:off x="719291" y="15273798"/>
          <a:ext cx="4615938" cy="564741"/>
          <a:chOff x="75" y="1510"/>
          <a:chExt cx="481" cy="58"/>
        </a:xfrm>
      </xdr:grpSpPr>
      <xdr:sp macro="" textlink="">
        <xdr:nvSpPr>
          <xdr:cNvPr id="8512" name="Text Box 320"/>
          <xdr:cNvSpPr txBox="1">
            <a:spLocks noChangeArrowheads="1"/>
          </xdr:cNvSpPr>
        </xdr:nvSpPr>
        <xdr:spPr bwMode="auto">
          <a:xfrm>
            <a:off x="188" y="1510"/>
            <a:ext cx="5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AgNO</a:t>
            </a:r>
            <a:r>
              <a:rPr lang="en-US" sz="1200" b="0" i="0" strike="noStrike" baseline="-25000">
                <a:solidFill>
                  <a:srgbClr val="FFFF99"/>
                </a:solidFill>
                <a:latin typeface="Arial"/>
                <a:cs typeface="Arial"/>
              </a:rPr>
              <a:t>3</a:t>
            </a:r>
          </a:p>
        </xdr:txBody>
      </xdr:sp>
      <xdr:grpSp>
        <xdr:nvGrpSpPr>
          <xdr:cNvPr id="8503" name="Group 311"/>
          <xdr:cNvGrpSpPr>
            <a:grpSpLocks/>
          </xdr:cNvGrpSpPr>
        </xdr:nvGrpSpPr>
        <xdr:grpSpPr bwMode="auto">
          <a:xfrm>
            <a:off x="75" y="1510"/>
            <a:ext cx="93" cy="24"/>
            <a:chOff x="376" y="437"/>
            <a:chExt cx="93" cy="24"/>
          </a:xfrm>
        </xdr:grpSpPr>
        <xdr:sp macro="" textlink="">
          <xdr:nvSpPr>
            <xdr:cNvPr id="8504" name="Text Box 312"/>
            <xdr:cNvSpPr txBox="1">
              <a:spLocks noChangeArrowheads="1"/>
            </xdr:cNvSpPr>
          </xdr:nvSpPr>
          <xdr:spPr bwMode="auto">
            <a:xfrm>
              <a:off x="376" y="437"/>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8505" name="Text Box 313"/>
            <xdr:cNvSpPr txBox="1">
              <a:spLocks noChangeArrowheads="1"/>
            </xdr:cNvSpPr>
          </xdr:nvSpPr>
          <xdr:spPr bwMode="auto">
            <a:xfrm>
              <a:off x="433" y="437"/>
              <a:ext cx="36"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r>
                <a:rPr lang="en-US" sz="1200" b="1" i="0" strike="noStrike">
                  <a:solidFill>
                    <a:srgbClr val="FF0000"/>
                  </a:solidFill>
                  <a:latin typeface="Arial"/>
                  <a:cs typeface="Arial"/>
                </a:rPr>
                <a:t>H</a:t>
              </a:r>
            </a:p>
          </xdr:txBody>
        </xdr:sp>
        <xdr:sp macro="" textlink="">
          <xdr:nvSpPr>
            <xdr:cNvPr id="8506" name="Text Box 314"/>
            <xdr:cNvSpPr txBox="1">
              <a:spLocks noChangeArrowheads="1"/>
            </xdr:cNvSpPr>
          </xdr:nvSpPr>
          <xdr:spPr bwMode="auto">
            <a:xfrm>
              <a:off x="404" y="437"/>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507" name="Line 315"/>
            <xdr:cNvSpPr>
              <a:spLocks noChangeShapeType="1"/>
            </xdr:cNvSpPr>
          </xdr:nvSpPr>
          <xdr:spPr bwMode="auto">
            <a:xfrm>
              <a:off x="392" y="449"/>
              <a:ext cx="14" cy="0"/>
            </a:xfrm>
            <a:prstGeom prst="line">
              <a:avLst/>
            </a:prstGeom>
            <a:noFill/>
            <a:ln w="9525">
              <a:solidFill>
                <a:srgbClr val="FFFF99"/>
              </a:solidFill>
              <a:round/>
              <a:headEnd/>
              <a:tailEnd/>
            </a:ln>
          </xdr:spPr>
        </xdr:sp>
        <xdr:grpSp>
          <xdr:nvGrpSpPr>
            <xdr:cNvPr id="8508" name="Group 316"/>
            <xdr:cNvGrpSpPr>
              <a:grpSpLocks/>
            </xdr:cNvGrpSpPr>
          </xdr:nvGrpSpPr>
          <xdr:grpSpPr bwMode="auto">
            <a:xfrm>
              <a:off x="421" y="445"/>
              <a:ext cx="14" cy="8"/>
              <a:chOff x="558" y="4211"/>
              <a:chExt cx="14" cy="8"/>
            </a:xfrm>
          </xdr:grpSpPr>
          <xdr:sp macro="" textlink="">
            <xdr:nvSpPr>
              <xdr:cNvPr id="8509" name="Line 317"/>
              <xdr:cNvSpPr>
                <a:spLocks noChangeShapeType="1"/>
              </xdr:cNvSpPr>
            </xdr:nvSpPr>
            <xdr:spPr bwMode="auto">
              <a:xfrm rot="10800000" flipH="1">
                <a:off x="558" y="4211"/>
                <a:ext cx="14" cy="0"/>
              </a:xfrm>
              <a:prstGeom prst="line">
                <a:avLst/>
              </a:prstGeom>
              <a:noFill/>
              <a:ln w="9525">
                <a:solidFill>
                  <a:srgbClr val="FF6600"/>
                </a:solidFill>
                <a:round/>
                <a:headEnd/>
                <a:tailEnd/>
              </a:ln>
            </xdr:spPr>
          </xdr:sp>
          <xdr:sp macro="" textlink="">
            <xdr:nvSpPr>
              <xdr:cNvPr id="8510" name="Line 318"/>
              <xdr:cNvSpPr>
                <a:spLocks noChangeShapeType="1"/>
              </xdr:cNvSpPr>
            </xdr:nvSpPr>
            <xdr:spPr bwMode="auto">
              <a:xfrm rot="10800000" flipH="1">
                <a:off x="558" y="4215"/>
                <a:ext cx="14" cy="0"/>
              </a:xfrm>
              <a:prstGeom prst="line">
                <a:avLst/>
              </a:prstGeom>
              <a:noFill/>
              <a:ln w="9525">
                <a:solidFill>
                  <a:srgbClr val="FFFF99"/>
                </a:solidFill>
                <a:round/>
                <a:headEnd/>
                <a:tailEnd/>
              </a:ln>
            </xdr:spPr>
          </xdr:sp>
          <xdr:sp macro="" textlink="">
            <xdr:nvSpPr>
              <xdr:cNvPr id="8511" name="Line 319"/>
              <xdr:cNvSpPr>
                <a:spLocks noChangeShapeType="1"/>
              </xdr:cNvSpPr>
            </xdr:nvSpPr>
            <xdr:spPr bwMode="auto">
              <a:xfrm rot="10800000" flipH="1">
                <a:off x="558" y="4219"/>
                <a:ext cx="14" cy="0"/>
              </a:xfrm>
              <a:prstGeom prst="line">
                <a:avLst/>
              </a:prstGeom>
              <a:noFill/>
              <a:ln w="9525">
                <a:solidFill>
                  <a:srgbClr val="FF6600"/>
                </a:solidFill>
                <a:round/>
                <a:headEnd/>
                <a:tailEnd/>
              </a:ln>
            </xdr:spPr>
          </xdr:sp>
        </xdr:grpSp>
      </xdr:grpSp>
      <xdr:sp macro="" textlink="">
        <xdr:nvSpPr>
          <xdr:cNvPr id="8513" name="Text Box 321"/>
          <xdr:cNvSpPr txBox="1">
            <a:spLocks noChangeArrowheads="1"/>
          </xdr:cNvSpPr>
        </xdr:nvSpPr>
        <xdr:spPr bwMode="auto">
          <a:xfrm>
            <a:off x="270" y="1510"/>
            <a:ext cx="36" cy="2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NH</a:t>
            </a:r>
            <a:r>
              <a:rPr lang="en-US" sz="1200" b="0" i="0" strike="noStrike" baseline="-25000">
                <a:solidFill>
                  <a:srgbClr val="FFFF99"/>
                </a:solidFill>
                <a:latin typeface="Arial"/>
                <a:cs typeface="Arial"/>
              </a:rPr>
              <a:t>3</a:t>
            </a:r>
          </a:p>
        </xdr:txBody>
      </xdr:sp>
      <xdr:sp macro="" textlink="">
        <xdr:nvSpPr>
          <xdr:cNvPr id="8523" name="Text Box 331"/>
          <xdr:cNvSpPr txBox="1">
            <a:spLocks noChangeArrowheads="1"/>
          </xdr:cNvSpPr>
        </xdr:nvSpPr>
        <xdr:spPr bwMode="auto">
          <a:xfrm>
            <a:off x="481" y="1510"/>
            <a:ext cx="75" cy="2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NH</a:t>
            </a:r>
            <a:r>
              <a:rPr lang="en-US" sz="1200" b="0" i="0" strike="noStrike" baseline="-25000">
                <a:solidFill>
                  <a:srgbClr val="FFFF99"/>
                </a:solidFill>
                <a:latin typeface="Arial"/>
                <a:cs typeface="Arial"/>
              </a:rPr>
              <a:t>4</a:t>
            </a:r>
            <a:r>
              <a:rPr lang="en-US" sz="1200" b="0" i="0" strike="noStrike">
                <a:solidFill>
                  <a:srgbClr val="FFFF99"/>
                </a:solidFill>
                <a:latin typeface="Arial"/>
                <a:cs typeface="Arial"/>
              </a:rPr>
              <a:t>NO</a:t>
            </a:r>
            <a:r>
              <a:rPr lang="en-US" sz="1200" b="0" i="0" strike="noStrike" baseline="-25000">
                <a:solidFill>
                  <a:srgbClr val="FFFF99"/>
                </a:solidFill>
                <a:latin typeface="Arial"/>
                <a:cs typeface="Arial"/>
              </a:rPr>
              <a:t>3</a:t>
            </a:r>
          </a:p>
        </xdr:txBody>
      </xdr:sp>
      <xdr:grpSp>
        <xdr:nvGrpSpPr>
          <xdr:cNvPr id="8524" name="Group 332"/>
          <xdr:cNvGrpSpPr>
            <a:grpSpLocks/>
          </xdr:cNvGrpSpPr>
        </xdr:nvGrpSpPr>
        <xdr:grpSpPr bwMode="auto">
          <a:xfrm>
            <a:off x="170" y="1515"/>
            <a:ext cx="12" cy="12"/>
            <a:chOff x="495" y="1422"/>
            <a:chExt cx="14" cy="14"/>
          </a:xfrm>
        </xdr:grpSpPr>
        <xdr:sp macro="" textlink="">
          <xdr:nvSpPr>
            <xdr:cNvPr id="8525" name="Line 333"/>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8526" name="Line 334"/>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8527" name="Group 335"/>
          <xdr:cNvGrpSpPr>
            <a:grpSpLocks/>
          </xdr:cNvGrpSpPr>
        </xdr:nvGrpSpPr>
        <xdr:grpSpPr bwMode="auto">
          <a:xfrm>
            <a:off x="252" y="1515"/>
            <a:ext cx="12" cy="12"/>
            <a:chOff x="495" y="1422"/>
            <a:chExt cx="14" cy="14"/>
          </a:xfrm>
        </xdr:grpSpPr>
        <xdr:sp macro="" textlink="">
          <xdr:nvSpPr>
            <xdr:cNvPr id="8528" name="Line 336"/>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8529" name="Line 337"/>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8530" name="Group 338"/>
          <xdr:cNvGrpSpPr>
            <a:grpSpLocks/>
          </xdr:cNvGrpSpPr>
        </xdr:nvGrpSpPr>
        <xdr:grpSpPr bwMode="auto">
          <a:xfrm>
            <a:off x="463" y="1515"/>
            <a:ext cx="12" cy="12"/>
            <a:chOff x="495" y="1422"/>
            <a:chExt cx="14" cy="14"/>
          </a:xfrm>
        </xdr:grpSpPr>
        <xdr:sp macro="" textlink="">
          <xdr:nvSpPr>
            <xdr:cNvPr id="8531" name="Line 339"/>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8532" name="Line 340"/>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8536" name="Group 344"/>
          <xdr:cNvGrpSpPr>
            <a:grpSpLocks/>
          </xdr:cNvGrpSpPr>
        </xdr:nvGrpSpPr>
        <xdr:grpSpPr bwMode="auto">
          <a:xfrm>
            <a:off x="336" y="1510"/>
            <a:ext cx="126" cy="58"/>
            <a:chOff x="395" y="1510"/>
            <a:chExt cx="126" cy="58"/>
          </a:xfrm>
        </xdr:grpSpPr>
        <xdr:sp macro="" textlink="">
          <xdr:nvSpPr>
            <xdr:cNvPr id="8501" name="Text Box 309"/>
            <xdr:cNvSpPr txBox="1">
              <a:spLocks noChangeArrowheads="1"/>
            </xdr:cNvSpPr>
          </xdr:nvSpPr>
          <xdr:spPr bwMode="auto">
            <a:xfrm>
              <a:off x="395" y="1532"/>
              <a:ext cx="126" cy="36"/>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αλκινίδιο του </a:t>
              </a:r>
              <a:r>
                <a:rPr lang="en-US" sz="1000" b="1" i="0" strike="noStrike">
                  <a:solidFill>
                    <a:srgbClr val="800000"/>
                  </a:solidFill>
                  <a:latin typeface="Arial"/>
                  <a:cs typeface="Arial"/>
                </a:rPr>
                <a:t>Ag</a:t>
              </a:r>
            </a:p>
            <a:p>
              <a:pPr algn="ctr" rtl="1">
                <a:defRPr sz="1000"/>
              </a:pPr>
              <a:r>
                <a:rPr lang="el-GR" sz="1000" b="1" i="0" strike="noStrike">
                  <a:solidFill>
                    <a:srgbClr val="800000"/>
                  </a:solidFill>
                  <a:latin typeface="Arial"/>
                  <a:cs typeface="Arial"/>
                </a:rPr>
                <a:t>λευκό ίζημα</a:t>
              </a:r>
            </a:p>
          </xdr:txBody>
        </xdr:sp>
        <xdr:grpSp>
          <xdr:nvGrpSpPr>
            <xdr:cNvPr id="8535" name="Group 343"/>
            <xdr:cNvGrpSpPr>
              <a:grpSpLocks/>
            </xdr:cNvGrpSpPr>
          </xdr:nvGrpSpPr>
          <xdr:grpSpPr bwMode="auto">
            <a:xfrm>
              <a:off x="409" y="1510"/>
              <a:ext cx="101" cy="23"/>
              <a:chOff x="409" y="1510"/>
              <a:chExt cx="101" cy="23"/>
            </a:xfrm>
          </xdr:grpSpPr>
          <xdr:sp macro="" textlink="">
            <xdr:nvSpPr>
              <xdr:cNvPr id="8515" name="Text Box 323"/>
              <xdr:cNvSpPr txBox="1">
                <a:spLocks noChangeArrowheads="1"/>
              </xdr:cNvSpPr>
            </xdr:nvSpPr>
            <xdr:spPr bwMode="auto">
              <a:xfrm>
                <a:off x="409" y="1510"/>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8516" name="Text Box 324"/>
              <xdr:cNvSpPr txBox="1">
                <a:spLocks noChangeArrowheads="1"/>
              </xdr:cNvSpPr>
            </xdr:nvSpPr>
            <xdr:spPr bwMode="auto">
              <a:xfrm>
                <a:off x="466" y="1510"/>
                <a:ext cx="39"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CAg</a:t>
                </a:r>
              </a:p>
            </xdr:txBody>
          </xdr:sp>
          <xdr:sp macro="" textlink="">
            <xdr:nvSpPr>
              <xdr:cNvPr id="8517" name="Text Box 325"/>
              <xdr:cNvSpPr txBox="1">
                <a:spLocks noChangeArrowheads="1"/>
              </xdr:cNvSpPr>
            </xdr:nvSpPr>
            <xdr:spPr bwMode="auto">
              <a:xfrm>
                <a:off x="437" y="1510"/>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518" name="Line 326"/>
              <xdr:cNvSpPr>
                <a:spLocks noChangeShapeType="1"/>
              </xdr:cNvSpPr>
            </xdr:nvSpPr>
            <xdr:spPr bwMode="auto">
              <a:xfrm>
                <a:off x="425" y="1522"/>
                <a:ext cx="14" cy="0"/>
              </a:xfrm>
              <a:prstGeom prst="line">
                <a:avLst/>
              </a:prstGeom>
              <a:noFill/>
              <a:ln w="9525">
                <a:solidFill>
                  <a:srgbClr val="FFFF99"/>
                </a:solidFill>
                <a:round/>
                <a:headEnd/>
                <a:tailEnd/>
              </a:ln>
            </xdr:spPr>
          </xdr:sp>
          <xdr:grpSp>
            <xdr:nvGrpSpPr>
              <xdr:cNvPr id="8519" name="Group 327"/>
              <xdr:cNvGrpSpPr>
                <a:grpSpLocks/>
              </xdr:cNvGrpSpPr>
            </xdr:nvGrpSpPr>
            <xdr:grpSpPr bwMode="auto">
              <a:xfrm>
                <a:off x="454" y="1517"/>
                <a:ext cx="14" cy="8"/>
                <a:chOff x="558" y="4210"/>
                <a:chExt cx="14" cy="8"/>
              </a:xfrm>
            </xdr:grpSpPr>
            <xdr:sp macro="" textlink="">
              <xdr:nvSpPr>
                <xdr:cNvPr id="8520" name="Line 328"/>
                <xdr:cNvSpPr>
                  <a:spLocks noChangeShapeType="1"/>
                </xdr:cNvSpPr>
              </xdr:nvSpPr>
              <xdr:spPr bwMode="auto">
                <a:xfrm rot="10800000" flipH="1">
                  <a:off x="558" y="4210"/>
                  <a:ext cx="14" cy="0"/>
                </a:xfrm>
                <a:prstGeom prst="line">
                  <a:avLst/>
                </a:prstGeom>
                <a:noFill/>
                <a:ln w="9525">
                  <a:solidFill>
                    <a:srgbClr val="FF6600"/>
                  </a:solidFill>
                  <a:round/>
                  <a:headEnd/>
                  <a:tailEnd/>
                </a:ln>
              </xdr:spPr>
            </xdr:sp>
            <xdr:sp macro="" textlink="">
              <xdr:nvSpPr>
                <xdr:cNvPr id="8521" name="Line 329"/>
                <xdr:cNvSpPr>
                  <a:spLocks noChangeShapeType="1"/>
                </xdr:cNvSpPr>
              </xdr:nvSpPr>
              <xdr:spPr bwMode="auto">
                <a:xfrm rot="10800000" flipH="1">
                  <a:off x="558" y="4214"/>
                  <a:ext cx="14" cy="0"/>
                </a:xfrm>
                <a:prstGeom prst="line">
                  <a:avLst/>
                </a:prstGeom>
                <a:noFill/>
                <a:ln w="9525">
                  <a:solidFill>
                    <a:srgbClr val="FFFF99"/>
                  </a:solidFill>
                  <a:round/>
                  <a:headEnd/>
                  <a:tailEnd/>
                </a:ln>
              </xdr:spPr>
            </xdr:sp>
            <xdr:sp macro="" textlink="">
              <xdr:nvSpPr>
                <xdr:cNvPr id="8522" name="Line 330"/>
                <xdr:cNvSpPr>
                  <a:spLocks noChangeShapeType="1"/>
                </xdr:cNvSpPr>
              </xdr:nvSpPr>
              <xdr:spPr bwMode="auto">
                <a:xfrm rot="10800000" flipH="1">
                  <a:off x="558" y="4218"/>
                  <a:ext cx="14" cy="0"/>
                </a:xfrm>
                <a:prstGeom prst="line">
                  <a:avLst/>
                </a:prstGeom>
                <a:noFill/>
                <a:ln w="9525">
                  <a:solidFill>
                    <a:srgbClr val="FF6600"/>
                  </a:solidFill>
                  <a:round/>
                  <a:headEnd/>
                  <a:tailEnd/>
                </a:ln>
              </xdr:spPr>
            </xdr:sp>
          </xdr:grpSp>
          <xdr:sp macro="" textlink="">
            <xdr:nvSpPr>
              <xdr:cNvPr id="8534" name="Line 342"/>
              <xdr:cNvSpPr>
                <a:spLocks noChangeShapeType="1"/>
              </xdr:cNvSpPr>
            </xdr:nvSpPr>
            <xdr:spPr bwMode="auto">
              <a:xfrm>
                <a:off x="510" y="1513"/>
                <a:ext cx="0" cy="16"/>
              </a:xfrm>
              <a:prstGeom prst="line">
                <a:avLst/>
              </a:prstGeom>
              <a:noFill/>
              <a:ln w="9525">
                <a:solidFill>
                  <a:srgbClr val="800000"/>
                </a:solidFill>
                <a:round/>
                <a:headEnd/>
                <a:tailEnd type="triangle" w="med" len="med"/>
              </a:ln>
            </xdr:spPr>
          </xdr:sp>
        </xdr:grpSp>
      </xdr:grpSp>
      <xdr:sp macro="" textlink="">
        <xdr:nvSpPr>
          <xdr:cNvPr id="8533" name="Line 341"/>
          <xdr:cNvSpPr>
            <a:spLocks noChangeShapeType="1"/>
          </xdr:cNvSpPr>
        </xdr:nvSpPr>
        <xdr:spPr bwMode="auto">
          <a:xfrm>
            <a:off x="313" y="1521"/>
            <a:ext cx="31" cy="0"/>
          </a:xfrm>
          <a:prstGeom prst="line">
            <a:avLst/>
          </a:prstGeom>
          <a:noFill/>
          <a:ln w="9525">
            <a:solidFill>
              <a:srgbClr val="FF0000"/>
            </a:solidFill>
            <a:round/>
            <a:headEnd/>
            <a:tailEnd type="triangle" w="med" len="med"/>
          </a:ln>
        </xdr:spPr>
      </xdr:sp>
    </xdr:grpSp>
    <xdr:clientData/>
  </xdr:twoCellAnchor>
  <xdr:twoCellAnchor>
    <xdr:from>
      <xdr:col>1</xdr:col>
      <xdr:colOff>9525</xdr:colOff>
      <xdr:row>85</xdr:row>
      <xdr:rowOff>104775</xdr:rowOff>
    </xdr:from>
    <xdr:to>
      <xdr:col>7</xdr:col>
      <xdr:colOff>466725</xdr:colOff>
      <xdr:row>86</xdr:row>
      <xdr:rowOff>142875</xdr:rowOff>
    </xdr:to>
    <xdr:sp macro="" textlink="">
      <xdr:nvSpPr>
        <xdr:cNvPr id="8537" name="Text Box 345"/>
        <xdr:cNvSpPr txBox="1">
          <a:spLocks noChangeArrowheads="1"/>
        </xdr:cNvSpPr>
      </xdr:nvSpPr>
      <xdr:spPr bwMode="auto">
        <a:xfrm>
          <a:off x="619125" y="15725775"/>
          <a:ext cx="4114800" cy="228600"/>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Οργανικές ενώσεις που εμφανίζουν βασικό  χαρακτήρα</a:t>
          </a:r>
        </a:p>
      </xdr:txBody>
    </xdr:sp>
    <xdr:clientData/>
  </xdr:twoCellAnchor>
  <xdr:twoCellAnchor>
    <xdr:from>
      <xdr:col>1</xdr:col>
      <xdr:colOff>209550</xdr:colOff>
      <xdr:row>89</xdr:row>
      <xdr:rowOff>76200</xdr:rowOff>
    </xdr:from>
    <xdr:to>
      <xdr:col>1</xdr:col>
      <xdr:colOff>419100</xdr:colOff>
      <xdr:row>90</xdr:row>
      <xdr:rowOff>104775</xdr:rowOff>
    </xdr:to>
    <xdr:sp macro="" textlink="">
      <xdr:nvSpPr>
        <xdr:cNvPr id="8538" name="Text Box 346"/>
        <xdr:cNvSpPr txBox="1">
          <a:spLocks noChangeArrowheads="1"/>
        </xdr:cNvSpPr>
      </xdr:nvSpPr>
      <xdr:spPr bwMode="auto">
        <a:xfrm>
          <a:off x="819150" y="16459200"/>
          <a:ext cx="209550" cy="219075"/>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99CC00"/>
              </a:solidFill>
              <a:latin typeface="Arial"/>
              <a:cs typeface="Arial"/>
            </a:rPr>
            <a:t>α.</a:t>
          </a:r>
        </a:p>
      </xdr:txBody>
    </xdr:sp>
    <xdr:clientData/>
  </xdr:twoCellAnchor>
  <xdr:twoCellAnchor>
    <xdr:from>
      <xdr:col>4</xdr:col>
      <xdr:colOff>66675</xdr:colOff>
      <xdr:row>102</xdr:row>
      <xdr:rowOff>9525</xdr:rowOff>
    </xdr:from>
    <xdr:to>
      <xdr:col>5</xdr:col>
      <xdr:colOff>542925</xdr:colOff>
      <xdr:row>104</xdr:row>
      <xdr:rowOff>114300</xdr:rowOff>
    </xdr:to>
    <xdr:grpSp>
      <xdr:nvGrpSpPr>
        <xdr:cNvPr id="8601" name="Group 409"/>
        <xdr:cNvGrpSpPr>
          <a:grpSpLocks/>
        </xdr:cNvGrpSpPr>
      </xdr:nvGrpSpPr>
      <xdr:grpSpPr bwMode="auto">
        <a:xfrm>
          <a:off x="2524740" y="19919848"/>
          <a:ext cx="1090766" cy="493968"/>
          <a:chOff x="263" y="1945"/>
          <a:chExt cx="114" cy="51"/>
        </a:xfrm>
      </xdr:grpSpPr>
      <xdr:sp macro="" textlink="">
        <xdr:nvSpPr>
          <xdr:cNvPr id="8541" name="Text Box 349"/>
          <xdr:cNvSpPr txBox="1">
            <a:spLocks noChangeArrowheads="1"/>
          </xdr:cNvSpPr>
        </xdr:nvSpPr>
        <xdr:spPr bwMode="auto">
          <a:xfrm>
            <a:off x="344" y="1960"/>
            <a:ext cx="33"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r>
              <a:rPr lang="en-US" sz="1200" b="0" i="0" strike="noStrike" baseline="30000">
                <a:solidFill>
                  <a:srgbClr val="FFFF99"/>
                </a:solidFill>
                <a:latin typeface="Arial"/>
                <a:cs typeface="Arial"/>
              </a:rPr>
              <a:t>–</a:t>
            </a:r>
          </a:p>
        </xdr:txBody>
      </xdr:sp>
      <xdr:grpSp>
        <xdr:nvGrpSpPr>
          <xdr:cNvPr id="8542" name="Group 350"/>
          <xdr:cNvGrpSpPr>
            <a:grpSpLocks/>
          </xdr:cNvGrpSpPr>
        </xdr:nvGrpSpPr>
        <xdr:grpSpPr bwMode="auto">
          <a:xfrm>
            <a:off x="263" y="1945"/>
            <a:ext cx="82" cy="51"/>
            <a:chOff x="216" y="272"/>
            <a:chExt cx="82" cy="51"/>
          </a:xfrm>
        </xdr:grpSpPr>
        <xdr:grpSp>
          <xdr:nvGrpSpPr>
            <xdr:cNvPr id="8543" name="Group 351"/>
            <xdr:cNvGrpSpPr>
              <a:grpSpLocks/>
            </xdr:cNvGrpSpPr>
          </xdr:nvGrpSpPr>
          <xdr:grpSpPr bwMode="auto">
            <a:xfrm>
              <a:off x="216" y="272"/>
              <a:ext cx="61" cy="51"/>
              <a:chOff x="216" y="272"/>
              <a:chExt cx="61" cy="51"/>
            </a:xfrm>
          </xdr:grpSpPr>
          <xdr:grpSp>
            <xdr:nvGrpSpPr>
              <xdr:cNvPr id="8544" name="Group 352"/>
              <xdr:cNvGrpSpPr>
                <a:grpSpLocks/>
              </xdr:cNvGrpSpPr>
            </xdr:nvGrpSpPr>
            <xdr:grpSpPr bwMode="auto">
              <a:xfrm>
                <a:off x="216" y="272"/>
                <a:ext cx="61" cy="51"/>
                <a:chOff x="216" y="272"/>
                <a:chExt cx="61" cy="51"/>
              </a:xfrm>
            </xdr:grpSpPr>
            <xdr:sp macro="" textlink="">
              <xdr:nvSpPr>
                <xdr:cNvPr id="8545" name="Line 353"/>
                <xdr:cNvSpPr>
                  <a:spLocks noChangeShapeType="1"/>
                </xdr:cNvSpPr>
              </xdr:nvSpPr>
              <xdr:spPr bwMode="auto">
                <a:xfrm rot="16200000" flipH="1">
                  <a:off x="246" y="259"/>
                  <a:ext cx="0" cy="26"/>
                </a:xfrm>
                <a:prstGeom prst="line">
                  <a:avLst/>
                </a:prstGeom>
                <a:noFill/>
                <a:ln w="9525">
                  <a:solidFill>
                    <a:srgbClr val="FFFF99"/>
                  </a:solidFill>
                  <a:round/>
                  <a:headEnd/>
                  <a:tailEnd/>
                </a:ln>
              </xdr:spPr>
            </xdr:sp>
            <xdr:sp macro="" textlink="">
              <xdr:nvSpPr>
                <xdr:cNvPr id="8546" name="Line 354"/>
                <xdr:cNvSpPr>
                  <a:spLocks noChangeShapeType="1"/>
                </xdr:cNvSpPr>
              </xdr:nvSpPr>
              <xdr:spPr bwMode="auto">
                <a:xfrm rot="-5690002" flipH="1" flipV="1">
                  <a:off x="212" y="277"/>
                  <a:ext cx="25" cy="18"/>
                </a:xfrm>
                <a:prstGeom prst="line">
                  <a:avLst/>
                </a:prstGeom>
                <a:noFill/>
                <a:ln w="9525">
                  <a:solidFill>
                    <a:srgbClr val="FFFF99"/>
                  </a:solidFill>
                  <a:round/>
                  <a:headEnd/>
                  <a:tailEnd/>
                </a:ln>
              </xdr:spPr>
            </xdr:sp>
            <xdr:sp macro="" textlink="">
              <xdr:nvSpPr>
                <xdr:cNvPr id="8547" name="Line 355"/>
                <xdr:cNvSpPr>
                  <a:spLocks noChangeShapeType="1"/>
                </xdr:cNvSpPr>
              </xdr:nvSpPr>
              <xdr:spPr bwMode="auto">
                <a:xfrm rot="16490002" flipV="1">
                  <a:off x="256" y="276"/>
                  <a:ext cx="24" cy="18"/>
                </a:xfrm>
                <a:prstGeom prst="line">
                  <a:avLst/>
                </a:prstGeom>
                <a:noFill/>
                <a:ln w="9525">
                  <a:solidFill>
                    <a:srgbClr val="FFFF99"/>
                  </a:solidFill>
                  <a:round/>
                  <a:headEnd/>
                  <a:tailEnd/>
                </a:ln>
              </xdr:spPr>
            </xdr:sp>
            <xdr:sp macro="" textlink="">
              <xdr:nvSpPr>
                <xdr:cNvPr id="8548" name="Line 356"/>
                <xdr:cNvSpPr>
                  <a:spLocks noChangeShapeType="1"/>
                </xdr:cNvSpPr>
              </xdr:nvSpPr>
              <xdr:spPr bwMode="auto">
                <a:xfrm rot="-5400000">
                  <a:off x="246" y="310"/>
                  <a:ext cx="0" cy="26"/>
                </a:xfrm>
                <a:prstGeom prst="line">
                  <a:avLst/>
                </a:prstGeom>
                <a:noFill/>
                <a:ln w="9525">
                  <a:solidFill>
                    <a:srgbClr val="FFFF99"/>
                  </a:solidFill>
                  <a:round/>
                  <a:headEnd/>
                  <a:tailEnd/>
                </a:ln>
              </xdr:spPr>
            </xdr:sp>
            <xdr:sp macro="" textlink="">
              <xdr:nvSpPr>
                <xdr:cNvPr id="8549" name="Line 357"/>
                <xdr:cNvSpPr>
                  <a:spLocks noChangeShapeType="1"/>
                </xdr:cNvSpPr>
              </xdr:nvSpPr>
              <xdr:spPr bwMode="auto">
                <a:xfrm rot="16490002" flipV="1">
                  <a:off x="213" y="302"/>
                  <a:ext cx="24" cy="18"/>
                </a:xfrm>
                <a:prstGeom prst="line">
                  <a:avLst/>
                </a:prstGeom>
                <a:noFill/>
                <a:ln w="9525">
                  <a:solidFill>
                    <a:srgbClr val="FFFF99"/>
                  </a:solidFill>
                  <a:round/>
                  <a:headEnd/>
                  <a:tailEnd/>
                </a:ln>
              </xdr:spPr>
            </xdr:sp>
            <xdr:sp macro="" textlink="">
              <xdr:nvSpPr>
                <xdr:cNvPr id="8550" name="Line 358"/>
                <xdr:cNvSpPr>
                  <a:spLocks noChangeShapeType="1"/>
                </xdr:cNvSpPr>
              </xdr:nvSpPr>
              <xdr:spPr bwMode="auto">
                <a:xfrm rot="-5690002" flipH="1" flipV="1">
                  <a:off x="256" y="301"/>
                  <a:ext cx="24" cy="18"/>
                </a:xfrm>
                <a:prstGeom prst="line">
                  <a:avLst/>
                </a:prstGeom>
                <a:noFill/>
                <a:ln w="9525">
                  <a:solidFill>
                    <a:srgbClr val="FFFF99"/>
                  </a:solidFill>
                  <a:round/>
                  <a:headEnd/>
                  <a:tailEnd/>
                </a:ln>
              </xdr:spPr>
            </xdr:sp>
          </xdr:grpSp>
          <xdr:sp macro="" textlink="">
            <xdr:nvSpPr>
              <xdr:cNvPr id="8551" name="Oval 359"/>
              <xdr:cNvSpPr>
                <a:spLocks noChangeArrowheads="1"/>
              </xdr:cNvSpPr>
            </xdr:nvSpPr>
            <xdr:spPr bwMode="auto">
              <a:xfrm rot="16200000" flipH="1">
                <a:off x="228" y="279"/>
                <a:ext cx="37" cy="37"/>
              </a:xfrm>
              <a:prstGeom prst="ellipse">
                <a:avLst/>
              </a:prstGeom>
              <a:solidFill>
                <a:srgbClr val="000000"/>
              </a:solidFill>
              <a:ln w="9525">
                <a:solidFill>
                  <a:srgbClr val="FF6600"/>
                </a:solidFill>
                <a:round/>
                <a:headEnd/>
                <a:tailEnd/>
              </a:ln>
            </xdr:spPr>
          </xdr:sp>
        </xdr:grpSp>
        <xdr:sp macro="" textlink="">
          <xdr:nvSpPr>
            <xdr:cNvPr id="8552" name="Line 360"/>
            <xdr:cNvSpPr>
              <a:spLocks noChangeShapeType="1"/>
            </xdr:cNvSpPr>
          </xdr:nvSpPr>
          <xdr:spPr bwMode="auto">
            <a:xfrm rot="16200000" flipH="1">
              <a:off x="287" y="286"/>
              <a:ext cx="0" cy="23"/>
            </a:xfrm>
            <a:prstGeom prst="line">
              <a:avLst/>
            </a:prstGeom>
            <a:noFill/>
            <a:ln w="9525">
              <a:solidFill>
                <a:srgbClr val="FFFF99"/>
              </a:solidFill>
              <a:round/>
              <a:headEnd/>
              <a:tailEnd/>
            </a:ln>
          </xdr:spPr>
        </xdr:sp>
      </xdr:grpSp>
    </xdr:grpSp>
    <xdr:clientData/>
  </xdr:twoCellAnchor>
  <xdr:twoCellAnchor>
    <xdr:from>
      <xdr:col>4</xdr:col>
      <xdr:colOff>378754</xdr:colOff>
      <xdr:row>112</xdr:row>
      <xdr:rowOff>172064</xdr:rowOff>
    </xdr:from>
    <xdr:to>
      <xdr:col>6</xdr:col>
      <xdr:colOff>32269</xdr:colOff>
      <xdr:row>114</xdr:row>
      <xdr:rowOff>31237</xdr:rowOff>
    </xdr:to>
    <xdr:grpSp>
      <xdr:nvGrpSpPr>
        <xdr:cNvPr id="8567" name="Group 375"/>
        <xdr:cNvGrpSpPr>
          <a:grpSpLocks/>
        </xdr:cNvGrpSpPr>
      </xdr:nvGrpSpPr>
      <xdr:grpSpPr bwMode="auto">
        <a:xfrm>
          <a:off x="2836819" y="22028354"/>
          <a:ext cx="882547" cy="248367"/>
          <a:chOff x="503" y="1906"/>
          <a:chExt cx="93" cy="25"/>
        </a:xfrm>
      </xdr:grpSpPr>
      <xdr:sp macro="" textlink="">
        <xdr:nvSpPr>
          <xdr:cNvPr id="8556" name="Text Box 364"/>
          <xdr:cNvSpPr txBox="1">
            <a:spLocks noChangeArrowheads="1"/>
          </xdr:cNvSpPr>
        </xdr:nvSpPr>
        <xdr:spPr bwMode="auto">
          <a:xfrm>
            <a:off x="503" y="1906"/>
            <a:ext cx="23" cy="2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8557" name="Text Box 365"/>
          <xdr:cNvSpPr txBox="1">
            <a:spLocks noChangeArrowheads="1"/>
          </xdr:cNvSpPr>
        </xdr:nvSpPr>
        <xdr:spPr bwMode="auto">
          <a:xfrm>
            <a:off x="565" y="1906"/>
            <a:ext cx="31" cy="2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r>
              <a:rPr lang="en-US" sz="1200" b="0" i="0" strike="noStrike" baseline="30000">
                <a:solidFill>
                  <a:srgbClr val="FFFF99"/>
                </a:solidFill>
                <a:latin typeface="Arial"/>
                <a:cs typeface="Arial"/>
              </a:rPr>
              <a:t>–</a:t>
            </a:r>
            <a:r>
              <a:rPr lang="en-US" sz="1200" b="0" i="0" strike="noStrike">
                <a:solidFill>
                  <a:srgbClr val="FFFF99"/>
                </a:solidFill>
                <a:latin typeface="Arial"/>
                <a:cs typeface="Arial"/>
              </a:rPr>
              <a:t>)</a:t>
            </a:r>
          </a:p>
        </xdr:txBody>
      </xdr:sp>
      <xdr:sp macro="" textlink="">
        <xdr:nvSpPr>
          <xdr:cNvPr id="8558" name="Text Box 366"/>
          <xdr:cNvSpPr txBox="1">
            <a:spLocks noChangeArrowheads="1"/>
          </xdr:cNvSpPr>
        </xdr:nvSpPr>
        <xdr:spPr bwMode="auto">
          <a:xfrm>
            <a:off x="536" y="1906"/>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559" name="Line 367"/>
          <xdr:cNvSpPr>
            <a:spLocks noChangeShapeType="1"/>
          </xdr:cNvSpPr>
        </xdr:nvSpPr>
        <xdr:spPr bwMode="auto">
          <a:xfrm>
            <a:off x="524" y="1918"/>
            <a:ext cx="14" cy="0"/>
          </a:xfrm>
          <a:prstGeom prst="line">
            <a:avLst/>
          </a:prstGeom>
          <a:noFill/>
          <a:ln w="9525">
            <a:solidFill>
              <a:srgbClr val="FFFF99"/>
            </a:solidFill>
            <a:round/>
            <a:headEnd/>
            <a:tailEnd/>
          </a:ln>
        </xdr:spPr>
      </xdr:sp>
      <xdr:grpSp>
        <xdr:nvGrpSpPr>
          <xdr:cNvPr id="8560" name="Group 368"/>
          <xdr:cNvGrpSpPr>
            <a:grpSpLocks/>
          </xdr:cNvGrpSpPr>
        </xdr:nvGrpSpPr>
        <xdr:grpSpPr bwMode="auto">
          <a:xfrm>
            <a:off x="553" y="1914"/>
            <a:ext cx="14" cy="7"/>
            <a:chOff x="558" y="4211"/>
            <a:chExt cx="14" cy="7"/>
          </a:xfrm>
        </xdr:grpSpPr>
        <xdr:sp macro="" textlink="">
          <xdr:nvSpPr>
            <xdr:cNvPr id="8561" name="Line 369"/>
            <xdr:cNvSpPr>
              <a:spLocks noChangeShapeType="1"/>
            </xdr:cNvSpPr>
          </xdr:nvSpPr>
          <xdr:spPr bwMode="auto">
            <a:xfrm rot="10800000" flipH="1">
              <a:off x="558" y="4211"/>
              <a:ext cx="14" cy="0"/>
            </a:xfrm>
            <a:prstGeom prst="line">
              <a:avLst/>
            </a:prstGeom>
            <a:noFill/>
            <a:ln w="9525">
              <a:solidFill>
                <a:srgbClr val="FF6600"/>
              </a:solidFill>
              <a:round/>
              <a:headEnd/>
              <a:tailEnd/>
            </a:ln>
          </xdr:spPr>
        </xdr:sp>
        <xdr:sp macro="" textlink="">
          <xdr:nvSpPr>
            <xdr:cNvPr id="8562" name="Line 370"/>
            <xdr:cNvSpPr>
              <a:spLocks noChangeShapeType="1"/>
            </xdr:cNvSpPr>
          </xdr:nvSpPr>
          <xdr:spPr bwMode="auto">
            <a:xfrm rot="10800000" flipH="1">
              <a:off x="558" y="4215"/>
              <a:ext cx="14" cy="0"/>
            </a:xfrm>
            <a:prstGeom prst="line">
              <a:avLst/>
            </a:prstGeom>
            <a:noFill/>
            <a:ln w="9525">
              <a:solidFill>
                <a:srgbClr val="FFFF99"/>
              </a:solidFill>
              <a:round/>
              <a:headEnd/>
              <a:tailEnd/>
            </a:ln>
          </xdr:spPr>
        </xdr:sp>
        <xdr:sp macro="" textlink="">
          <xdr:nvSpPr>
            <xdr:cNvPr id="8563" name="Line 371"/>
            <xdr:cNvSpPr>
              <a:spLocks noChangeShapeType="1"/>
            </xdr:cNvSpPr>
          </xdr:nvSpPr>
          <xdr:spPr bwMode="auto">
            <a:xfrm rot="10800000" flipH="1">
              <a:off x="558" y="4218"/>
              <a:ext cx="14" cy="0"/>
            </a:xfrm>
            <a:prstGeom prst="line">
              <a:avLst/>
            </a:prstGeom>
            <a:noFill/>
            <a:ln w="9525">
              <a:solidFill>
                <a:srgbClr val="FF6600"/>
              </a:solidFill>
              <a:round/>
              <a:headEnd/>
              <a:tailEnd/>
            </a:ln>
          </xdr:spPr>
        </xdr:sp>
      </xdr:grpSp>
    </xdr:grpSp>
    <xdr:clientData/>
  </xdr:twoCellAnchor>
  <xdr:twoCellAnchor>
    <xdr:from>
      <xdr:col>6</xdr:col>
      <xdr:colOff>540677</xdr:colOff>
      <xdr:row>128</xdr:row>
      <xdr:rowOff>47625</xdr:rowOff>
    </xdr:from>
    <xdr:to>
      <xdr:col>8</xdr:col>
      <xdr:colOff>331127</xdr:colOff>
      <xdr:row>130</xdr:row>
      <xdr:rowOff>152400</xdr:rowOff>
    </xdr:to>
    <xdr:grpSp>
      <xdr:nvGrpSpPr>
        <xdr:cNvPr id="8602" name="Group 410"/>
        <xdr:cNvGrpSpPr>
          <a:grpSpLocks/>
        </xdr:cNvGrpSpPr>
      </xdr:nvGrpSpPr>
      <xdr:grpSpPr bwMode="auto">
        <a:xfrm>
          <a:off x="4227774" y="25017464"/>
          <a:ext cx="1019482" cy="493968"/>
          <a:chOff x="460" y="2369"/>
          <a:chExt cx="106" cy="51"/>
        </a:xfrm>
      </xdr:grpSpPr>
      <xdr:sp macro="" textlink="">
        <xdr:nvSpPr>
          <xdr:cNvPr id="8579" name="Text Box 387"/>
          <xdr:cNvSpPr txBox="1">
            <a:spLocks noChangeArrowheads="1"/>
          </xdr:cNvSpPr>
        </xdr:nvSpPr>
        <xdr:spPr bwMode="auto">
          <a:xfrm>
            <a:off x="541" y="2384"/>
            <a:ext cx="25"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r>
              <a:rPr lang="en-US" sz="1200" b="0" i="0" strike="noStrike" baseline="30000">
                <a:solidFill>
                  <a:srgbClr val="FFFF99"/>
                </a:solidFill>
                <a:latin typeface="Arial"/>
                <a:cs typeface="Arial"/>
              </a:rPr>
              <a:t>–</a:t>
            </a:r>
          </a:p>
        </xdr:txBody>
      </xdr:sp>
      <xdr:grpSp>
        <xdr:nvGrpSpPr>
          <xdr:cNvPr id="8580" name="Group 388"/>
          <xdr:cNvGrpSpPr>
            <a:grpSpLocks/>
          </xdr:cNvGrpSpPr>
        </xdr:nvGrpSpPr>
        <xdr:grpSpPr bwMode="auto">
          <a:xfrm>
            <a:off x="460" y="2369"/>
            <a:ext cx="82" cy="51"/>
            <a:chOff x="216" y="272"/>
            <a:chExt cx="82" cy="51"/>
          </a:xfrm>
        </xdr:grpSpPr>
        <xdr:grpSp>
          <xdr:nvGrpSpPr>
            <xdr:cNvPr id="8581" name="Group 389"/>
            <xdr:cNvGrpSpPr>
              <a:grpSpLocks/>
            </xdr:cNvGrpSpPr>
          </xdr:nvGrpSpPr>
          <xdr:grpSpPr bwMode="auto">
            <a:xfrm>
              <a:off x="216" y="272"/>
              <a:ext cx="61" cy="51"/>
              <a:chOff x="216" y="272"/>
              <a:chExt cx="61" cy="51"/>
            </a:xfrm>
          </xdr:grpSpPr>
          <xdr:grpSp>
            <xdr:nvGrpSpPr>
              <xdr:cNvPr id="8582" name="Group 390"/>
              <xdr:cNvGrpSpPr>
                <a:grpSpLocks/>
              </xdr:cNvGrpSpPr>
            </xdr:nvGrpSpPr>
            <xdr:grpSpPr bwMode="auto">
              <a:xfrm>
                <a:off x="216" y="272"/>
                <a:ext cx="61" cy="51"/>
                <a:chOff x="216" y="272"/>
                <a:chExt cx="61" cy="51"/>
              </a:xfrm>
            </xdr:grpSpPr>
            <xdr:sp macro="" textlink="">
              <xdr:nvSpPr>
                <xdr:cNvPr id="8583" name="Line 391"/>
                <xdr:cNvSpPr>
                  <a:spLocks noChangeShapeType="1"/>
                </xdr:cNvSpPr>
              </xdr:nvSpPr>
              <xdr:spPr bwMode="auto">
                <a:xfrm rot="16200000" flipH="1">
                  <a:off x="246" y="259"/>
                  <a:ext cx="0" cy="26"/>
                </a:xfrm>
                <a:prstGeom prst="line">
                  <a:avLst/>
                </a:prstGeom>
                <a:noFill/>
                <a:ln w="9525">
                  <a:solidFill>
                    <a:srgbClr val="FFFF99"/>
                  </a:solidFill>
                  <a:round/>
                  <a:headEnd/>
                  <a:tailEnd/>
                </a:ln>
              </xdr:spPr>
            </xdr:sp>
            <xdr:sp macro="" textlink="">
              <xdr:nvSpPr>
                <xdr:cNvPr id="8584" name="Line 392"/>
                <xdr:cNvSpPr>
                  <a:spLocks noChangeShapeType="1"/>
                </xdr:cNvSpPr>
              </xdr:nvSpPr>
              <xdr:spPr bwMode="auto">
                <a:xfrm rot="-5690002" flipH="1" flipV="1">
                  <a:off x="212" y="277"/>
                  <a:ext cx="25" cy="18"/>
                </a:xfrm>
                <a:prstGeom prst="line">
                  <a:avLst/>
                </a:prstGeom>
                <a:noFill/>
                <a:ln w="9525">
                  <a:solidFill>
                    <a:srgbClr val="FFFF99"/>
                  </a:solidFill>
                  <a:round/>
                  <a:headEnd/>
                  <a:tailEnd/>
                </a:ln>
              </xdr:spPr>
            </xdr:sp>
            <xdr:sp macro="" textlink="">
              <xdr:nvSpPr>
                <xdr:cNvPr id="8585" name="Line 393"/>
                <xdr:cNvSpPr>
                  <a:spLocks noChangeShapeType="1"/>
                </xdr:cNvSpPr>
              </xdr:nvSpPr>
              <xdr:spPr bwMode="auto">
                <a:xfrm rot="16490002" flipV="1">
                  <a:off x="256" y="276"/>
                  <a:ext cx="24" cy="18"/>
                </a:xfrm>
                <a:prstGeom prst="line">
                  <a:avLst/>
                </a:prstGeom>
                <a:noFill/>
                <a:ln w="9525">
                  <a:solidFill>
                    <a:srgbClr val="FFFF99"/>
                  </a:solidFill>
                  <a:round/>
                  <a:headEnd/>
                  <a:tailEnd/>
                </a:ln>
              </xdr:spPr>
            </xdr:sp>
            <xdr:sp macro="" textlink="">
              <xdr:nvSpPr>
                <xdr:cNvPr id="8586" name="Line 394"/>
                <xdr:cNvSpPr>
                  <a:spLocks noChangeShapeType="1"/>
                </xdr:cNvSpPr>
              </xdr:nvSpPr>
              <xdr:spPr bwMode="auto">
                <a:xfrm rot="-5400000">
                  <a:off x="246" y="310"/>
                  <a:ext cx="0" cy="26"/>
                </a:xfrm>
                <a:prstGeom prst="line">
                  <a:avLst/>
                </a:prstGeom>
                <a:noFill/>
                <a:ln w="9525">
                  <a:solidFill>
                    <a:srgbClr val="FFFF99"/>
                  </a:solidFill>
                  <a:round/>
                  <a:headEnd/>
                  <a:tailEnd/>
                </a:ln>
              </xdr:spPr>
            </xdr:sp>
            <xdr:sp macro="" textlink="">
              <xdr:nvSpPr>
                <xdr:cNvPr id="8587" name="Line 395"/>
                <xdr:cNvSpPr>
                  <a:spLocks noChangeShapeType="1"/>
                </xdr:cNvSpPr>
              </xdr:nvSpPr>
              <xdr:spPr bwMode="auto">
                <a:xfrm rot="16490002" flipV="1">
                  <a:off x="213" y="302"/>
                  <a:ext cx="24" cy="18"/>
                </a:xfrm>
                <a:prstGeom prst="line">
                  <a:avLst/>
                </a:prstGeom>
                <a:noFill/>
                <a:ln w="9525">
                  <a:solidFill>
                    <a:srgbClr val="FFFF99"/>
                  </a:solidFill>
                  <a:round/>
                  <a:headEnd/>
                  <a:tailEnd/>
                </a:ln>
              </xdr:spPr>
            </xdr:sp>
            <xdr:sp macro="" textlink="">
              <xdr:nvSpPr>
                <xdr:cNvPr id="8588" name="Line 396"/>
                <xdr:cNvSpPr>
                  <a:spLocks noChangeShapeType="1"/>
                </xdr:cNvSpPr>
              </xdr:nvSpPr>
              <xdr:spPr bwMode="auto">
                <a:xfrm rot="-5690002" flipH="1" flipV="1">
                  <a:off x="256" y="301"/>
                  <a:ext cx="24" cy="18"/>
                </a:xfrm>
                <a:prstGeom prst="line">
                  <a:avLst/>
                </a:prstGeom>
                <a:noFill/>
                <a:ln w="9525">
                  <a:solidFill>
                    <a:srgbClr val="FFFF99"/>
                  </a:solidFill>
                  <a:round/>
                  <a:headEnd/>
                  <a:tailEnd/>
                </a:ln>
              </xdr:spPr>
            </xdr:sp>
          </xdr:grpSp>
          <xdr:sp macro="" textlink="">
            <xdr:nvSpPr>
              <xdr:cNvPr id="8589" name="Oval 397"/>
              <xdr:cNvSpPr>
                <a:spLocks noChangeArrowheads="1"/>
              </xdr:cNvSpPr>
            </xdr:nvSpPr>
            <xdr:spPr bwMode="auto">
              <a:xfrm rot="16200000" flipH="1">
                <a:off x="228" y="279"/>
                <a:ext cx="37" cy="37"/>
              </a:xfrm>
              <a:prstGeom prst="ellipse">
                <a:avLst/>
              </a:prstGeom>
              <a:solidFill>
                <a:srgbClr val="000000"/>
              </a:solidFill>
              <a:ln w="9525">
                <a:solidFill>
                  <a:srgbClr val="FF6600"/>
                </a:solidFill>
                <a:round/>
                <a:headEnd/>
                <a:tailEnd/>
              </a:ln>
            </xdr:spPr>
          </xdr:sp>
        </xdr:grpSp>
        <xdr:sp macro="" textlink="">
          <xdr:nvSpPr>
            <xdr:cNvPr id="8590" name="Line 398"/>
            <xdr:cNvSpPr>
              <a:spLocks noChangeShapeType="1"/>
            </xdr:cNvSpPr>
          </xdr:nvSpPr>
          <xdr:spPr bwMode="auto">
            <a:xfrm rot="16200000" flipH="1">
              <a:off x="287" y="286"/>
              <a:ext cx="0" cy="23"/>
            </a:xfrm>
            <a:prstGeom prst="line">
              <a:avLst/>
            </a:prstGeom>
            <a:noFill/>
            <a:ln w="9525">
              <a:solidFill>
                <a:srgbClr val="FFFF99"/>
              </a:solidFill>
              <a:round/>
              <a:headEnd/>
              <a:tailEnd/>
            </a:ln>
          </xdr:spPr>
        </xdr:sp>
      </xdr:grpSp>
    </xdr:grpSp>
    <xdr:clientData/>
  </xdr:twoCellAnchor>
  <xdr:twoCellAnchor>
    <xdr:from>
      <xdr:col>2</xdr:col>
      <xdr:colOff>560644</xdr:colOff>
      <xdr:row>128</xdr:row>
      <xdr:rowOff>173395</xdr:rowOff>
    </xdr:from>
    <xdr:to>
      <xdr:col>4</xdr:col>
      <xdr:colOff>132019</xdr:colOff>
      <xdr:row>130</xdr:row>
      <xdr:rowOff>42093</xdr:rowOff>
    </xdr:to>
    <xdr:grpSp>
      <xdr:nvGrpSpPr>
        <xdr:cNvPr id="8600" name="Group 408"/>
        <xdr:cNvGrpSpPr>
          <a:grpSpLocks/>
        </xdr:cNvGrpSpPr>
      </xdr:nvGrpSpPr>
      <xdr:grpSpPr bwMode="auto">
        <a:xfrm>
          <a:off x="1789676" y="25143234"/>
          <a:ext cx="800408" cy="257891"/>
          <a:chOff x="190" y="2383"/>
          <a:chExt cx="83" cy="26"/>
        </a:xfrm>
      </xdr:grpSpPr>
      <xdr:sp macro="" textlink="">
        <xdr:nvSpPr>
          <xdr:cNvPr id="8592" name="Text Box 400"/>
          <xdr:cNvSpPr txBox="1">
            <a:spLocks noChangeArrowheads="1"/>
          </xdr:cNvSpPr>
        </xdr:nvSpPr>
        <xdr:spPr bwMode="auto">
          <a:xfrm>
            <a:off x="190" y="2383"/>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8593" name="Text Box 401"/>
          <xdr:cNvSpPr txBox="1">
            <a:spLocks noChangeArrowheads="1"/>
          </xdr:cNvSpPr>
        </xdr:nvSpPr>
        <xdr:spPr bwMode="auto">
          <a:xfrm>
            <a:off x="247" y="2383"/>
            <a:ext cx="2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r>
              <a:rPr lang="en-US" sz="1200" b="0" i="0" strike="noStrike" baseline="30000">
                <a:solidFill>
                  <a:srgbClr val="FFFF99"/>
                </a:solidFill>
                <a:latin typeface="Arial"/>
                <a:cs typeface="Arial"/>
              </a:rPr>
              <a:t>–</a:t>
            </a:r>
          </a:p>
        </xdr:txBody>
      </xdr:sp>
      <xdr:sp macro="" textlink="">
        <xdr:nvSpPr>
          <xdr:cNvPr id="8594" name="Text Box 402"/>
          <xdr:cNvSpPr txBox="1">
            <a:spLocks noChangeArrowheads="1"/>
          </xdr:cNvSpPr>
        </xdr:nvSpPr>
        <xdr:spPr bwMode="auto">
          <a:xfrm>
            <a:off x="218" y="2383"/>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595" name="Line 403"/>
          <xdr:cNvSpPr>
            <a:spLocks noChangeShapeType="1"/>
          </xdr:cNvSpPr>
        </xdr:nvSpPr>
        <xdr:spPr bwMode="auto">
          <a:xfrm>
            <a:off x="207" y="2395"/>
            <a:ext cx="14" cy="0"/>
          </a:xfrm>
          <a:prstGeom prst="line">
            <a:avLst/>
          </a:prstGeom>
          <a:noFill/>
          <a:ln w="9525">
            <a:solidFill>
              <a:srgbClr val="FFFF99"/>
            </a:solidFill>
            <a:round/>
            <a:headEnd/>
            <a:tailEnd/>
          </a:ln>
        </xdr:spPr>
      </xdr:sp>
      <xdr:grpSp>
        <xdr:nvGrpSpPr>
          <xdr:cNvPr id="8596" name="Group 404"/>
          <xdr:cNvGrpSpPr>
            <a:grpSpLocks/>
          </xdr:cNvGrpSpPr>
        </xdr:nvGrpSpPr>
        <xdr:grpSpPr bwMode="auto">
          <a:xfrm>
            <a:off x="235" y="2391"/>
            <a:ext cx="14" cy="7"/>
            <a:chOff x="558" y="4211"/>
            <a:chExt cx="14" cy="7"/>
          </a:xfrm>
        </xdr:grpSpPr>
        <xdr:sp macro="" textlink="">
          <xdr:nvSpPr>
            <xdr:cNvPr id="8597" name="Line 405"/>
            <xdr:cNvSpPr>
              <a:spLocks noChangeShapeType="1"/>
            </xdr:cNvSpPr>
          </xdr:nvSpPr>
          <xdr:spPr bwMode="auto">
            <a:xfrm rot="10800000" flipH="1">
              <a:off x="558" y="4211"/>
              <a:ext cx="14" cy="0"/>
            </a:xfrm>
            <a:prstGeom prst="line">
              <a:avLst/>
            </a:prstGeom>
            <a:noFill/>
            <a:ln w="9525">
              <a:solidFill>
                <a:srgbClr val="FF6600"/>
              </a:solidFill>
              <a:round/>
              <a:headEnd/>
              <a:tailEnd/>
            </a:ln>
          </xdr:spPr>
        </xdr:sp>
        <xdr:sp macro="" textlink="">
          <xdr:nvSpPr>
            <xdr:cNvPr id="8598" name="Line 406"/>
            <xdr:cNvSpPr>
              <a:spLocks noChangeShapeType="1"/>
            </xdr:cNvSpPr>
          </xdr:nvSpPr>
          <xdr:spPr bwMode="auto">
            <a:xfrm rot="10800000" flipH="1">
              <a:off x="558" y="4214"/>
              <a:ext cx="14" cy="0"/>
            </a:xfrm>
            <a:prstGeom prst="line">
              <a:avLst/>
            </a:prstGeom>
            <a:noFill/>
            <a:ln w="9525">
              <a:solidFill>
                <a:srgbClr val="FFFF99"/>
              </a:solidFill>
              <a:round/>
              <a:headEnd/>
              <a:tailEnd/>
            </a:ln>
          </xdr:spPr>
        </xdr:sp>
        <xdr:sp macro="" textlink="">
          <xdr:nvSpPr>
            <xdr:cNvPr id="8599" name="Line 407"/>
            <xdr:cNvSpPr>
              <a:spLocks noChangeShapeType="1"/>
            </xdr:cNvSpPr>
          </xdr:nvSpPr>
          <xdr:spPr bwMode="auto">
            <a:xfrm rot="10800000" flipH="1">
              <a:off x="558" y="4218"/>
              <a:ext cx="14" cy="0"/>
            </a:xfrm>
            <a:prstGeom prst="line">
              <a:avLst/>
            </a:prstGeom>
            <a:noFill/>
            <a:ln w="9525">
              <a:solidFill>
                <a:srgbClr val="FF6600"/>
              </a:solidFill>
              <a:round/>
              <a:headEnd/>
              <a:tailEnd/>
            </a:ln>
          </xdr:spPr>
        </xdr:sp>
      </xdr:grpSp>
    </xdr:grpSp>
    <xdr:clientData/>
  </xdr:twoCellAnchor>
  <xdr:twoCellAnchor>
    <xdr:from>
      <xdr:col>3</xdr:col>
      <xdr:colOff>19050</xdr:colOff>
      <xdr:row>147</xdr:row>
      <xdr:rowOff>114300</xdr:rowOff>
    </xdr:from>
    <xdr:to>
      <xdr:col>5</xdr:col>
      <xdr:colOff>95250</xdr:colOff>
      <xdr:row>148</xdr:row>
      <xdr:rowOff>114300</xdr:rowOff>
    </xdr:to>
    <xdr:sp macro="" textlink="">
      <xdr:nvSpPr>
        <xdr:cNvPr id="8608" name="Text Box 416"/>
        <xdr:cNvSpPr txBox="1">
          <a:spLocks noChangeArrowheads="1"/>
        </xdr:cNvSpPr>
      </xdr:nvSpPr>
      <xdr:spPr bwMode="auto">
        <a:xfrm>
          <a:off x="1847850" y="27432000"/>
          <a:ext cx="1295400" cy="19050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χλωριούχο αμμώνιο</a:t>
          </a:r>
        </a:p>
      </xdr:txBody>
    </xdr:sp>
    <xdr:clientData/>
  </xdr:twoCellAnchor>
  <xdr:twoCellAnchor>
    <xdr:from>
      <xdr:col>3</xdr:col>
      <xdr:colOff>104775</xdr:colOff>
      <xdr:row>151</xdr:row>
      <xdr:rowOff>104775</xdr:rowOff>
    </xdr:from>
    <xdr:to>
      <xdr:col>6</xdr:col>
      <xdr:colOff>9525</xdr:colOff>
      <xdr:row>152</xdr:row>
      <xdr:rowOff>85725</xdr:rowOff>
    </xdr:to>
    <xdr:sp macro="" textlink="">
      <xdr:nvSpPr>
        <xdr:cNvPr id="8609" name="Text Box 417"/>
        <xdr:cNvSpPr txBox="1">
          <a:spLocks noChangeArrowheads="1"/>
        </xdr:cNvSpPr>
      </xdr:nvSpPr>
      <xdr:spPr bwMode="auto">
        <a:xfrm>
          <a:off x="1933575" y="28184475"/>
          <a:ext cx="1733550" cy="171450"/>
        </a:xfrm>
        <a:prstGeom prst="rect">
          <a:avLst/>
        </a:prstGeom>
        <a:solidFill>
          <a:srgbClr val="000000"/>
        </a:solidFill>
        <a:ln w="9525">
          <a:solidFill>
            <a:srgbClr val="000000"/>
          </a:solidFill>
          <a:miter lim="800000"/>
          <a:headEnd/>
          <a:tailEnd/>
        </a:ln>
      </xdr:spPr>
      <xdr:txBody>
        <a:bodyPr vertOverflow="clip" wrap="square" lIns="27432" tIns="22860" rIns="0" bIns="0" anchor="t" upright="1"/>
        <a:lstStyle/>
        <a:p>
          <a:pPr algn="l" rtl="1">
            <a:defRPr sz="1000"/>
          </a:pPr>
          <a:r>
            <a:rPr lang="el-GR" sz="1000" b="1" i="0" strike="noStrike">
              <a:solidFill>
                <a:srgbClr val="800000"/>
              </a:solidFill>
              <a:latin typeface="Arial"/>
              <a:cs typeface="Arial"/>
            </a:rPr>
            <a:t>χλωριούχο μεθυλ-αμμώνιο</a:t>
          </a:r>
          <a:r>
            <a:rPr lang="el-GR" sz="1000" b="1" i="0" strike="noStrike">
              <a:solidFill>
                <a:srgbClr val="99CC00"/>
              </a:solidFill>
              <a:latin typeface="Arial"/>
              <a:cs typeface="Arial"/>
            </a:rPr>
            <a:t>*</a:t>
          </a:r>
        </a:p>
      </xdr:txBody>
    </xdr:sp>
    <xdr:clientData/>
  </xdr:twoCellAnchor>
  <xdr:twoCellAnchor>
    <xdr:from>
      <xdr:col>1</xdr:col>
      <xdr:colOff>28574</xdr:colOff>
      <xdr:row>131</xdr:row>
      <xdr:rowOff>123825</xdr:rowOff>
    </xdr:from>
    <xdr:to>
      <xdr:col>2</xdr:col>
      <xdr:colOff>533399</xdr:colOff>
      <xdr:row>132</xdr:row>
      <xdr:rowOff>171450</xdr:rowOff>
    </xdr:to>
    <xdr:sp macro="" textlink="">
      <xdr:nvSpPr>
        <xdr:cNvPr id="8610" name="Text Box 418"/>
        <xdr:cNvSpPr txBox="1">
          <a:spLocks noChangeArrowheads="1"/>
        </xdr:cNvSpPr>
      </xdr:nvSpPr>
      <xdr:spPr bwMode="auto">
        <a:xfrm>
          <a:off x="638174" y="24393525"/>
          <a:ext cx="1114425" cy="238125"/>
        </a:xfrm>
        <a:prstGeom prst="rect">
          <a:avLst/>
        </a:prstGeom>
        <a:solidFill>
          <a:srgbClr val="0033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6600"/>
              </a:solidFill>
              <a:latin typeface="Arial"/>
              <a:cs typeface="Arial"/>
            </a:rPr>
            <a:t>Παρατήρηση</a:t>
          </a:r>
        </a:p>
      </xdr:txBody>
    </xdr:sp>
    <xdr:clientData/>
  </xdr:twoCellAnchor>
  <xdr:twoCellAnchor>
    <xdr:from>
      <xdr:col>0</xdr:col>
      <xdr:colOff>314325</xdr:colOff>
      <xdr:row>137</xdr:row>
      <xdr:rowOff>95250</xdr:rowOff>
    </xdr:from>
    <xdr:to>
      <xdr:col>0</xdr:col>
      <xdr:colOff>533400</xdr:colOff>
      <xdr:row>137</xdr:row>
      <xdr:rowOff>95250</xdr:rowOff>
    </xdr:to>
    <xdr:sp macro="" textlink="">
      <xdr:nvSpPr>
        <xdr:cNvPr id="8611" name="Line 419"/>
        <xdr:cNvSpPr>
          <a:spLocks noChangeShapeType="1"/>
        </xdr:cNvSpPr>
      </xdr:nvSpPr>
      <xdr:spPr bwMode="auto">
        <a:xfrm>
          <a:off x="314325" y="24326850"/>
          <a:ext cx="219075" cy="0"/>
        </a:xfrm>
        <a:prstGeom prst="line">
          <a:avLst/>
        </a:prstGeom>
        <a:noFill/>
        <a:ln w="38100">
          <a:solidFill>
            <a:srgbClr val="FF6600"/>
          </a:solidFill>
          <a:round/>
          <a:headEnd/>
          <a:tailEnd type="triangle" w="med" len="med"/>
        </a:ln>
      </xdr:spPr>
    </xdr:sp>
    <xdr:clientData/>
  </xdr:twoCellAnchor>
  <xdr:twoCellAnchor>
    <xdr:from>
      <xdr:col>0</xdr:col>
      <xdr:colOff>314325</xdr:colOff>
      <xdr:row>141</xdr:row>
      <xdr:rowOff>114300</xdr:rowOff>
    </xdr:from>
    <xdr:to>
      <xdr:col>0</xdr:col>
      <xdr:colOff>533400</xdr:colOff>
      <xdr:row>141</xdr:row>
      <xdr:rowOff>114300</xdr:rowOff>
    </xdr:to>
    <xdr:sp macro="" textlink="">
      <xdr:nvSpPr>
        <xdr:cNvPr id="8612" name="Line 420"/>
        <xdr:cNvSpPr>
          <a:spLocks noChangeShapeType="1"/>
        </xdr:cNvSpPr>
      </xdr:nvSpPr>
      <xdr:spPr bwMode="auto">
        <a:xfrm>
          <a:off x="314325" y="25107900"/>
          <a:ext cx="219075" cy="0"/>
        </a:xfrm>
        <a:prstGeom prst="line">
          <a:avLst/>
        </a:prstGeom>
        <a:noFill/>
        <a:ln w="38100">
          <a:solidFill>
            <a:srgbClr val="FF6600"/>
          </a:solidFill>
          <a:round/>
          <a:headEnd/>
          <a:tailEnd type="triangle" w="med" len="med"/>
        </a:ln>
      </xdr:spPr>
    </xdr:sp>
    <xdr:clientData/>
  </xdr:twoCellAnchor>
  <xdr:twoCellAnchor>
    <xdr:from>
      <xdr:col>0</xdr:col>
      <xdr:colOff>314325</xdr:colOff>
      <xdr:row>145</xdr:row>
      <xdr:rowOff>104775</xdr:rowOff>
    </xdr:from>
    <xdr:to>
      <xdr:col>0</xdr:col>
      <xdr:colOff>533400</xdr:colOff>
      <xdr:row>145</xdr:row>
      <xdr:rowOff>104775</xdr:rowOff>
    </xdr:to>
    <xdr:sp macro="" textlink="">
      <xdr:nvSpPr>
        <xdr:cNvPr id="8613" name="Line 421"/>
        <xdr:cNvSpPr>
          <a:spLocks noChangeShapeType="1"/>
        </xdr:cNvSpPr>
      </xdr:nvSpPr>
      <xdr:spPr bwMode="auto">
        <a:xfrm>
          <a:off x="314325" y="25860375"/>
          <a:ext cx="219075" cy="0"/>
        </a:xfrm>
        <a:prstGeom prst="line">
          <a:avLst/>
        </a:prstGeom>
        <a:noFill/>
        <a:ln w="38100">
          <a:solidFill>
            <a:srgbClr val="3366FF"/>
          </a:solidFill>
          <a:round/>
          <a:headEnd/>
          <a:tailEnd type="triangle" w="med" len="med"/>
        </a:ln>
      </xdr:spPr>
    </xdr:sp>
    <xdr:clientData/>
  </xdr:twoCellAnchor>
  <xdr:twoCellAnchor>
    <xdr:from>
      <xdr:col>0</xdr:col>
      <xdr:colOff>314325</xdr:colOff>
      <xdr:row>149</xdr:row>
      <xdr:rowOff>104775</xdr:rowOff>
    </xdr:from>
    <xdr:to>
      <xdr:col>0</xdr:col>
      <xdr:colOff>533400</xdr:colOff>
      <xdr:row>149</xdr:row>
      <xdr:rowOff>104775</xdr:rowOff>
    </xdr:to>
    <xdr:sp macro="" textlink="">
      <xdr:nvSpPr>
        <xdr:cNvPr id="8614" name="Line 422"/>
        <xdr:cNvSpPr>
          <a:spLocks noChangeShapeType="1"/>
        </xdr:cNvSpPr>
      </xdr:nvSpPr>
      <xdr:spPr bwMode="auto">
        <a:xfrm>
          <a:off x="314325" y="26622375"/>
          <a:ext cx="219075" cy="0"/>
        </a:xfrm>
        <a:prstGeom prst="line">
          <a:avLst/>
        </a:prstGeom>
        <a:noFill/>
        <a:ln w="38100">
          <a:solidFill>
            <a:srgbClr val="3366FF"/>
          </a:solidFill>
          <a:round/>
          <a:headEnd/>
          <a:tailEnd type="triangle" w="med" len="med"/>
        </a:ln>
      </xdr:spPr>
    </xdr:sp>
    <xdr:clientData/>
  </xdr:twoCellAnchor>
  <xdr:twoCellAnchor>
    <xdr:from>
      <xdr:col>0</xdr:col>
      <xdr:colOff>219075</xdr:colOff>
      <xdr:row>131</xdr:row>
      <xdr:rowOff>57150</xdr:rowOff>
    </xdr:from>
    <xdr:to>
      <xdr:col>0</xdr:col>
      <xdr:colOff>542925</xdr:colOff>
      <xdr:row>133</xdr:row>
      <xdr:rowOff>76200</xdr:rowOff>
    </xdr:to>
    <xdr:grpSp>
      <xdr:nvGrpSpPr>
        <xdr:cNvPr id="8616" name="Group 424"/>
        <xdr:cNvGrpSpPr>
          <a:grpSpLocks/>
        </xdr:cNvGrpSpPr>
      </xdr:nvGrpSpPr>
      <xdr:grpSpPr bwMode="auto">
        <a:xfrm>
          <a:off x="219075" y="25610779"/>
          <a:ext cx="323850" cy="408244"/>
          <a:chOff x="35" y="4638"/>
          <a:chExt cx="34" cy="42"/>
        </a:xfrm>
      </xdr:grpSpPr>
      <xdr:sp macro="" textlink="">
        <xdr:nvSpPr>
          <xdr:cNvPr id="8617" name="AutoShape 425"/>
          <xdr:cNvSpPr>
            <a:spLocks noChangeArrowheads="1"/>
          </xdr:cNvSpPr>
        </xdr:nvSpPr>
        <xdr:spPr bwMode="auto">
          <a:xfrm>
            <a:off x="36" y="4638"/>
            <a:ext cx="33" cy="33"/>
          </a:xfrm>
          <a:prstGeom prst="smileyFace">
            <a:avLst>
              <a:gd name="adj" fmla="val 4653"/>
            </a:avLst>
          </a:prstGeom>
          <a:gradFill rotWithShape="1">
            <a:gsLst>
              <a:gs pos="0">
                <a:srgbClr val="FFCC99"/>
              </a:gs>
              <a:gs pos="100000">
                <a:srgbClr val="FFCC99">
                  <a:gamma/>
                  <a:shade val="22353"/>
                  <a:invGamma/>
                </a:srgbClr>
              </a:gs>
            </a:gsLst>
            <a:lin ang="2700000" scaled="1"/>
          </a:gradFill>
          <a:ln w="9525">
            <a:solidFill>
              <a:srgbClr val="000000"/>
            </a:solidFill>
            <a:round/>
            <a:headEnd/>
            <a:tailEnd/>
          </a:ln>
        </xdr:spPr>
      </xdr:sp>
      <xdr:grpSp>
        <xdr:nvGrpSpPr>
          <xdr:cNvPr id="8618" name="Group 426"/>
          <xdr:cNvGrpSpPr>
            <a:grpSpLocks/>
          </xdr:cNvGrpSpPr>
        </xdr:nvGrpSpPr>
        <xdr:grpSpPr bwMode="auto">
          <a:xfrm>
            <a:off x="35" y="4667"/>
            <a:ext cx="34" cy="13"/>
            <a:chOff x="34" y="4699"/>
            <a:chExt cx="34" cy="13"/>
          </a:xfrm>
        </xdr:grpSpPr>
        <xdr:sp macro="" textlink="">
          <xdr:nvSpPr>
            <xdr:cNvPr id="8619" name="AutoShape 427"/>
            <xdr:cNvSpPr>
              <a:spLocks noChangeArrowheads="1"/>
            </xdr:cNvSpPr>
          </xdr:nvSpPr>
          <xdr:spPr bwMode="auto">
            <a:xfrm rot="-1831916">
              <a:off x="34" y="4699"/>
              <a:ext cx="15" cy="12"/>
            </a:xfrm>
            <a:prstGeom prst="triangle">
              <a:avLst>
                <a:gd name="adj" fmla="val 51806"/>
              </a:avLst>
            </a:prstGeom>
            <a:gradFill rotWithShape="1">
              <a:gsLst>
                <a:gs pos="0">
                  <a:srgbClr val="800000"/>
                </a:gs>
                <a:gs pos="100000">
                  <a:srgbClr val="800000">
                    <a:gamma/>
                    <a:shade val="27059"/>
                    <a:invGamma/>
                  </a:srgbClr>
                </a:gs>
              </a:gsLst>
              <a:lin ang="2700000" scaled="1"/>
            </a:gradFill>
            <a:ln w="9525">
              <a:solidFill>
                <a:srgbClr val="000000"/>
              </a:solidFill>
              <a:miter lim="800000"/>
              <a:headEnd/>
              <a:tailEnd/>
            </a:ln>
          </xdr:spPr>
        </xdr:sp>
        <xdr:sp macro="" textlink="">
          <xdr:nvSpPr>
            <xdr:cNvPr id="8620" name="AutoShape 428"/>
            <xdr:cNvSpPr>
              <a:spLocks noChangeArrowheads="1"/>
            </xdr:cNvSpPr>
          </xdr:nvSpPr>
          <xdr:spPr bwMode="auto">
            <a:xfrm rot="1831916" flipH="1">
              <a:off x="53" y="4700"/>
              <a:ext cx="15" cy="12"/>
            </a:xfrm>
            <a:prstGeom prst="triangle">
              <a:avLst>
                <a:gd name="adj" fmla="val 51806"/>
              </a:avLst>
            </a:prstGeom>
            <a:gradFill rotWithShape="1">
              <a:gsLst>
                <a:gs pos="0">
                  <a:srgbClr val="800000">
                    <a:gamma/>
                    <a:shade val="14902"/>
                    <a:invGamma/>
                  </a:srgbClr>
                </a:gs>
                <a:gs pos="100000">
                  <a:srgbClr val="800000"/>
                </a:gs>
              </a:gsLst>
              <a:lin ang="2700000" scaled="1"/>
            </a:gradFill>
            <a:ln w="9525">
              <a:solidFill>
                <a:srgbClr val="000000"/>
              </a:solidFill>
              <a:miter lim="800000"/>
              <a:headEnd/>
              <a:tailEnd/>
            </a:ln>
          </xdr:spPr>
        </xdr:sp>
        <xdr:sp macro="" textlink="">
          <xdr:nvSpPr>
            <xdr:cNvPr id="8621" name="Oval 429"/>
            <xdr:cNvSpPr>
              <a:spLocks noChangeArrowheads="1"/>
            </xdr:cNvSpPr>
          </xdr:nvSpPr>
          <xdr:spPr bwMode="auto">
            <a:xfrm>
              <a:off x="47" y="4703"/>
              <a:ext cx="8" cy="8"/>
            </a:xfrm>
            <a:prstGeom prst="ellipse">
              <a:avLst/>
            </a:prstGeom>
            <a:gradFill rotWithShape="1">
              <a:gsLst>
                <a:gs pos="0">
                  <a:srgbClr val="800000"/>
                </a:gs>
                <a:gs pos="100000">
                  <a:srgbClr val="800000">
                    <a:gamma/>
                    <a:shade val="22353"/>
                    <a:invGamma/>
                  </a:srgbClr>
                </a:gs>
              </a:gsLst>
              <a:lin ang="2700000" scaled="1"/>
            </a:gradFill>
            <a:ln w="9525">
              <a:solidFill>
                <a:srgbClr val="000000"/>
              </a:solidFill>
              <a:round/>
              <a:headEnd/>
              <a:tailEnd/>
            </a:ln>
          </xdr:spPr>
        </xdr:sp>
      </xdr:grpSp>
    </xdr:grpSp>
    <xdr:clientData/>
  </xdr:twoCellAnchor>
  <xdr:twoCellAnchor>
    <xdr:from>
      <xdr:col>1</xdr:col>
      <xdr:colOff>209550</xdr:colOff>
      <xdr:row>98</xdr:row>
      <xdr:rowOff>133350</xdr:rowOff>
    </xdr:from>
    <xdr:to>
      <xdr:col>1</xdr:col>
      <xdr:colOff>419100</xdr:colOff>
      <xdr:row>99</xdr:row>
      <xdr:rowOff>123825</xdr:rowOff>
    </xdr:to>
    <xdr:sp macro="" textlink="">
      <xdr:nvSpPr>
        <xdr:cNvPr id="315" name="Text Box 385"/>
        <xdr:cNvSpPr txBox="1">
          <a:spLocks noChangeArrowheads="1"/>
        </xdr:cNvSpPr>
      </xdr:nvSpPr>
      <xdr:spPr bwMode="auto">
        <a:xfrm>
          <a:off x="819150" y="18230850"/>
          <a:ext cx="209550" cy="219075"/>
        </a:xfrm>
        <a:prstGeom prst="rect">
          <a:avLst/>
        </a:prstGeom>
        <a:solidFill>
          <a:srgbClr val="000000"/>
        </a:solidFill>
        <a:ln w="9525">
          <a:solidFill>
            <a:srgbClr val="000000"/>
          </a:solidFill>
          <a:miter lim="800000"/>
          <a:headEnd/>
          <a:tailEnd/>
        </a:ln>
      </xdr:spPr>
      <xdr:txBody>
        <a:bodyPr vertOverflow="clip" wrap="square" lIns="36576" tIns="27432" rIns="0" bIns="0" anchor="t" upright="1"/>
        <a:lstStyle/>
        <a:p>
          <a:pPr algn="l" rtl="1">
            <a:defRPr sz="1000"/>
          </a:pPr>
          <a:r>
            <a:rPr lang="el-GR" sz="1200" b="1" i="0" strike="noStrike">
              <a:solidFill>
                <a:srgbClr val="99CC00"/>
              </a:solidFill>
              <a:latin typeface="Arial"/>
              <a:cs typeface="Arial"/>
            </a:rPr>
            <a:t>β.</a:t>
          </a:r>
        </a:p>
      </xdr:txBody>
    </xdr:sp>
    <xdr:clientData/>
  </xdr:twoCellAnchor>
  <mc:AlternateContent xmlns:mc="http://schemas.openxmlformats.org/markup-compatibility/2006">
    <mc:Choice xmlns:a14="http://schemas.microsoft.com/office/drawing/2010/main" Requires="a14">
      <xdr:twoCellAnchor editAs="oneCell">
        <xdr:from>
          <xdr:col>7</xdr:col>
          <xdr:colOff>561975</xdr:colOff>
          <xdr:row>137</xdr:row>
          <xdr:rowOff>133350</xdr:rowOff>
        </xdr:from>
        <xdr:to>
          <xdr:col>10</xdr:col>
          <xdr:colOff>342900</xdr:colOff>
          <xdr:row>140</xdr:row>
          <xdr:rowOff>57150</xdr:rowOff>
        </xdr:to>
        <xdr:sp macro="" textlink="">
          <xdr:nvSpPr>
            <xdr:cNvPr id="8604" name="Object 412" hidden="1">
              <a:extLst>
                <a:ext uri="{63B3BB69-23CF-44E3-9099-C40C66FF867C}">
                  <a14:compatExt spid="_x0000_s8604"/>
                </a:ext>
              </a:extLst>
            </xdr:cNvPr>
            <xdr:cNvSpPr/>
          </xdr:nvSpPr>
          <xdr:spPr bwMode="auto">
            <a:xfrm>
              <a:off x="0" y="0"/>
              <a:ext cx="0" cy="0"/>
            </a:xfrm>
            <a:prstGeom prst="rect">
              <a:avLst/>
            </a:prstGeom>
            <a:gradFill rotWithShape="1">
              <a:gsLst>
                <a:gs pos="0">
                  <a:srgbClr val="808000" mc:Ignorable="a14" a14:legacySpreadsheetColorIndex="19"/>
                </a:gs>
                <a:gs pos="100000">
                  <a:srgbClr val="A4A448" mc:Ignorable="a14" a14:legacySpreadsheetColorIndex="19">
                    <a:gamma/>
                    <a:tint val="71765"/>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552450</xdr:colOff>
          <xdr:row>141</xdr:row>
          <xdr:rowOff>114300</xdr:rowOff>
        </xdr:from>
        <xdr:to>
          <xdr:col>10</xdr:col>
          <xdr:colOff>352425</xdr:colOff>
          <xdr:row>144</xdr:row>
          <xdr:rowOff>66675</xdr:rowOff>
        </xdr:to>
        <xdr:sp macro="" textlink="">
          <xdr:nvSpPr>
            <xdr:cNvPr id="8607" name="Object 415" hidden="1">
              <a:extLst>
                <a:ext uri="{63B3BB69-23CF-44E3-9099-C40C66FF867C}">
                  <a14:compatExt spid="_x0000_s8607"/>
                </a:ext>
              </a:extLst>
            </xdr:cNvPr>
            <xdr:cNvSpPr/>
          </xdr:nvSpPr>
          <xdr:spPr bwMode="auto">
            <a:xfrm>
              <a:off x="0" y="0"/>
              <a:ext cx="0" cy="0"/>
            </a:xfrm>
            <a:prstGeom prst="rect">
              <a:avLst/>
            </a:prstGeom>
            <a:gradFill rotWithShape="1">
              <a:gsLst>
                <a:gs pos="0">
                  <a:srgbClr val="333300" mc:Ignorable="a14" a14:legacySpreadsheetColorIndex="59"/>
                </a:gs>
                <a:gs pos="100000">
                  <a:srgbClr val="63633C" mc:Ignorable="a14" a14:legacySpreadsheetColorIndex="59">
                    <a:gamma/>
                    <a:tint val="76471"/>
                    <a:invGamma/>
                  </a:srgbClr>
                </a:gs>
              </a:gsLst>
              <a:lin ang="2700000" scaled="1"/>
            </a:gra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47626</xdr:colOff>
      <xdr:row>47</xdr:row>
      <xdr:rowOff>95250</xdr:rowOff>
    </xdr:from>
    <xdr:to>
      <xdr:col>2</xdr:col>
      <xdr:colOff>352425</xdr:colOff>
      <xdr:row>48</xdr:row>
      <xdr:rowOff>152400</xdr:rowOff>
    </xdr:to>
    <xdr:sp macro="" textlink="">
      <xdr:nvSpPr>
        <xdr:cNvPr id="2" name="1 - TextBox"/>
        <xdr:cNvSpPr txBox="1"/>
      </xdr:nvSpPr>
      <xdr:spPr>
        <a:xfrm>
          <a:off x="657226" y="8896350"/>
          <a:ext cx="914399" cy="257175"/>
        </a:xfrm>
        <a:prstGeom prst="rect">
          <a:avLst/>
        </a:prstGeom>
        <a:solidFill>
          <a:srgbClr val="800000"/>
        </a:solidFill>
        <a:ln w="9525" cmpd="sng">
          <a:solidFill>
            <a:srgbClr val="FFFF99"/>
          </a:solidFill>
        </a:ln>
        <a:effectLst>
          <a:innerShdw blurRad="63500" dist="50800" dir="27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200">
              <a:solidFill>
                <a:srgbClr val="FFFF99"/>
              </a:solidFill>
              <a:latin typeface="Arial" pitchFamily="34" charset="0"/>
              <a:cs typeface="Arial" pitchFamily="34" charset="0"/>
            </a:rPr>
            <a:t>1ο στάδιο</a:t>
          </a:r>
        </a:p>
      </xdr:txBody>
    </xdr:sp>
    <xdr:clientData/>
  </xdr:twoCellAnchor>
  <xdr:twoCellAnchor>
    <xdr:from>
      <xdr:col>2</xdr:col>
      <xdr:colOff>438395</xdr:colOff>
      <xdr:row>11</xdr:row>
      <xdr:rowOff>22380</xdr:rowOff>
    </xdr:from>
    <xdr:to>
      <xdr:col>4</xdr:col>
      <xdr:colOff>218830</xdr:colOff>
      <xdr:row>13</xdr:row>
      <xdr:rowOff>152396</xdr:rowOff>
    </xdr:to>
    <xdr:grpSp>
      <xdr:nvGrpSpPr>
        <xdr:cNvPr id="52" name="Group 1257"/>
        <xdr:cNvGrpSpPr>
          <a:grpSpLocks/>
        </xdr:cNvGrpSpPr>
      </xdr:nvGrpSpPr>
      <xdr:grpSpPr bwMode="auto">
        <a:xfrm>
          <a:off x="1667427" y="2275606"/>
          <a:ext cx="1009468" cy="539693"/>
          <a:chOff x="85" y="3278"/>
          <a:chExt cx="105" cy="53"/>
        </a:xfrm>
      </xdr:grpSpPr>
      <xdr:sp macro="" textlink="">
        <xdr:nvSpPr>
          <xdr:cNvPr id="72" name="Text Box 1233"/>
          <xdr:cNvSpPr txBox="1">
            <a:spLocks noChangeArrowheads="1"/>
          </xdr:cNvSpPr>
        </xdr:nvSpPr>
        <xdr:spPr bwMode="auto">
          <a:xfrm>
            <a:off x="85" y="3278"/>
            <a:ext cx="20"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endParaRPr lang="en-US" sz="1200" b="0" i="0" strike="noStrike" baseline="-25000">
              <a:solidFill>
                <a:srgbClr val="FFFF99"/>
              </a:solidFill>
              <a:latin typeface="Arial"/>
              <a:cs typeface="Arial"/>
            </a:endParaRPr>
          </a:p>
        </xdr:txBody>
      </xdr:sp>
      <xdr:sp macro="" textlink="">
        <xdr:nvSpPr>
          <xdr:cNvPr id="71" name="Text Box 1232"/>
          <xdr:cNvSpPr txBox="1">
            <a:spLocks noChangeArrowheads="1"/>
          </xdr:cNvSpPr>
        </xdr:nvSpPr>
        <xdr:spPr bwMode="auto">
          <a:xfrm>
            <a:off x="154"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73" name="Text Box 1234"/>
          <xdr:cNvSpPr txBox="1">
            <a:spLocks noChangeArrowheads="1"/>
          </xdr:cNvSpPr>
        </xdr:nvSpPr>
        <xdr:spPr bwMode="auto">
          <a:xfrm>
            <a:off x="113"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74" name="Text Box 1235"/>
          <xdr:cNvSpPr txBox="1">
            <a:spLocks noChangeArrowheads="1"/>
          </xdr:cNvSpPr>
        </xdr:nvSpPr>
        <xdr:spPr bwMode="auto">
          <a:xfrm>
            <a:off x="111" y="3309"/>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75" name="Line 1236"/>
          <xdr:cNvSpPr>
            <a:spLocks noChangeShapeType="1"/>
          </xdr:cNvSpPr>
        </xdr:nvSpPr>
        <xdr:spPr bwMode="auto">
          <a:xfrm>
            <a:off x="102" y="3290"/>
            <a:ext cx="14" cy="0"/>
          </a:xfrm>
          <a:prstGeom prst="line">
            <a:avLst/>
          </a:prstGeom>
          <a:noFill/>
          <a:ln w="9525">
            <a:solidFill>
              <a:srgbClr val="FFFF99"/>
            </a:solidFill>
            <a:round/>
            <a:headEnd/>
            <a:tailEnd/>
          </a:ln>
        </xdr:spPr>
      </xdr:sp>
      <xdr:sp macro="" textlink="">
        <xdr:nvSpPr>
          <xdr:cNvPr id="76" name="Line 1237"/>
          <xdr:cNvSpPr>
            <a:spLocks noChangeShapeType="1"/>
          </xdr:cNvSpPr>
        </xdr:nvSpPr>
        <xdr:spPr bwMode="auto">
          <a:xfrm rot="5400000">
            <a:off x="115" y="3304"/>
            <a:ext cx="14" cy="0"/>
          </a:xfrm>
          <a:prstGeom prst="line">
            <a:avLst/>
          </a:prstGeom>
          <a:noFill/>
          <a:ln w="9525">
            <a:solidFill>
              <a:srgbClr val="FFFF99"/>
            </a:solidFill>
            <a:round/>
            <a:headEnd/>
            <a:tailEnd/>
          </a:ln>
        </xdr:spPr>
      </xdr:sp>
      <xdr:sp macro="" textlink="">
        <xdr:nvSpPr>
          <xdr:cNvPr id="77" name="Line 1238"/>
          <xdr:cNvSpPr>
            <a:spLocks noChangeShapeType="1"/>
          </xdr:cNvSpPr>
        </xdr:nvSpPr>
        <xdr:spPr bwMode="auto">
          <a:xfrm>
            <a:off x="142" y="3290"/>
            <a:ext cx="14" cy="0"/>
          </a:xfrm>
          <a:prstGeom prst="line">
            <a:avLst/>
          </a:prstGeom>
          <a:noFill/>
          <a:ln w="9525">
            <a:solidFill>
              <a:srgbClr val="FFFF99"/>
            </a:solidFill>
            <a:round/>
            <a:headEnd/>
            <a:tailEnd/>
          </a:ln>
        </xdr:spPr>
      </xdr:sp>
    </xdr:grpSp>
    <xdr:clientData/>
  </xdr:twoCellAnchor>
  <xdr:twoCellAnchor>
    <xdr:from>
      <xdr:col>2</xdr:col>
      <xdr:colOff>448227</xdr:colOff>
      <xdr:row>28</xdr:row>
      <xdr:rowOff>48107</xdr:rowOff>
    </xdr:from>
    <xdr:to>
      <xdr:col>4</xdr:col>
      <xdr:colOff>94698</xdr:colOff>
      <xdr:row>30</xdr:row>
      <xdr:rowOff>172663</xdr:rowOff>
    </xdr:to>
    <xdr:grpSp>
      <xdr:nvGrpSpPr>
        <xdr:cNvPr id="111" name="110 - Ομάδα"/>
        <xdr:cNvGrpSpPr/>
      </xdr:nvGrpSpPr>
      <xdr:grpSpPr>
        <a:xfrm>
          <a:off x="1677259" y="5783591"/>
          <a:ext cx="875504" cy="534233"/>
          <a:chOff x="1666875" y="5289720"/>
          <a:chExt cx="866775" cy="520065"/>
        </a:xfrm>
      </xdr:grpSpPr>
      <xdr:grpSp>
        <xdr:nvGrpSpPr>
          <xdr:cNvPr id="85" name="Group 1257"/>
          <xdr:cNvGrpSpPr>
            <a:grpSpLocks/>
          </xdr:cNvGrpSpPr>
        </xdr:nvGrpSpPr>
        <xdr:grpSpPr bwMode="auto">
          <a:xfrm>
            <a:off x="1666875" y="5289720"/>
            <a:ext cx="866775" cy="520065"/>
            <a:chOff x="86" y="3278"/>
            <a:chExt cx="91" cy="52"/>
          </a:xfrm>
        </xdr:grpSpPr>
        <xdr:sp macro="" textlink="">
          <xdr:nvSpPr>
            <xdr:cNvPr id="86" name="Text Box 1233"/>
            <xdr:cNvSpPr txBox="1">
              <a:spLocks noChangeArrowheads="1"/>
            </xdr:cNvSpPr>
          </xdr:nvSpPr>
          <xdr:spPr bwMode="auto">
            <a:xfrm>
              <a:off x="86" y="3278"/>
              <a:ext cx="20"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endParaRPr lang="en-US" sz="1200" b="0" i="0" strike="noStrike" baseline="-25000">
                <a:solidFill>
                  <a:srgbClr val="FFFF99"/>
                </a:solidFill>
                <a:latin typeface="Arial"/>
                <a:cs typeface="Arial"/>
              </a:endParaRPr>
            </a:p>
          </xdr:txBody>
        </xdr:sp>
        <xdr:sp macro="" textlink="">
          <xdr:nvSpPr>
            <xdr:cNvPr id="87" name="Text Box 1232"/>
            <xdr:cNvSpPr txBox="1">
              <a:spLocks noChangeArrowheads="1"/>
            </xdr:cNvSpPr>
          </xdr:nvSpPr>
          <xdr:spPr bwMode="auto">
            <a:xfrm>
              <a:off x="141"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r>
                <a:rPr lang="en-US" sz="1200" b="0" i="0" strike="noStrike" baseline="-25000">
                  <a:solidFill>
                    <a:srgbClr val="FFFF99"/>
                  </a:solidFill>
                  <a:latin typeface="Arial"/>
                  <a:cs typeface="Arial"/>
                </a:rPr>
                <a:t>3</a:t>
              </a:r>
            </a:p>
          </xdr:txBody>
        </xdr:sp>
        <xdr:sp macro="" textlink="">
          <xdr:nvSpPr>
            <xdr:cNvPr id="88" name="Text Box 1234"/>
            <xdr:cNvSpPr txBox="1">
              <a:spLocks noChangeArrowheads="1"/>
            </xdr:cNvSpPr>
          </xdr:nvSpPr>
          <xdr:spPr bwMode="auto">
            <a:xfrm>
              <a:off x="113" y="3278"/>
              <a:ext cx="19"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89" name="Text Box 1235"/>
            <xdr:cNvSpPr txBox="1">
              <a:spLocks noChangeArrowheads="1"/>
            </xdr:cNvSpPr>
          </xdr:nvSpPr>
          <xdr:spPr bwMode="auto">
            <a:xfrm>
              <a:off x="111" y="3308"/>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90" name="Line 1236"/>
            <xdr:cNvSpPr>
              <a:spLocks noChangeShapeType="1"/>
            </xdr:cNvSpPr>
          </xdr:nvSpPr>
          <xdr:spPr bwMode="auto">
            <a:xfrm>
              <a:off x="102" y="3289"/>
              <a:ext cx="14" cy="0"/>
            </a:xfrm>
            <a:prstGeom prst="line">
              <a:avLst/>
            </a:prstGeom>
            <a:noFill/>
            <a:ln w="9525">
              <a:solidFill>
                <a:srgbClr val="FFFF99"/>
              </a:solidFill>
              <a:round/>
              <a:headEnd/>
              <a:tailEnd/>
            </a:ln>
          </xdr:spPr>
        </xdr:sp>
        <xdr:sp macro="" textlink="">
          <xdr:nvSpPr>
            <xdr:cNvPr id="91" name="Line 1237"/>
            <xdr:cNvSpPr>
              <a:spLocks noChangeShapeType="1"/>
            </xdr:cNvSpPr>
          </xdr:nvSpPr>
          <xdr:spPr bwMode="auto">
            <a:xfrm rot="5400000">
              <a:off x="112" y="3303"/>
              <a:ext cx="14" cy="0"/>
            </a:xfrm>
            <a:prstGeom prst="line">
              <a:avLst/>
            </a:prstGeom>
            <a:noFill/>
            <a:ln w="9525">
              <a:solidFill>
                <a:srgbClr val="FFFF99"/>
              </a:solidFill>
              <a:round/>
              <a:headEnd/>
              <a:tailEnd/>
            </a:ln>
          </xdr:spPr>
        </xdr:sp>
        <xdr:sp macro="" textlink="">
          <xdr:nvSpPr>
            <xdr:cNvPr id="92" name="Line 1238"/>
            <xdr:cNvSpPr>
              <a:spLocks noChangeShapeType="1"/>
            </xdr:cNvSpPr>
          </xdr:nvSpPr>
          <xdr:spPr bwMode="auto">
            <a:xfrm>
              <a:off x="129" y="3290"/>
              <a:ext cx="14" cy="0"/>
            </a:xfrm>
            <a:prstGeom prst="line">
              <a:avLst/>
            </a:prstGeom>
            <a:noFill/>
            <a:ln w="9525">
              <a:solidFill>
                <a:srgbClr val="FFFF99"/>
              </a:solidFill>
              <a:round/>
              <a:headEnd/>
              <a:tailEnd/>
            </a:ln>
          </xdr:spPr>
        </xdr:sp>
      </xdr:grpSp>
      <xdr:sp macro="" textlink="">
        <xdr:nvSpPr>
          <xdr:cNvPr id="93" name="Line 1237"/>
          <xdr:cNvSpPr>
            <a:spLocks noChangeShapeType="1"/>
          </xdr:cNvSpPr>
        </xdr:nvSpPr>
        <xdr:spPr bwMode="auto">
          <a:xfrm>
            <a:off x="2031545" y="5476871"/>
            <a:ext cx="0" cy="140017"/>
          </a:xfrm>
          <a:prstGeom prst="line">
            <a:avLst/>
          </a:prstGeom>
          <a:noFill/>
          <a:ln w="9525">
            <a:solidFill>
              <a:srgbClr val="FF6600">
                <a:alpha val="86000"/>
              </a:srgbClr>
            </a:solidFill>
            <a:round/>
            <a:headEnd/>
            <a:tailEnd/>
          </a:ln>
        </xdr:spPr>
      </xdr:sp>
    </xdr:grpSp>
    <xdr:clientData/>
  </xdr:twoCellAnchor>
  <xdr:twoCellAnchor>
    <xdr:from>
      <xdr:col>1</xdr:col>
      <xdr:colOff>266700</xdr:colOff>
      <xdr:row>49</xdr:row>
      <xdr:rowOff>89054</xdr:rowOff>
    </xdr:from>
    <xdr:to>
      <xdr:col>8</xdr:col>
      <xdr:colOff>552450</xdr:colOff>
      <xdr:row>52</xdr:row>
      <xdr:rowOff>9247</xdr:rowOff>
    </xdr:to>
    <xdr:grpSp>
      <xdr:nvGrpSpPr>
        <xdr:cNvPr id="141" name="140 - Ομάδα"/>
        <xdr:cNvGrpSpPr/>
      </xdr:nvGrpSpPr>
      <xdr:grpSpPr>
        <a:xfrm>
          <a:off x="881216" y="10126151"/>
          <a:ext cx="4587363" cy="534709"/>
          <a:chOff x="914400" y="9290205"/>
          <a:chExt cx="4552950" cy="520080"/>
        </a:xfrm>
      </xdr:grpSpPr>
      <xdr:sp macro="" textlink="">
        <xdr:nvSpPr>
          <xdr:cNvPr id="124" name="Text Box 1232"/>
          <xdr:cNvSpPr txBox="1">
            <a:spLocks noChangeArrowheads="1"/>
          </xdr:cNvSpPr>
        </xdr:nvSpPr>
        <xdr:spPr bwMode="auto">
          <a:xfrm>
            <a:off x="2200275" y="9290205"/>
            <a:ext cx="180975" cy="2824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I</a:t>
            </a:r>
            <a:r>
              <a:rPr lang="en-US" sz="1200" b="0" i="0" strike="noStrike" baseline="-25000">
                <a:solidFill>
                  <a:srgbClr val="FFFF99"/>
                </a:solidFill>
                <a:latin typeface="Arial"/>
                <a:cs typeface="Arial"/>
              </a:rPr>
              <a:t>2</a:t>
            </a:r>
          </a:p>
        </xdr:txBody>
      </xdr:sp>
      <xdr:grpSp>
        <xdr:nvGrpSpPr>
          <xdr:cNvPr id="140" name="139 - Ομάδα"/>
          <xdr:cNvGrpSpPr/>
        </xdr:nvGrpSpPr>
        <xdr:grpSpPr>
          <a:xfrm>
            <a:off x="914400" y="9290205"/>
            <a:ext cx="4552950" cy="520080"/>
            <a:chOff x="952500" y="9290205"/>
            <a:chExt cx="4552950" cy="520080"/>
          </a:xfrm>
        </xdr:grpSpPr>
        <xdr:grpSp>
          <xdr:nvGrpSpPr>
            <xdr:cNvPr id="53" name="Group 1253"/>
            <xdr:cNvGrpSpPr>
              <a:grpSpLocks/>
            </xdr:cNvGrpSpPr>
          </xdr:nvGrpSpPr>
          <xdr:grpSpPr bwMode="auto">
            <a:xfrm>
              <a:off x="2057400" y="9332119"/>
              <a:ext cx="114300" cy="140018"/>
              <a:chOff x="495" y="1422"/>
              <a:chExt cx="14" cy="14"/>
            </a:xfrm>
          </xdr:grpSpPr>
          <xdr:sp macro="" textlink="">
            <xdr:nvSpPr>
              <xdr:cNvPr id="69" name="Line 125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70" name="Line 125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57" name="Group 1267"/>
            <xdr:cNvGrpSpPr>
              <a:grpSpLocks/>
            </xdr:cNvGrpSpPr>
          </xdr:nvGrpSpPr>
          <xdr:grpSpPr bwMode="auto">
            <a:xfrm>
              <a:off x="2457450" y="9332119"/>
              <a:ext cx="114300" cy="140018"/>
              <a:chOff x="495" y="1422"/>
              <a:chExt cx="14" cy="14"/>
            </a:xfrm>
          </xdr:grpSpPr>
          <xdr:sp macro="" textlink="">
            <xdr:nvSpPr>
              <xdr:cNvPr id="58" name="Line 1268"/>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59" name="Line 1269"/>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nvGrpSpPr>
            <xdr:cNvPr id="94" name="Group 1257"/>
            <xdr:cNvGrpSpPr>
              <a:grpSpLocks/>
            </xdr:cNvGrpSpPr>
          </xdr:nvGrpSpPr>
          <xdr:grpSpPr bwMode="auto">
            <a:xfrm>
              <a:off x="952500" y="9290220"/>
              <a:ext cx="1019175" cy="520065"/>
              <a:chOff x="84" y="3278"/>
              <a:chExt cx="107" cy="52"/>
            </a:xfrm>
          </xdr:grpSpPr>
          <xdr:sp macro="" textlink="">
            <xdr:nvSpPr>
              <xdr:cNvPr id="95" name="Text Box 1233"/>
              <xdr:cNvSpPr txBox="1">
                <a:spLocks noChangeArrowheads="1"/>
              </xdr:cNvSpPr>
            </xdr:nvSpPr>
            <xdr:spPr bwMode="auto">
              <a:xfrm>
                <a:off x="84" y="3278"/>
                <a:ext cx="20"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endParaRPr lang="en-US" sz="1200" b="0" i="0" strike="noStrike" baseline="-25000">
                  <a:solidFill>
                    <a:srgbClr val="FFFF99"/>
                  </a:solidFill>
                  <a:latin typeface="Arial"/>
                  <a:cs typeface="Arial"/>
                </a:endParaRPr>
              </a:p>
            </xdr:txBody>
          </xdr:sp>
          <xdr:sp macro="" textlink="">
            <xdr:nvSpPr>
              <xdr:cNvPr id="96" name="Text Box 1232"/>
              <xdr:cNvSpPr txBox="1">
                <a:spLocks noChangeArrowheads="1"/>
              </xdr:cNvSpPr>
            </xdr:nvSpPr>
            <xdr:spPr bwMode="auto">
              <a:xfrm>
                <a:off x="155"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66FF33"/>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p>
            </xdr:txBody>
          </xdr:sp>
          <xdr:sp macro="" textlink="">
            <xdr:nvSpPr>
              <xdr:cNvPr id="97" name="Text Box 1234"/>
              <xdr:cNvSpPr txBox="1">
                <a:spLocks noChangeArrowheads="1"/>
              </xdr:cNvSpPr>
            </xdr:nvSpPr>
            <xdr:spPr bwMode="auto">
              <a:xfrm>
                <a:off x="113"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98" name="Text Box 1235"/>
              <xdr:cNvSpPr txBox="1">
                <a:spLocks noChangeArrowheads="1"/>
              </xdr:cNvSpPr>
            </xdr:nvSpPr>
            <xdr:spPr bwMode="auto">
              <a:xfrm>
                <a:off x="113" y="3308"/>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99" name="Line 1236"/>
              <xdr:cNvSpPr>
                <a:spLocks noChangeShapeType="1"/>
              </xdr:cNvSpPr>
            </xdr:nvSpPr>
            <xdr:spPr bwMode="auto">
              <a:xfrm>
                <a:off x="102" y="3289"/>
                <a:ext cx="14" cy="0"/>
              </a:xfrm>
              <a:prstGeom prst="line">
                <a:avLst/>
              </a:prstGeom>
              <a:noFill/>
              <a:ln w="9525">
                <a:solidFill>
                  <a:srgbClr val="FFFF99"/>
                </a:solidFill>
                <a:round/>
                <a:headEnd/>
                <a:tailEnd/>
              </a:ln>
            </xdr:spPr>
          </xdr:sp>
          <xdr:sp macro="" textlink="">
            <xdr:nvSpPr>
              <xdr:cNvPr id="100" name="Line 1237"/>
              <xdr:cNvSpPr>
                <a:spLocks noChangeShapeType="1"/>
              </xdr:cNvSpPr>
            </xdr:nvSpPr>
            <xdr:spPr bwMode="auto">
              <a:xfrm rot="5400000">
                <a:off x="115" y="3304"/>
                <a:ext cx="14" cy="0"/>
              </a:xfrm>
              <a:prstGeom prst="line">
                <a:avLst/>
              </a:prstGeom>
              <a:noFill/>
              <a:ln w="9525">
                <a:solidFill>
                  <a:srgbClr val="FFFF99"/>
                </a:solidFill>
                <a:round/>
                <a:headEnd/>
                <a:tailEnd/>
              </a:ln>
            </xdr:spPr>
          </xdr:sp>
          <xdr:sp macro="" textlink="">
            <xdr:nvSpPr>
              <xdr:cNvPr id="101" name="Line 1238"/>
              <xdr:cNvSpPr>
                <a:spLocks noChangeShapeType="1"/>
              </xdr:cNvSpPr>
            </xdr:nvSpPr>
            <xdr:spPr bwMode="auto">
              <a:xfrm>
                <a:off x="143" y="3289"/>
                <a:ext cx="14" cy="0"/>
              </a:xfrm>
              <a:prstGeom prst="line">
                <a:avLst/>
              </a:prstGeom>
              <a:noFill/>
              <a:ln w="9525">
                <a:solidFill>
                  <a:srgbClr val="FFFF99"/>
                </a:solidFill>
                <a:round/>
                <a:headEnd/>
                <a:tailEnd/>
              </a:ln>
            </xdr:spPr>
          </xdr:sp>
        </xdr:grpSp>
        <xdr:grpSp>
          <xdr:nvGrpSpPr>
            <xdr:cNvPr id="112" name="111 - Ομάδα"/>
            <xdr:cNvGrpSpPr/>
          </xdr:nvGrpSpPr>
          <xdr:grpSpPr>
            <a:xfrm>
              <a:off x="3752850" y="9290300"/>
              <a:ext cx="904875" cy="510065"/>
              <a:chOff x="1647825" y="5289800"/>
              <a:chExt cx="904875" cy="510065"/>
            </a:xfrm>
          </xdr:grpSpPr>
          <xdr:grpSp>
            <xdr:nvGrpSpPr>
              <xdr:cNvPr id="113" name="Group 1257"/>
              <xdr:cNvGrpSpPr>
                <a:grpSpLocks/>
              </xdr:cNvGrpSpPr>
            </xdr:nvGrpSpPr>
            <xdr:grpSpPr bwMode="auto">
              <a:xfrm>
                <a:off x="1647825" y="5289800"/>
                <a:ext cx="904875" cy="510065"/>
                <a:chOff x="84" y="3278"/>
                <a:chExt cx="95" cy="51"/>
              </a:xfrm>
            </xdr:grpSpPr>
            <xdr:sp macro="" textlink="">
              <xdr:nvSpPr>
                <xdr:cNvPr id="115" name="Text Box 1233"/>
                <xdr:cNvSpPr txBox="1">
                  <a:spLocks noChangeArrowheads="1"/>
                </xdr:cNvSpPr>
              </xdr:nvSpPr>
              <xdr:spPr bwMode="auto">
                <a:xfrm>
                  <a:off x="84" y="3278"/>
                  <a:ext cx="20"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endParaRPr lang="en-US" sz="1200" b="0" i="0" strike="noStrike" baseline="-25000">
                    <a:solidFill>
                      <a:srgbClr val="FFFF99"/>
                    </a:solidFill>
                    <a:latin typeface="Arial"/>
                    <a:cs typeface="Arial"/>
                  </a:endParaRPr>
                </a:p>
              </xdr:txBody>
            </xdr:sp>
            <xdr:sp macro="" textlink="">
              <xdr:nvSpPr>
                <xdr:cNvPr id="116" name="Text Box 1232"/>
                <xdr:cNvSpPr txBox="1">
                  <a:spLocks noChangeArrowheads="1"/>
                </xdr:cNvSpPr>
              </xdr:nvSpPr>
              <xdr:spPr bwMode="auto">
                <a:xfrm>
                  <a:off x="143"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66FF33"/>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p>
              </xdr:txBody>
            </xdr:sp>
            <xdr:sp macro="" textlink="">
              <xdr:nvSpPr>
                <xdr:cNvPr id="117" name="Text Box 1234"/>
                <xdr:cNvSpPr txBox="1">
                  <a:spLocks noChangeArrowheads="1"/>
                </xdr:cNvSpPr>
              </xdr:nvSpPr>
              <xdr:spPr bwMode="auto">
                <a:xfrm>
                  <a:off x="113" y="3278"/>
                  <a:ext cx="19"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118" name="Text Box 1235"/>
                <xdr:cNvSpPr txBox="1">
                  <a:spLocks noChangeArrowheads="1"/>
                </xdr:cNvSpPr>
              </xdr:nvSpPr>
              <xdr:spPr bwMode="auto">
                <a:xfrm>
                  <a:off x="112" y="3308"/>
                  <a:ext cx="22"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119" name="Line 1236"/>
                <xdr:cNvSpPr>
                  <a:spLocks noChangeShapeType="1"/>
                </xdr:cNvSpPr>
              </xdr:nvSpPr>
              <xdr:spPr bwMode="auto">
                <a:xfrm>
                  <a:off x="102" y="3289"/>
                  <a:ext cx="14" cy="0"/>
                </a:xfrm>
                <a:prstGeom prst="line">
                  <a:avLst/>
                </a:prstGeom>
                <a:noFill/>
                <a:ln w="9525">
                  <a:solidFill>
                    <a:srgbClr val="FFFF99"/>
                  </a:solidFill>
                  <a:round/>
                  <a:headEnd/>
                  <a:tailEnd/>
                </a:ln>
              </xdr:spPr>
            </xdr:sp>
            <xdr:sp macro="" textlink="">
              <xdr:nvSpPr>
                <xdr:cNvPr id="120" name="Line 1237"/>
                <xdr:cNvSpPr>
                  <a:spLocks noChangeShapeType="1"/>
                </xdr:cNvSpPr>
              </xdr:nvSpPr>
              <xdr:spPr bwMode="auto">
                <a:xfrm rot="5400000">
                  <a:off x="112" y="3304"/>
                  <a:ext cx="14" cy="0"/>
                </a:xfrm>
                <a:prstGeom prst="line">
                  <a:avLst/>
                </a:prstGeom>
                <a:noFill/>
                <a:ln w="9525">
                  <a:solidFill>
                    <a:srgbClr val="FFFF99"/>
                  </a:solidFill>
                  <a:round/>
                  <a:headEnd/>
                  <a:tailEnd/>
                </a:ln>
              </xdr:spPr>
            </xdr:sp>
            <xdr:sp macro="" textlink="">
              <xdr:nvSpPr>
                <xdr:cNvPr id="121" name="Line 1238"/>
                <xdr:cNvSpPr>
                  <a:spLocks noChangeShapeType="1"/>
                </xdr:cNvSpPr>
              </xdr:nvSpPr>
              <xdr:spPr bwMode="auto">
                <a:xfrm>
                  <a:off x="131" y="3289"/>
                  <a:ext cx="14" cy="0"/>
                </a:xfrm>
                <a:prstGeom prst="line">
                  <a:avLst/>
                </a:prstGeom>
                <a:noFill/>
                <a:ln w="9525">
                  <a:solidFill>
                    <a:srgbClr val="FFFF99"/>
                  </a:solidFill>
                  <a:round/>
                  <a:headEnd/>
                  <a:tailEnd/>
                </a:ln>
              </xdr:spPr>
            </xdr:sp>
          </xdr:grpSp>
          <xdr:sp macro="" textlink="">
            <xdr:nvSpPr>
              <xdr:cNvPr id="114" name="Line 1237"/>
              <xdr:cNvSpPr>
                <a:spLocks noChangeShapeType="1"/>
              </xdr:cNvSpPr>
            </xdr:nvSpPr>
            <xdr:spPr bwMode="auto">
              <a:xfrm>
                <a:off x="2031519" y="5476871"/>
                <a:ext cx="0" cy="140017"/>
              </a:xfrm>
              <a:prstGeom prst="line">
                <a:avLst/>
              </a:prstGeom>
              <a:noFill/>
              <a:ln w="9525">
                <a:solidFill>
                  <a:srgbClr val="FF6600">
                    <a:alpha val="86000"/>
                  </a:srgbClr>
                </a:solidFill>
                <a:round/>
                <a:headEnd/>
                <a:tailEnd/>
              </a:ln>
            </xdr:spPr>
          </xdr:sp>
        </xdr:grpSp>
        <xdr:sp macro="" textlink="">
          <xdr:nvSpPr>
            <xdr:cNvPr id="123" name="Text Box 1234"/>
            <xdr:cNvSpPr txBox="1">
              <a:spLocks noChangeArrowheads="1"/>
            </xdr:cNvSpPr>
          </xdr:nvSpPr>
          <xdr:spPr bwMode="auto">
            <a:xfrm>
              <a:off x="2609849" y="9290205"/>
              <a:ext cx="600076" cy="26003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NaOH</a:t>
              </a:r>
            </a:p>
          </xdr:txBody>
        </xdr:sp>
        <xdr:cxnSp macro="">
          <xdr:nvCxnSpPr>
            <xdr:cNvPr id="128" name="127 - Ευθύγραμμο βέλος σύνδεσης"/>
            <xdr:cNvCxnSpPr/>
          </xdr:nvCxnSpPr>
          <xdr:spPr>
            <a:xfrm>
              <a:off x="3248025" y="9401175"/>
              <a:ext cx="495300" cy="1588"/>
            </a:xfrm>
            <a:prstGeom prst="straightConnector1">
              <a:avLst/>
            </a:prstGeom>
            <a:ln w="158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nvGrpSpPr>
            <xdr:cNvPr id="129" name="Group 1253"/>
            <xdr:cNvGrpSpPr>
              <a:grpSpLocks/>
            </xdr:cNvGrpSpPr>
          </xdr:nvGrpSpPr>
          <xdr:grpSpPr bwMode="auto">
            <a:xfrm>
              <a:off x="4752975" y="9332119"/>
              <a:ext cx="114300" cy="140018"/>
              <a:chOff x="495" y="1422"/>
              <a:chExt cx="14" cy="14"/>
            </a:xfrm>
          </xdr:grpSpPr>
          <xdr:sp macro="" textlink="">
            <xdr:nvSpPr>
              <xdr:cNvPr id="130" name="Line 125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131" name="Line 125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sp macro="" textlink="">
          <xdr:nvSpPr>
            <xdr:cNvPr id="132" name="Text Box 1234"/>
            <xdr:cNvSpPr txBox="1">
              <a:spLocks noChangeArrowheads="1"/>
            </xdr:cNvSpPr>
          </xdr:nvSpPr>
          <xdr:spPr bwMode="auto">
            <a:xfrm>
              <a:off x="4895849" y="9290205"/>
              <a:ext cx="438151" cy="26003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1" i="0" strike="noStrike">
                  <a:solidFill>
                    <a:srgbClr val="FF6600"/>
                  </a:solidFill>
                  <a:latin typeface="Arial"/>
                  <a:cs typeface="Arial"/>
                </a:rPr>
                <a:t>2</a:t>
              </a:r>
              <a:r>
                <a:rPr lang="en-US" sz="1200" b="0" i="0" strike="noStrike">
                  <a:solidFill>
                    <a:srgbClr val="FFFF99"/>
                  </a:solidFill>
                  <a:latin typeface="Arial"/>
                  <a:cs typeface="Arial"/>
                </a:rPr>
                <a:t>NaI</a:t>
              </a:r>
            </a:p>
          </xdr:txBody>
        </xdr:sp>
        <xdr:grpSp>
          <xdr:nvGrpSpPr>
            <xdr:cNvPr id="133" name="Group 1253"/>
            <xdr:cNvGrpSpPr>
              <a:grpSpLocks/>
            </xdr:cNvGrpSpPr>
          </xdr:nvGrpSpPr>
          <xdr:grpSpPr bwMode="auto">
            <a:xfrm>
              <a:off x="5391150" y="9332119"/>
              <a:ext cx="114300" cy="140018"/>
              <a:chOff x="495" y="1422"/>
              <a:chExt cx="14" cy="14"/>
            </a:xfrm>
          </xdr:grpSpPr>
          <xdr:sp macro="" textlink="">
            <xdr:nvSpPr>
              <xdr:cNvPr id="134" name="Line 1254"/>
              <xdr:cNvSpPr>
                <a:spLocks noChangeShapeType="1"/>
              </xdr:cNvSpPr>
            </xdr:nvSpPr>
            <xdr:spPr bwMode="auto">
              <a:xfrm flipH="1">
                <a:off x="495" y="1429"/>
                <a:ext cx="14" cy="0"/>
              </a:xfrm>
              <a:prstGeom prst="line">
                <a:avLst/>
              </a:prstGeom>
              <a:noFill/>
              <a:ln w="19050">
                <a:solidFill>
                  <a:srgbClr val="FF0000"/>
                </a:solidFill>
                <a:round/>
                <a:headEnd/>
                <a:tailEnd/>
              </a:ln>
            </xdr:spPr>
          </xdr:sp>
          <xdr:sp macro="" textlink="">
            <xdr:nvSpPr>
              <xdr:cNvPr id="135" name="Line 1255"/>
              <xdr:cNvSpPr>
                <a:spLocks noChangeShapeType="1"/>
              </xdr:cNvSpPr>
            </xdr:nvSpPr>
            <xdr:spPr bwMode="auto">
              <a:xfrm rot="5400000" flipH="1">
                <a:off x="495" y="1429"/>
                <a:ext cx="14" cy="0"/>
              </a:xfrm>
              <a:prstGeom prst="line">
                <a:avLst/>
              </a:prstGeom>
              <a:noFill/>
              <a:ln w="19050">
                <a:solidFill>
                  <a:srgbClr val="FF0000"/>
                </a:solidFill>
                <a:round/>
                <a:headEnd/>
                <a:tailEnd/>
              </a:ln>
            </xdr:spPr>
          </xdr:sp>
        </xdr:grpSp>
      </xdr:grpSp>
    </xdr:grpSp>
    <xdr:clientData/>
  </xdr:twoCellAnchor>
  <xdr:twoCellAnchor>
    <xdr:from>
      <xdr:col>1</xdr:col>
      <xdr:colOff>47626</xdr:colOff>
      <xdr:row>53</xdr:row>
      <xdr:rowOff>76200</xdr:rowOff>
    </xdr:from>
    <xdr:to>
      <xdr:col>2</xdr:col>
      <xdr:colOff>352425</xdr:colOff>
      <xdr:row>54</xdr:row>
      <xdr:rowOff>133350</xdr:rowOff>
    </xdr:to>
    <xdr:sp macro="" textlink="">
      <xdr:nvSpPr>
        <xdr:cNvPr id="143" name="142 - TextBox"/>
        <xdr:cNvSpPr txBox="1"/>
      </xdr:nvSpPr>
      <xdr:spPr>
        <a:xfrm>
          <a:off x="657226" y="10077450"/>
          <a:ext cx="914399" cy="257175"/>
        </a:xfrm>
        <a:prstGeom prst="rect">
          <a:avLst/>
        </a:prstGeom>
        <a:solidFill>
          <a:srgbClr val="800000"/>
        </a:solidFill>
        <a:ln w="9525" cmpd="sng">
          <a:solidFill>
            <a:srgbClr val="FFFF99"/>
          </a:solidFill>
        </a:ln>
        <a:effectLst>
          <a:innerShdw blurRad="63500" dist="50800" dir="27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200">
              <a:solidFill>
                <a:srgbClr val="FFFF99"/>
              </a:solidFill>
              <a:latin typeface="Arial" pitchFamily="34" charset="0"/>
              <a:cs typeface="Arial" pitchFamily="34" charset="0"/>
            </a:rPr>
            <a:t>2</a:t>
          </a:r>
          <a:r>
            <a:rPr lang="el-GR" sz="1200">
              <a:solidFill>
                <a:srgbClr val="FFFF99"/>
              </a:solidFill>
              <a:latin typeface="Arial" pitchFamily="34" charset="0"/>
              <a:cs typeface="Arial" pitchFamily="34" charset="0"/>
            </a:rPr>
            <a:t>ο στάδιο</a:t>
          </a:r>
        </a:p>
      </xdr:txBody>
    </xdr:sp>
    <xdr:clientData/>
  </xdr:twoCellAnchor>
  <xdr:twoCellAnchor>
    <xdr:from>
      <xdr:col>1</xdr:col>
      <xdr:colOff>238125</xdr:colOff>
      <xdr:row>55</xdr:row>
      <xdr:rowOff>89056</xdr:rowOff>
    </xdr:from>
    <xdr:to>
      <xdr:col>8</xdr:col>
      <xdr:colOff>495300</xdr:colOff>
      <xdr:row>58</xdr:row>
      <xdr:rowOff>9316</xdr:rowOff>
    </xdr:to>
    <xdr:grpSp>
      <xdr:nvGrpSpPr>
        <xdr:cNvPr id="238" name="237 - Ομάδα"/>
        <xdr:cNvGrpSpPr/>
      </xdr:nvGrpSpPr>
      <xdr:grpSpPr>
        <a:xfrm>
          <a:off x="852641" y="11355185"/>
          <a:ext cx="4558788" cy="534776"/>
          <a:chOff x="847725" y="10404630"/>
          <a:chExt cx="4524375" cy="520144"/>
        </a:xfrm>
      </xdr:grpSpPr>
      <xdr:sp macro="" textlink="">
        <xdr:nvSpPr>
          <xdr:cNvPr id="145" name="Text Box 1232"/>
          <xdr:cNvSpPr txBox="1">
            <a:spLocks noChangeArrowheads="1"/>
          </xdr:cNvSpPr>
        </xdr:nvSpPr>
        <xdr:spPr bwMode="auto">
          <a:xfrm>
            <a:off x="2009775" y="10404630"/>
            <a:ext cx="266700" cy="2824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1" i="0" strike="noStrike">
                <a:solidFill>
                  <a:srgbClr val="FF6600"/>
                </a:solidFill>
                <a:latin typeface="Arial"/>
                <a:cs typeface="Arial"/>
              </a:rPr>
              <a:t>3</a:t>
            </a:r>
            <a:r>
              <a:rPr lang="en-US" sz="1200" b="0" i="0" strike="noStrike">
                <a:solidFill>
                  <a:srgbClr val="FFFF99"/>
                </a:solidFill>
                <a:latin typeface="Arial"/>
                <a:cs typeface="Arial"/>
              </a:rPr>
              <a:t>I</a:t>
            </a:r>
            <a:r>
              <a:rPr lang="en-US" sz="1200" b="0" i="0" strike="noStrike" baseline="-25000">
                <a:solidFill>
                  <a:srgbClr val="FFFF99"/>
                </a:solidFill>
                <a:latin typeface="Arial"/>
                <a:cs typeface="Arial"/>
              </a:rPr>
              <a:t>2</a:t>
            </a:r>
          </a:p>
        </xdr:txBody>
      </xdr:sp>
      <xdr:grpSp>
        <xdr:nvGrpSpPr>
          <xdr:cNvPr id="150" name="111 - Ομάδα"/>
          <xdr:cNvGrpSpPr/>
        </xdr:nvGrpSpPr>
        <xdr:grpSpPr>
          <a:xfrm>
            <a:off x="3676650" y="10404708"/>
            <a:ext cx="904875" cy="520066"/>
            <a:chOff x="1647825" y="5289783"/>
            <a:chExt cx="904875" cy="520066"/>
          </a:xfrm>
        </xdr:grpSpPr>
        <xdr:grpSp>
          <xdr:nvGrpSpPr>
            <xdr:cNvPr id="160" name="Group 1257"/>
            <xdr:cNvGrpSpPr>
              <a:grpSpLocks/>
            </xdr:cNvGrpSpPr>
          </xdr:nvGrpSpPr>
          <xdr:grpSpPr bwMode="auto">
            <a:xfrm>
              <a:off x="1647825" y="5289783"/>
              <a:ext cx="904875" cy="520066"/>
              <a:chOff x="84" y="3278"/>
              <a:chExt cx="95" cy="52"/>
            </a:xfrm>
          </xdr:grpSpPr>
          <xdr:sp macro="" textlink="">
            <xdr:nvSpPr>
              <xdr:cNvPr id="162" name="Text Box 1233"/>
              <xdr:cNvSpPr txBox="1">
                <a:spLocks noChangeArrowheads="1"/>
              </xdr:cNvSpPr>
            </xdr:nvSpPr>
            <xdr:spPr bwMode="auto">
              <a:xfrm>
                <a:off x="84" y="3278"/>
                <a:ext cx="20"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endParaRPr lang="en-US" sz="1200" b="0" i="0" strike="noStrike" baseline="-25000">
                  <a:solidFill>
                    <a:srgbClr val="FFFF99"/>
                  </a:solidFill>
                  <a:latin typeface="Arial"/>
                  <a:cs typeface="Arial"/>
                </a:endParaRPr>
              </a:p>
            </xdr:txBody>
          </xdr:sp>
          <xdr:sp macro="" textlink="">
            <xdr:nvSpPr>
              <xdr:cNvPr id="163" name="Text Box 1232"/>
              <xdr:cNvSpPr txBox="1">
                <a:spLocks noChangeArrowheads="1"/>
              </xdr:cNvSpPr>
            </xdr:nvSpPr>
            <xdr:spPr bwMode="auto">
              <a:xfrm>
                <a:off x="143"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66FF33"/>
                    </a:solidFill>
                    <a:latin typeface="Arial"/>
                    <a:cs typeface="Arial"/>
                  </a:rPr>
                  <a:t>C</a:t>
                </a:r>
                <a:r>
                  <a:rPr lang="en-US" sz="1200" b="0" i="0" strike="noStrike">
                    <a:solidFill>
                      <a:srgbClr val="FFFF99"/>
                    </a:solidFill>
                    <a:latin typeface="Arial"/>
                    <a:cs typeface="Arial"/>
                  </a:rPr>
                  <a:t>I</a:t>
                </a:r>
                <a:r>
                  <a:rPr lang="en-US" sz="1200" b="0" i="0" strike="noStrike" baseline="-25000">
                    <a:solidFill>
                      <a:srgbClr val="FFFF99"/>
                    </a:solidFill>
                    <a:latin typeface="Arial"/>
                    <a:cs typeface="Arial"/>
                  </a:rPr>
                  <a:t>3</a:t>
                </a:r>
              </a:p>
            </xdr:txBody>
          </xdr:sp>
          <xdr:sp macro="" textlink="">
            <xdr:nvSpPr>
              <xdr:cNvPr id="164" name="Text Box 1234"/>
              <xdr:cNvSpPr txBox="1">
                <a:spLocks noChangeArrowheads="1"/>
              </xdr:cNvSpPr>
            </xdr:nvSpPr>
            <xdr:spPr bwMode="auto">
              <a:xfrm>
                <a:off x="113" y="3278"/>
                <a:ext cx="19"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165" name="Text Box 1235"/>
              <xdr:cNvSpPr txBox="1">
                <a:spLocks noChangeArrowheads="1"/>
              </xdr:cNvSpPr>
            </xdr:nvSpPr>
            <xdr:spPr bwMode="auto">
              <a:xfrm>
                <a:off x="112" y="3308"/>
                <a:ext cx="23"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166" name="Line 1236"/>
              <xdr:cNvSpPr>
                <a:spLocks noChangeShapeType="1"/>
              </xdr:cNvSpPr>
            </xdr:nvSpPr>
            <xdr:spPr bwMode="auto">
              <a:xfrm>
                <a:off x="102" y="3289"/>
                <a:ext cx="14" cy="0"/>
              </a:xfrm>
              <a:prstGeom prst="line">
                <a:avLst/>
              </a:prstGeom>
              <a:noFill/>
              <a:ln w="9525">
                <a:solidFill>
                  <a:srgbClr val="FFFF99"/>
                </a:solidFill>
                <a:round/>
                <a:headEnd/>
                <a:tailEnd/>
              </a:ln>
            </xdr:spPr>
          </xdr:sp>
          <xdr:sp macro="" textlink="">
            <xdr:nvSpPr>
              <xdr:cNvPr id="167" name="Line 1237"/>
              <xdr:cNvSpPr>
                <a:spLocks noChangeShapeType="1"/>
              </xdr:cNvSpPr>
            </xdr:nvSpPr>
            <xdr:spPr bwMode="auto">
              <a:xfrm rot="5400000">
                <a:off x="113" y="3304"/>
                <a:ext cx="14" cy="0"/>
              </a:xfrm>
              <a:prstGeom prst="line">
                <a:avLst/>
              </a:prstGeom>
              <a:noFill/>
              <a:ln w="9525">
                <a:solidFill>
                  <a:srgbClr val="FFFF99"/>
                </a:solidFill>
                <a:round/>
                <a:headEnd/>
                <a:tailEnd/>
              </a:ln>
            </xdr:spPr>
          </xdr:sp>
          <xdr:sp macro="" textlink="">
            <xdr:nvSpPr>
              <xdr:cNvPr id="168" name="Line 1238"/>
              <xdr:cNvSpPr>
                <a:spLocks noChangeShapeType="1"/>
              </xdr:cNvSpPr>
            </xdr:nvSpPr>
            <xdr:spPr bwMode="auto">
              <a:xfrm>
                <a:off x="131" y="3289"/>
                <a:ext cx="14" cy="0"/>
              </a:xfrm>
              <a:prstGeom prst="line">
                <a:avLst/>
              </a:prstGeom>
              <a:noFill/>
              <a:ln w="9525">
                <a:solidFill>
                  <a:srgbClr val="FFFF99"/>
                </a:solidFill>
                <a:round/>
                <a:headEnd/>
                <a:tailEnd/>
              </a:ln>
            </xdr:spPr>
          </xdr:sp>
        </xdr:grpSp>
        <xdr:sp macro="" textlink="">
          <xdr:nvSpPr>
            <xdr:cNvPr id="161" name="Line 1237"/>
            <xdr:cNvSpPr>
              <a:spLocks noChangeShapeType="1"/>
            </xdr:cNvSpPr>
          </xdr:nvSpPr>
          <xdr:spPr bwMode="auto">
            <a:xfrm>
              <a:off x="2041684" y="5476871"/>
              <a:ext cx="0" cy="140017"/>
            </a:xfrm>
            <a:prstGeom prst="line">
              <a:avLst/>
            </a:prstGeom>
            <a:noFill/>
            <a:ln w="9525">
              <a:solidFill>
                <a:srgbClr val="FF6600">
                  <a:alpha val="86000"/>
                </a:srgbClr>
              </a:solidFill>
              <a:round/>
              <a:headEnd/>
              <a:tailEnd/>
            </a:ln>
          </xdr:spPr>
        </xdr:sp>
      </xdr:grpSp>
      <xdr:sp macro="" textlink="">
        <xdr:nvSpPr>
          <xdr:cNvPr id="151" name="Text Box 1234"/>
          <xdr:cNvSpPr txBox="1">
            <a:spLocks noChangeArrowheads="1"/>
          </xdr:cNvSpPr>
        </xdr:nvSpPr>
        <xdr:spPr bwMode="auto">
          <a:xfrm>
            <a:off x="2533649" y="10404630"/>
            <a:ext cx="600076" cy="26003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1" i="0" strike="noStrike">
                <a:solidFill>
                  <a:srgbClr val="FF6600"/>
                </a:solidFill>
                <a:latin typeface="Arial"/>
                <a:cs typeface="Arial"/>
              </a:rPr>
              <a:t>3</a:t>
            </a:r>
            <a:r>
              <a:rPr lang="en-US" sz="1200" b="0" i="0" strike="noStrike">
                <a:solidFill>
                  <a:srgbClr val="FFFF99"/>
                </a:solidFill>
                <a:latin typeface="Arial"/>
                <a:cs typeface="Arial"/>
              </a:rPr>
              <a:t>NaOH</a:t>
            </a:r>
          </a:p>
        </xdr:txBody>
      </xdr:sp>
      <xdr:cxnSp macro="">
        <xdr:nvCxnSpPr>
          <xdr:cNvPr id="152" name="151 - Ευθύγραμμο βέλος σύνδεσης"/>
          <xdr:cNvCxnSpPr/>
        </xdr:nvCxnSpPr>
        <xdr:spPr>
          <a:xfrm>
            <a:off x="3171825" y="10515600"/>
            <a:ext cx="495300" cy="1588"/>
          </a:xfrm>
          <a:prstGeom prst="straightConnector1">
            <a:avLst/>
          </a:prstGeom>
          <a:ln w="158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4" name="Text Box 1234"/>
          <xdr:cNvSpPr txBox="1">
            <a:spLocks noChangeArrowheads="1"/>
          </xdr:cNvSpPr>
        </xdr:nvSpPr>
        <xdr:spPr bwMode="auto">
          <a:xfrm>
            <a:off x="4772024" y="10404630"/>
            <a:ext cx="438151" cy="26003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1" i="0" strike="noStrike">
                <a:solidFill>
                  <a:srgbClr val="FF6600"/>
                </a:solidFill>
                <a:latin typeface="Arial"/>
                <a:cs typeface="Arial"/>
              </a:rPr>
              <a:t>3</a:t>
            </a:r>
            <a:r>
              <a:rPr lang="en-US" sz="1200" b="0" i="0" strike="noStrike">
                <a:solidFill>
                  <a:srgbClr val="FFFF99"/>
                </a:solidFill>
                <a:latin typeface="Arial"/>
                <a:cs typeface="Arial"/>
              </a:rPr>
              <a:t>NaI</a:t>
            </a:r>
          </a:p>
        </xdr:txBody>
      </xdr:sp>
      <xdr:grpSp>
        <xdr:nvGrpSpPr>
          <xdr:cNvPr id="216" name="Group 819"/>
          <xdr:cNvGrpSpPr>
            <a:grpSpLocks/>
          </xdr:cNvGrpSpPr>
        </xdr:nvGrpSpPr>
        <xdr:grpSpPr bwMode="auto">
          <a:xfrm>
            <a:off x="1857375" y="10443127"/>
            <a:ext cx="114300" cy="139148"/>
            <a:chOff x="495" y="1217"/>
            <a:chExt cx="14" cy="14"/>
          </a:xfrm>
        </xdr:grpSpPr>
        <xdr:sp macro="" textlink="">
          <xdr:nvSpPr>
            <xdr:cNvPr id="217" name="Line 820"/>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218" name="Line 821"/>
            <xdr:cNvSpPr>
              <a:spLocks noChangeShapeType="1"/>
            </xdr:cNvSpPr>
          </xdr:nvSpPr>
          <xdr:spPr bwMode="auto">
            <a:xfrm rot="5400000" flipH="1">
              <a:off x="495" y="1224"/>
              <a:ext cx="14" cy="0"/>
            </a:xfrm>
            <a:prstGeom prst="line">
              <a:avLst/>
            </a:prstGeom>
            <a:noFill/>
            <a:ln w="19050">
              <a:solidFill>
                <a:srgbClr val="FF0000"/>
              </a:solidFill>
              <a:round/>
              <a:headEnd/>
              <a:tailEnd/>
            </a:ln>
          </xdr:spPr>
        </xdr:sp>
      </xdr:grpSp>
      <xdr:grpSp>
        <xdr:nvGrpSpPr>
          <xdr:cNvPr id="219" name="Group 819"/>
          <xdr:cNvGrpSpPr>
            <a:grpSpLocks/>
          </xdr:cNvGrpSpPr>
        </xdr:nvGrpSpPr>
        <xdr:grpSpPr bwMode="auto">
          <a:xfrm>
            <a:off x="2333625" y="10443127"/>
            <a:ext cx="114300" cy="139148"/>
            <a:chOff x="495" y="1217"/>
            <a:chExt cx="14" cy="14"/>
          </a:xfrm>
        </xdr:grpSpPr>
        <xdr:sp macro="" textlink="">
          <xdr:nvSpPr>
            <xdr:cNvPr id="220" name="Line 820"/>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221" name="Line 821"/>
            <xdr:cNvSpPr>
              <a:spLocks noChangeShapeType="1"/>
            </xdr:cNvSpPr>
          </xdr:nvSpPr>
          <xdr:spPr bwMode="auto">
            <a:xfrm rot="5400000" flipH="1">
              <a:off x="495" y="1224"/>
              <a:ext cx="14" cy="0"/>
            </a:xfrm>
            <a:prstGeom prst="line">
              <a:avLst/>
            </a:prstGeom>
            <a:noFill/>
            <a:ln w="19050">
              <a:solidFill>
                <a:srgbClr val="FF0000"/>
              </a:solidFill>
              <a:round/>
              <a:headEnd/>
              <a:tailEnd/>
            </a:ln>
          </xdr:spPr>
        </xdr:sp>
      </xdr:grpSp>
      <xdr:grpSp>
        <xdr:nvGrpSpPr>
          <xdr:cNvPr id="222" name="111 - Ομάδα"/>
          <xdr:cNvGrpSpPr/>
        </xdr:nvGrpSpPr>
        <xdr:grpSpPr>
          <a:xfrm>
            <a:off x="847725" y="10404678"/>
            <a:ext cx="904875" cy="500063"/>
            <a:chOff x="1647825" y="5289753"/>
            <a:chExt cx="904875" cy="500063"/>
          </a:xfrm>
        </xdr:grpSpPr>
        <xdr:grpSp>
          <xdr:nvGrpSpPr>
            <xdr:cNvPr id="223" name="Group 1257"/>
            <xdr:cNvGrpSpPr>
              <a:grpSpLocks/>
            </xdr:cNvGrpSpPr>
          </xdr:nvGrpSpPr>
          <xdr:grpSpPr bwMode="auto">
            <a:xfrm>
              <a:off x="1647825" y="5289753"/>
              <a:ext cx="904875" cy="500063"/>
              <a:chOff x="84" y="3278"/>
              <a:chExt cx="95" cy="50"/>
            </a:xfrm>
          </xdr:grpSpPr>
          <xdr:sp macro="" textlink="">
            <xdr:nvSpPr>
              <xdr:cNvPr id="225" name="Text Box 1233"/>
              <xdr:cNvSpPr txBox="1">
                <a:spLocks noChangeArrowheads="1"/>
              </xdr:cNvSpPr>
            </xdr:nvSpPr>
            <xdr:spPr bwMode="auto">
              <a:xfrm>
                <a:off x="84" y="3278"/>
                <a:ext cx="20"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endParaRPr lang="en-US" sz="1200" b="0" i="0" strike="noStrike" baseline="-25000">
                  <a:solidFill>
                    <a:srgbClr val="FFFF99"/>
                  </a:solidFill>
                  <a:latin typeface="Arial"/>
                  <a:cs typeface="Arial"/>
                </a:endParaRPr>
              </a:p>
            </xdr:txBody>
          </xdr:sp>
          <xdr:sp macro="" textlink="">
            <xdr:nvSpPr>
              <xdr:cNvPr id="226" name="Text Box 1232"/>
              <xdr:cNvSpPr txBox="1">
                <a:spLocks noChangeArrowheads="1"/>
              </xdr:cNvSpPr>
            </xdr:nvSpPr>
            <xdr:spPr bwMode="auto">
              <a:xfrm>
                <a:off x="143"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66FF33"/>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p>
            </xdr:txBody>
          </xdr:sp>
          <xdr:sp macro="" textlink="">
            <xdr:nvSpPr>
              <xdr:cNvPr id="227" name="Text Box 1234"/>
              <xdr:cNvSpPr txBox="1">
                <a:spLocks noChangeArrowheads="1"/>
              </xdr:cNvSpPr>
            </xdr:nvSpPr>
            <xdr:spPr bwMode="auto">
              <a:xfrm>
                <a:off x="113" y="3278"/>
                <a:ext cx="19"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228" name="Text Box 1235"/>
              <xdr:cNvSpPr txBox="1">
                <a:spLocks noChangeArrowheads="1"/>
              </xdr:cNvSpPr>
            </xdr:nvSpPr>
            <xdr:spPr bwMode="auto">
              <a:xfrm>
                <a:off x="112" y="3308"/>
                <a:ext cx="22"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229" name="Line 1236"/>
              <xdr:cNvSpPr>
                <a:spLocks noChangeShapeType="1"/>
              </xdr:cNvSpPr>
            </xdr:nvSpPr>
            <xdr:spPr bwMode="auto">
              <a:xfrm>
                <a:off x="102" y="3289"/>
                <a:ext cx="14" cy="0"/>
              </a:xfrm>
              <a:prstGeom prst="line">
                <a:avLst/>
              </a:prstGeom>
              <a:noFill/>
              <a:ln w="9525">
                <a:solidFill>
                  <a:srgbClr val="FFFF99"/>
                </a:solidFill>
                <a:round/>
                <a:headEnd/>
                <a:tailEnd/>
              </a:ln>
            </xdr:spPr>
          </xdr:sp>
          <xdr:sp macro="" textlink="">
            <xdr:nvSpPr>
              <xdr:cNvPr id="230" name="Line 1237"/>
              <xdr:cNvSpPr>
                <a:spLocks noChangeShapeType="1"/>
              </xdr:cNvSpPr>
            </xdr:nvSpPr>
            <xdr:spPr bwMode="auto">
              <a:xfrm rot="5400000">
                <a:off x="112" y="3304"/>
                <a:ext cx="14" cy="0"/>
              </a:xfrm>
              <a:prstGeom prst="line">
                <a:avLst/>
              </a:prstGeom>
              <a:noFill/>
              <a:ln w="9525">
                <a:solidFill>
                  <a:srgbClr val="FFFF99"/>
                </a:solidFill>
                <a:round/>
                <a:headEnd/>
                <a:tailEnd/>
              </a:ln>
            </xdr:spPr>
          </xdr:sp>
          <xdr:sp macro="" textlink="">
            <xdr:nvSpPr>
              <xdr:cNvPr id="231" name="Line 1238"/>
              <xdr:cNvSpPr>
                <a:spLocks noChangeShapeType="1"/>
              </xdr:cNvSpPr>
            </xdr:nvSpPr>
            <xdr:spPr bwMode="auto">
              <a:xfrm>
                <a:off x="131" y="3289"/>
                <a:ext cx="14" cy="0"/>
              </a:xfrm>
              <a:prstGeom prst="line">
                <a:avLst/>
              </a:prstGeom>
              <a:noFill/>
              <a:ln w="9525">
                <a:solidFill>
                  <a:srgbClr val="FFFF99"/>
                </a:solidFill>
                <a:round/>
                <a:headEnd/>
                <a:tailEnd/>
              </a:ln>
            </xdr:spPr>
          </xdr:sp>
        </xdr:grpSp>
        <xdr:sp macro="" textlink="">
          <xdr:nvSpPr>
            <xdr:cNvPr id="224" name="Line 1237"/>
            <xdr:cNvSpPr>
              <a:spLocks noChangeShapeType="1"/>
            </xdr:cNvSpPr>
          </xdr:nvSpPr>
          <xdr:spPr bwMode="auto">
            <a:xfrm>
              <a:off x="2031519" y="5476871"/>
              <a:ext cx="0" cy="140017"/>
            </a:xfrm>
            <a:prstGeom prst="line">
              <a:avLst/>
            </a:prstGeom>
            <a:noFill/>
            <a:ln w="9525">
              <a:solidFill>
                <a:srgbClr val="FF6600">
                  <a:alpha val="86000"/>
                </a:srgbClr>
              </a:solidFill>
              <a:round/>
              <a:headEnd/>
              <a:tailEnd/>
            </a:ln>
          </xdr:spPr>
        </xdr:sp>
      </xdr:grpSp>
      <xdr:grpSp>
        <xdr:nvGrpSpPr>
          <xdr:cNvPr id="232" name="Group 819"/>
          <xdr:cNvGrpSpPr>
            <a:grpSpLocks/>
          </xdr:cNvGrpSpPr>
        </xdr:nvGrpSpPr>
        <xdr:grpSpPr bwMode="auto">
          <a:xfrm>
            <a:off x="4581525" y="10443127"/>
            <a:ext cx="114300" cy="139148"/>
            <a:chOff x="495" y="1217"/>
            <a:chExt cx="14" cy="14"/>
          </a:xfrm>
        </xdr:grpSpPr>
        <xdr:sp macro="" textlink="">
          <xdr:nvSpPr>
            <xdr:cNvPr id="233" name="Line 820"/>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234" name="Line 821"/>
            <xdr:cNvSpPr>
              <a:spLocks noChangeShapeType="1"/>
            </xdr:cNvSpPr>
          </xdr:nvSpPr>
          <xdr:spPr bwMode="auto">
            <a:xfrm rot="5400000" flipH="1">
              <a:off x="495" y="1224"/>
              <a:ext cx="14" cy="0"/>
            </a:xfrm>
            <a:prstGeom prst="line">
              <a:avLst/>
            </a:prstGeom>
            <a:noFill/>
            <a:ln w="19050">
              <a:solidFill>
                <a:srgbClr val="FF0000"/>
              </a:solidFill>
              <a:round/>
              <a:headEnd/>
              <a:tailEnd/>
            </a:ln>
          </xdr:spPr>
        </xdr:sp>
      </xdr:grpSp>
      <xdr:grpSp>
        <xdr:nvGrpSpPr>
          <xdr:cNvPr id="235" name="Group 819"/>
          <xdr:cNvGrpSpPr>
            <a:grpSpLocks/>
          </xdr:cNvGrpSpPr>
        </xdr:nvGrpSpPr>
        <xdr:grpSpPr bwMode="auto">
          <a:xfrm>
            <a:off x="5257800" y="10443127"/>
            <a:ext cx="114300" cy="139148"/>
            <a:chOff x="495" y="1217"/>
            <a:chExt cx="14" cy="14"/>
          </a:xfrm>
        </xdr:grpSpPr>
        <xdr:sp macro="" textlink="">
          <xdr:nvSpPr>
            <xdr:cNvPr id="236" name="Line 820"/>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237" name="Line 821"/>
            <xdr:cNvSpPr>
              <a:spLocks noChangeShapeType="1"/>
            </xdr:cNvSpPr>
          </xdr:nvSpPr>
          <xdr:spPr bwMode="auto">
            <a:xfrm rot="5400000" flipH="1">
              <a:off x="495" y="1224"/>
              <a:ext cx="14" cy="0"/>
            </a:xfrm>
            <a:prstGeom prst="line">
              <a:avLst/>
            </a:prstGeom>
            <a:noFill/>
            <a:ln w="19050">
              <a:solidFill>
                <a:srgbClr val="FF0000"/>
              </a:solidFill>
              <a:round/>
              <a:headEnd/>
              <a:tailEnd/>
            </a:ln>
          </xdr:spPr>
        </xdr:sp>
      </xdr:grpSp>
    </xdr:grpSp>
    <xdr:clientData/>
  </xdr:twoCellAnchor>
  <xdr:twoCellAnchor>
    <xdr:from>
      <xdr:col>1</xdr:col>
      <xdr:colOff>47626</xdr:colOff>
      <xdr:row>59</xdr:row>
      <xdr:rowOff>57150</xdr:rowOff>
    </xdr:from>
    <xdr:to>
      <xdr:col>2</xdr:col>
      <xdr:colOff>352425</xdr:colOff>
      <xdr:row>60</xdr:row>
      <xdr:rowOff>114300</xdr:rowOff>
    </xdr:to>
    <xdr:sp macro="" textlink="">
      <xdr:nvSpPr>
        <xdr:cNvPr id="239" name="238 - TextBox"/>
        <xdr:cNvSpPr txBox="1"/>
      </xdr:nvSpPr>
      <xdr:spPr>
        <a:xfrm>
          <a:off x="657226" y="11258550"/>
          <a:ext cx="914399" cy="257175"/>
        </a:xfrm>
        <a:prstGeom prst="rect">
          <a:avLst/>
        </a:prstGeom>
        <a:solidFill>
          <a:srgbClr val="800000"/>
        </a:solidFill>
        <a:ln w="9525" cmpd="sng">
          <a:solidFill>
            <a:srgbClr val="FFFF99"/>
          </a:solidFill>
        </a:ln>
        <a:effectLst>
          <a:innerShdw blurRad="63500" dist="50800" dir="27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200">
              <a:solidFill>
                <a:srgbClr val="FFFF99"/>
              </a:solidFill>
              <a:latin typeface="Arial" pitchFamily="34" charset="0"/>
              <a:cs typeface="Arial" pitchFamily="34" charset="0"/>
            </a:rPr>
            <a:t>3</a:t>
          </a:r>
          <a:r>
            <a:rPr lang="el-GR" sz="1200">
              <a:solidFill>
                <a:srgbClr val="FFFF99"/>
              </a:solidFill>
              <a:latin typeface="Arial" pitchFamily="34" charset="0"/>
              <a:cs typeface="Arial" pitchFamily="34" charset="0"/>
            </a:rPr>
            <a:t>ο στάδιο</a:t>
          </a:r>
        </a:p>
      </xdr:txBody>
    </xdr:sp>
    <xdr:clientData/>
  </xdr:twoCellAnchor>
  <xdr:twoCellAnchor>
    <xdr:from>
      <xdr:col>6</xdr:col>
      <xdr:colOff>76200</xdr:colOff>
      <xdr:row>61</xdr:row>
      <xdr:rowOff>51050</xdr:rowOff>
    </xdr:from>
    <xdr:to>
      <xdr:col>7</xdr:col>
      <xdr:colOff>438150</xdr:colOff>
      <xdr:row>63</xdr:row>
      <xdr:rowOff>161005</xdr:rowOff>
    </xdr:to>
    <xdr:grpSp>
      <xdr:nvGrpSpPr>
        <xdr:cNvPr id="242" name="111 - Ομάδα"/>
        <xdr:cNvGrpSpPr/>
      </xdr:nvGrpSpPr>
      <xdr:grpSpPr>
        <a:xfrm>
          <a:off x="3763297" y="12546211"/>
          <a:ext cx="976466" cy="519633"/>
          <a:chOff x="1647825" y="5289800"/>
          <a:chExt cx="971550" cy="510065"/>
        </a:xfrm>
      </xdr:grpSpPr>
      <xdr:grpSp>
        <xdr:nvGrpSpPr>
          <xdr:cNvPr id="268" name="Group 1257"/>
          <xdr:cNvGrpSpPr>
            <a:grpSpLocks/>
          </xdr:cNvGrpSpPr>
        </xdr:nvGrpSpPr>
        <xdr:grpSpPr bwMode="auto">
          <a:xfrm>
            <a:off x="1647825" y="5289800"/>
            <a:ext cx="971550" cy="510065"/>
            <a:chOff x="84" y="3278"/>
            <a:chExt cx="102" cy="51"/>
          </a:xfrm>
        </xdr:grpSpPr>
        <xdr:sp macro="" textlink="">
          <xdr:nvSpPr>
            <xdr:cNvPr id="270" name="Text Box 1233"/>
            <xdr:cNvSpPr txBox="1">
              <a:spLocks noChangeArrowheads="1"/>
            </xdr:cNvSpPr>
          </xdr:nvSpPr>
          <xdr:spPr bwMode="auto">
            <a:xfrm>
              <a:off x="84" y="3278"/>
              <a:ext cx="20"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endParaRPr lang="en-US" sz="1200" b="0" i="0" strike="noStrike" baseline="-25000">
                <a:solidFill>
                  <a:srgbClr val="FFFF99"/>
                </a:solidFill>
                <a:latin typeface="Arial"/>
                <a:cs typeface="Arial"/>
              </a:endParaRPr>
            </a:p>
          </xdr:txBody>
        </xdr:sp>
        <xdr:sp macro="" textlink="">
          <xdr:nvSpPr>
            <xdr:cNvPr id="271" name="Text Box 1232"/>
            <xdr:cNvSpPr txBox="1">
              <a:spLocks noChangeArrowheads="1"/>
            </xdr:cNvSpPr>
          </xdr:nvSpPr>
          <xdr:spPr bwMode="auto">
            <a:xfrm>
              <a:off x="143" y="3278"/>
              <a:ext cx="43"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ONa</a:t>
              </a:r>
              <a:endParaRPr lang="en-US" sz="1200" b="0" i="0" strike="noStrike" baseline="-25000">
                <a:solidFill>
                  <a:srgbClr val="FFFF99"/>
                </a:solidFill>
                <a:latin typeface="Arial"/>
                <a:cs typeface="Arial"/>
              </a:endParaRPr>
            </a:p>
          </xdr:txBody>
        </xdr:sp>
        <xdr:sp macro="" textlink="">
          <xdr:nvSpPr>
            <xdr:cNvPr id="272" name="Text Box 1234"/>
            <xdr:cNvSpPr txBox="1">
              <a:spLocks noChangeArrowheads="1"/>
            </xdr:cNvSpPr>
          </xdr:nvSpPr>
          <xdr:spPr bwMode="auto">
            <a:xfrm>
              <a:off x="113" y="3278"/>
              <a:ext cx="19"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273" name="Text Box 1235"/>
            <xdr:cNvSpPr txBox="1">
              <a:spLocks noChangeArrowheads="1"/>
            </xdr:cNvSpPr>
          </xdr:nvSpPr>
          <xdr:spPr bwMode="auto">
            <a:xfrm>
              <a:off x="113" y="3308"/>
              <a:ext cx="22"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274" name="Line 1236"/>
            <xdr:cNvSpPr>
              <a:spLocks noChangeShapeType="1"/>
            </xdr:cNvSpPr>
          </xdr:nvSpPr>
          <xdr:spPr bwMode="auto">
            <a:xfrm>
              <a:off x="102" y="3289"/>
              <a:ext cx="14" cy="0"/>
            </a:xfrm>
            <a:prstGeom prst="line">
              <a:avLst/>
            </a:prstGeom>
            <a:noFill/>
            <a:ln w="9525">
              <a:solidFill>
                <a:srgbClr val="FFFF99"/>
              </a:solidFill>
              <a:round/>
              <a:headEnd/>
              <a:tailEnd/>
            </a:ln>
          </xdr:spPr>
        </xdr:sp>
        <xdr:sp macro="" textlink="">
          <xdr:nvSpPr>
            <xdr:cNvPr id="275" name="Line 1237"/>
            <xdr:cNvSpPr>
              <a:spLocks noChangeShapeType="1"/>
            </xdr:cNvSpPr>
          </xdr:nvSpPr>
          <xdr:spPr bwMode="auto">
            <a:xfrm rot="5400000">
              <a:off x="113" y="3304"/>
              <a:ext cx="14" cy="0"/>
            </a:xfrm>
            <a:prstGeom prst="line">
              <a:avLst/>
            </a:prstGeom>
            <a:noFill/>
            <a:ln w="9525">
              <a:solidFill>
                <a:srgbClr val="FFFF99"/>
              </a:solidFill>
              <a:round/>
              <a:headEnd/>
              <a:tailEnd/>
            </a:ln>
          </xdr:spPr>
        </xdr:sp>
        <xdr:sp macro="" textlink="">
          <xdr:nvSpPr>
            <xdr:cNvPr id="276" name="Line 1238"/>
            <xdr:cNvSpPr>
              <a:spLocks noChangeShapeType="1"/>
            </xdr:cNvSpPr>
          </xdr:nvSpPr>
          <xdr:spPr bwMode="auto">
            <a:xfrm>
              <a:off x="131" y="3289"/>
              <a:ext cx="14" cy="0"/>
            </a:xfrm>
            <a:prstGeom prst="line">
              <a:avLst/>
            </a:prstGeom>
            <a:noFill/>
            <a:ln w="9525">
              <a:solidFill>
                <a:srgbClr val="FFFF99"/>
              </a:solidFill>
              <a:round/>
              <a:headEnd/>
              <a:tailEnd/>
            </a:ln>
          </xdr:spPr>
        </xdr:sp>
      </xdr:grpSp>
      <xdr:sp macro="" textlink="">
        <xdr:nvSpPr>
          <xdr:cNvPr id="269" name="Line 1237"/>
          <xdr:cNvSpPr>
            <a:spLocks noChangeShapeType="1"/>
          </xdr:cNvSpPr>
        </xdr:nvSpPr>
        <xdr:spPr bwMode="auto">
          <a:xfrm>
            <a:off x="2041684" y="5476871"/>
            <a:ext cx="0" cy="140017"/>
          </a:xfrm>
          <a:prstGeom prst="line">
            <a:avLst/>
          </a:prstGeom>
          <a:noFill/>
          <a:ln w="9525">
            <a:solidFill>
              <a:srgbClr val="FF6600">
                <a:alpha val="86000"/>
              </a:srgbClr>
            </a:solidFill>
            <a:round/>
            <a:headEnd/>
            <a:tailEnd/>
          </a:ln>
        </xdr:spPr>
      </xdr:sp>
    </xdr:grpSp>
    <xdr:clientData/>
  </xdr:twoCellAnchor>
  <xdr:twoCellAnchor>
    <xdr:from>
      <xdr:col>3</xdr:col>
      <xdr:colOff>104774</xdr:colOff>
      <xdr:row>61</xdr:row>
      <xdr:rowOff>50955</xdr:rowOff>
    </xdr:from>
    <xdr:to>
      <xdr:col>4</xdr:col>
      <xdr:colOff>28575</xdr:colOff>
      <xdr:row>62</xdr:row>
      <xdr:rowOff>110962</xdr:rowOff>
    </xdr:to>
    <xdr:sp macro="" textlink="">
      <xdr:nvSpPr>
        <xdr:cNvPr id="243" name="Text Box 1234"/>
        <xdr:cNvSpPr txBox="1">
          <a:spLocks noChangeArrowheads="1"/>
        </xdr:cNvSpPr>
      </xdr:nvSpPr>
      <xdr:spPr bwMode="auto">
        <a:xfrm>
          <a:off x="1933574" y="11652405"/>
          <a:ext cx="533401" cy="26003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NaOH</a:t>
          </a:r>
        </a:p>
      </xdr:txBody>
    </xdr:sp>
    <xdr:clientData/>
  </xdr:twoCellAnchor>
  <xdr:twoCellAnchor>
    <xdr:from>
      <xdr:col>4</xdr:col>
      <xdr:colOff>66675</xdr:colOff>
      <xdr:row>61</xdr:row>
      <xdr:rowOff>161925</xdr:rowOff>
    </xdr:from>
    <xdr:to>
      <xdr:col>4</xdr:col>
      <xdr:colOff>561975</xdr:colOff>
      <xdr:row>61</xdr:row>
      <xdr:rowOff>163513</xdr:rowOff>
    </xdr:to>
    <xdr:cxnSp macro="">
      <xdr:nvCxnSpPr>
        <xdr:cNvPr id="244" name="243 - Ευθύγραμμο βέλος σύνδεσης"/>
        <xdr:cNvCxnSpPr/>
      </xdr:nvCxnSpPr>
      <xdr:spPr>
        <a:xfrm>
          <a:off x="2505075" y="11763375"/>
          <a:ext cx="495300" cy="1588"/>
        </a:xfrm>
        <a:prstGeom prst="straightConnector1">
          <a:avLst/>
        </a:prstGeom>
        <a:ln w="158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228600</xdr:colOff>
      <xdr:row>61</xdr:row>
      <xdr:rowOff>51050</xdr:rowOff>
    </xdr:from>
    <xdr:to>
      <xdr:col>2</xdr:col>
      <xdr:colOff>523875</xdr:colOff>
      <xdr:row>63</xdr:row>
      <xdr:rowOff>161005</xdr:rowOff>
    </xdr:to>
    <xdr:grpSp>
      <xdr:nvGrpSpPr>
        <xdr:cNvPr id="248" name="111 - Ομάδα"/>
        <xdr:cNvGrpSpPr/>
      </xdr:nvGrpSpPr>
      <xdr:grpSpPr>
        <a:xfrm>
          <a:off x="843116" y="12546211"/>
          <a:ext cx="909791" cy="519633"/>
          <a:chOff x="1647825" y="5289800"/>
          <a:chExt cx="904875" cy="510065"/>
        </a:xfrm>
      </xdr:grpSpPr>
      <xdr:grpSp>
        <xdr:nvGrpSpPr>
          <xdr:cNvPr id="255" name="Group 1257"/>
          <xdr:cNvGrpSpPr>
            <a:grpSpLocks/>
          </xdr:cNvGrpSpPr>
        </xdr:nvGrpSpPr>
        <xdr:grpSpPr bwMode="auto">
          <a:xfrm>
            <a:off x="1647825" y="5289800"/>
            <a:ext cx="904875" cy="510065"/>
            <a:chOff x="84" y="3278"/>
            <a:chExt cx="95" cy="51"/>
          </a:xfrm>
        </xdr:grpSpPr>
        <xdr:sp macro="" textlink="">
          <xdr:nvSpPr>
            <xdr:cNvPr id="257" name="Text Box 1233"/>
            <xdr:cNvSpPr txBox="1">
              <a:spLocks noChangeArrowheads="1"/>
            </xdr:cNvSpPr>
          </xdr:nvSpPr>
          <xdr:spPr bwMode="auto">
            <a:xfrm>
              <a:off x="84" y="3278"/>
              <a:ext cx="20"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endParaRPr lang="en-US" sz="1200" b="0" i="0" strike="noStrike" baseline="-25000">
                <a:solidFill>
                  <a:srgbClr val="FFFF99"/>
                </a:solidFill>
                <a:latin typeface="Arial"/>
                <a:cs typeface="Arial"/>
              </a:endParaRPr>
            </a:p>
          </xdr:txBody>
        </xdr:sp>
        <xdr:sp macro="" textlink="">
          <xdr:nvSpPr>
            <xdr:cNvPr id="258" name="Text Box 1232"/>
            <xdr:cNvSpPr txBox="1">
              <a:spLocks noChangeArrowheads="1"/>
            </xdr:cNvSpPr>
          </xdr:nvSpPr>
          <xdr:spPr bwMode="auto">
            <a:xfrm>
              <a:off x="143" y="3278"/>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66FF33"/>
                  </a:solidFill>
                  <a:latin typeface="Arial"/>
                  <a:cs typeface="Arial"/>
                </a:rPr>
                <a:t>C</a:t>
              </a:r>
              <a:r>
                <a:rPr lang="en-US" sz="1200" b="0" i="0" strike="noStrike">
                  <a:solidFill>
                    <a:srgbClr val="FFFF99"/>
                  </a:solidFill>
                  <a:latin typeface="Arial"/>
                  <a:cs typeface="Arial"/>
                </a:rPr>
                <a:t>I</a:t>
              </a:r>
              <a:r>
                <a:rPr lang="en-US" sz="1200" b="0" i="0" strike="noStrike" baseline="-25000">
                  <a:solidFill>
                    <a:srgbClr val="FFFF99"/>
                  </a:solidFill>
                  <a:latin typeface="Arial"/>
                  <a:cs typeface="Arial"/>
                </a:rPr>
                <a:t>3</a:t>
              </a:r>
            </a:p>
          </xdr:txBody>
        </xdr:sp>
        <xdr:sp macro="" textlink="">
          <xdr:nvSpPr>
            <xdr:cNvPr id="259" name="Text Box 1234"/>
            <xdr:cNvSpPr txBox="1">
              <a:spLocks noChangeArrowheads="1"/>
            </xdr:cNvSpPr>
          </xdr:nvSpPr>
          <xdr:spPr bwMode="auto">
            <a:xfrm>
              <a:off x="113" y="3278"/>
              <a:ext cx="19"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260" name="Text Box 1235"/>
            <xdr:cNvSpPr txBox="1">
              <a:spLocks noChangeArrowheads="1"/>
            </xdr:cNvSpPr>
          </xdr:nvSpPr>
          <xdr:spPr bwMode="auto">
            <a:xfrm>
              <a:off x="113" y="3308"/>
              <a:ext cx="2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261" name="Line 1236"/>
            <xdr:cNvSpPr>
              <a:spLocks noChangeShapeType="1"/>
            </xdr:cNvSpPr>
          </xdr:nvSpPr>
          <xdr:spPr bwMode="auto">
            <a:xfrm>
              <a:off x="102" y="3289"/>
              <a:ext cx="14" cy="0"/>
            </a:xfrm>
            <a:prstGeom prst="line">
              <a:avLst/>
            </a:prstGeom>
            <a:noFill/>
            <a:ln w="9525">
              <a:solidFill>
                <a:srgbClr val="FFFF99"/>
              </a:solidFill>
              <a:round/>
              <a:headEnd/>
              <a:tailEnd/>
            </a:ln>
          </xdr:spPr>
        </xdr:sp>
        <xdr:sp macro="" textlink="">
          <xdr:nvSpPr>
            <xdr:cNvPr id="262" name="Line 1237"/>
            <xdr:cNvSpPr>
              <a:spLocks noChangeShapeType="1"/>
            </xdr:cNvSpPr>
          </xdr:nvSpPr>
          <xdr:spPr bwMode="auto">
            <a:xfrm rot="5400000">
              <a:off x="113" y="3304"/>
              <a:ext cx="14" cy="0"/>
            </a:xfrm>
            <a:prstGeom prst="line">
              <a:avLst/>
            </a:prstGeom>
            <a:noFill/>
            <a:ln w="9525">
              <a:solidFill>
                <a:srgbClr val="FFFF99"/>
              </a:solidFill>
              <a:round/>
              <a:headEnd/>
              <a:tailEnd/>
            </a:ln>
          </xdr:spPr>
        </xdr:sp>
        <xdr:sp macro="" textlink="">
          <xdr:nvSpPr>
            <xdr:cNvPr id="263" name="Line 1238"/>
            <xdr:cNvSpPr>
              <a:spLocks noChangeShapeType="1"/>
            </xdr:cNvSpPr>
          </xdr:nvSpPr>
          <xdr:spPr bwMode="auto">
            <a:xfrm>
              <a:off x="131" y="3289"/>
              <a:ext cx="14" cy="0"/>
            </a:xfrm>
            <a:prstGeom prst="line">
              <a:avLst/>
            </a:prstGeom>
            <a:noFill/>
            <a:ln w="9525">
              <a:solidFill>
                <a:srgbClr val="FFFF99"/>
              </a:solidFill>
              <a:round/>
              <a:headEnd/>
              <a:tailEnd/>
            </a:ln>
          </xdr:spPr>
        </xdr:sp>
      </xdr:grpSp>
      <xdr:sp macro="" textlink="">
        <xdr:nvSpPr>
          <xdr:cNvPr id="256" name="Line 1237"/>
          <xdr:cNvSpPr>
            <a:spLocks noChangeShapeType="1"/>
          </xdr:cNvSpPr>
        </xdr:nvSpPr>
        <xdr:spPr bwMode="auto">
          <a:xfrm>
            <a:off x="2041684" y="5476871"/>
            <a:ext cx="0" cy="140017"/>
          </a:xfrm>
          <a:prstGeom prst="line">
            <a:avLst/>
          </a:prstGeom>
          <a:noFill/>
          <a:ln w="9525">
            <a:solidFill>
              <a:srgbClr val="FF6600">
                <a:alpha val="86000"/>
              </a:srgbClr>
            </a:solidFill>
            <a:round/>
            <a:headEnd/>
            <a:tailEnd/>
          </a:ln>
        </xdr:spPr>
      </xdr:sp>
    </xdr:grpSp>
    <xdr:clientData/>
  </xdr:twoCellAnchor>
  <xdr:twoCellAnchor>
    <xdr:from>
      <xdr:col>2</xdr:col>
      <xdr:colOff>552450</xdr:colOff>
      <xdr:row>61</xdr:row>
      <xdr:rowOff>89452</xdr:rowOff>
    </xdr:from>
    <xdr:to>
      <xdr:col>3</xdr:col>
      <xdr:colOff>57150</xdr:colOff>
      <xdr:row>62</xdr:row>
      <xdr:rowOff>28575</xdr:rowOff>
    </xdr:to>
    <xdr:grpSp>
      <xdr:nvGrpSpPr>
        <xdr:cNvPr id="277" name="Group 819"/>
        <xdr:cNvGrpSpPr>
          <a:grpSpLocks/>
        </xdr:cNvGrpSpPr>
      </xdr:nvGrpSpPr>
      <xdr:grpSpPr bwMode="auto">
        <a:xfrm>
          <a:off x="1781482" y="12584613"/>
          <a:ext cx="119216" cy="143962"/>
          <a:chOff x="495" y="1217"/>
          <a:chExt cx="14" cy="14"/>
        </a:xfrm>
      </xdr:grpSpPr>
      <xdr:sp macro="" textlink="">
        <xdr:nvSpPr>
          <xdr:cNvPr id="278" name="Line 820"/>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279" name="Line 821"/>
          <xdr:cNvSpPr>
            <a:spLocks noChangeShapeType="1"/>
          </xdr:cNvSpPr>
        </xdr:nvSpPr>
        <xdr:spPr bwMode="auto">
          <a:xfrm rot="5400000" flipH="1">
            <a:off x="495" y="1224"/>
            <a:ext cx="14" cy="0"/>
          </a:xfrm>
          <a:prstGeom prst="line">
            <a:avLst/>
          </a:prstGeom>
          <a:noFill/>
          <a:ln w="19050">
            <a:solidFill>
              <a:srgbClr val="FF0000"/>
            </a:solidFill>
            <a:round/>
            <a:headEnd/>
            <a:tailEnd/>
          </a:ln>
        </xdr:spPr>
      </xdr:sp>
    </xdr:grpSp>
    <xdr:clientData/>
  </xdr:twoCellAnchor>
  <xdr:twoCellAnchor>
    <xdr:from>
      <xdr:col>4</xdr:col>
      <xdr:colOff>590549</xdr:colOff>
      <xdr:row>61</xdr:row>
      <xdr:rowOff>51016</xdr:rowOff>
    </xdr:from>
    <xdr:to>
      <xdr:col>5</xdr:col>
      <xdr:colOff>390524</xdr:colOff>
      <xdr:row>62</xdr:row>
      <xdr:rowOff>111024</xdr:rowOff>
    </xdr:to>
    <xdr:sp macro="" textlink="">
      <xdr:nvSpPr>
        <xdr:cNvPr id="280" name="Text Box 1232"/>
        <xdr:cNvSpPr txBox="1">
          <a:spLocks noChangeArrowheads="1"/>
        </xdr:cNvSpPr>
      </xdr:nvSpPr>
      <xdr:spPr bwMode="auto">
        <a:xfrm>
          <a:off x="3028949" y="11652466"/>
          <a:ext cx="409575" cy="26003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66FF33"/>
              </a:solidFill>
              <a:latin typeface="Arial"/>
              <a:cs typeface="Arial"/>
            </a:rPr>
            <a:t>C</a:t>
          </a:r>
          <a:r>
            <a:rPr lang="en-US" sz="1200" b="0" i="0" strike="noStrike">
              <a:solidFill>
                <a:srgbClr val="FFFF99"/>
              </a:solidFill>
              <a:latin typeface="Arial"/>
              <a:cs typeface="Arial"/>
            </a:rPr>
            <a:t>HI</a:t>
          </a:r>
          <a:r>
            <a:rPr lang="en-US" sz="1200" b="0" i="0" strike="noStrike" baseline="-25000">
              <a:solidFill>
                <a:srgbClr val="FFFF99"/>
              </a:solidFill>
              <a:latin typeface="Arial"/>
              <a:cs typeface="Arial"/>
            </a:rPr>
            <a:t>3</a:t>
          </a:r>
        </a:p>
      </xdr:txBody>
    </xdr:sp>
    <xdr:clientData/>
  </xdr:twoCellAnchor>
  <xdr:twoCellAnchor>
    <xdr:from>
      <xdr:col>5</xdr:col>
      <xdr:colOff>542925</xdr:colOff>
      <xdr:row>61</xdr:row>
      <xdr:rowOff>89452</xdr:rowOff>
    </xdr:from>
    <xdr:to>
      <xdr:col>6</xdr:col>
      <xdr:colOff>47625</xdr:colOff>
      <xdr:row>62</xdr:row>
      <xdr:rowOff>28575</xdr:rowOff>
    </xdr:to>
    <xdr:grpSp>
      <xdr:nvGrpSpPr>
        <xdr:cNvPr id="281" name="Group 819"/>
        <xdr:cNvGrpSpPr>
          <a:grpSpLocks/>
        </xdr:cNvGrpSpPr>
      </xdr:nvGrpSpPr>
      <xdr:grpSpPr bwMode="auto">
        <a:xfrm>
          <a:off x="3615506" y="12584613"/>
          <a:ext cx="119216" cy="143962"/>
          <a:chOff x="495" y="1217"/>
          <a:chExt cx="14" cy="14"/>
        </a:xfrm>
      </xdr:grpSpPr>
      <xdr:sp macro="" textlink="">
        <xdr:nvSpPr>
          <xdr:cNvPr id="282" name="Line 820"/>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283" name="Line 821"/>
          <xdr:cNvSpPr>
            <a:spLocks noChangeShapeType="1"/>
          </xdr:cNvSpPr>
        </xdr:nvSpPr>
        <xdr:spPr bwMode="auto">
          <a:xfrm rot="5400000" flipH="1">
            <a:off x="495" y="1224"/>
            <a:ext cx="14" cy="0"/>
          </a:xfrm>
          <a:prstGeom prst="line">
            <a:avLst/>
          </a:prstGeom>
          <a:noFill/>
          <a:ln w="19050">
            <a:solidFill>
              <a:srgbClr val="FF0000"/>
            </a:solidFill>
            <a:round/>
            <a:headEnd/>
            <a:tailEnd/>
          </a:ln>
        </xdr:spPr>
      </xdr:sp>
    </xdr:grpSp>
    <xdr:clientData/>
  </xdr:twoCellAnchor>
  <xdr:twoCellAnchor>
    <xdr:from>
      <xdr:col>5</xdr:col>
      <xdr:colOff>418306</xdr:colOff>
      <xdr:row>61</xdr:row>
      <xdr:rowOff>67471</xdr:rowOff>
    </xdr:from>
    <xdr:to>
      <xdr:col>5</xdr:col>
      <xdr:colOff>419894</xdr:colOff>
      <xdr:row>62</xdr:row>
      <xdr:rowOff>47446</xdr:rowOff>
    </xdr:to>
    <xdr:cxnSp macro="">
      <xdr:nvCxnSpPr>
        <xdr:cNvPr id="285" name="284 - Ευθύγραμμο βέλος σύνδεσης"/>
        <xdr:cNvCxnSpPr/>
      </xdr:nvCxnSpPr>
      <xdr:spPr>
        <a:xfrm rot="5400000">
          <a:off x="3377100" y="11758127"/>
          <a:ext cx="180000" cy="1588"/>
        </a:xfrm>
        <a:prstGeom prst="straightConnector1">
          <a:avLst/>
        </a:prstGeom>
        <a:ln w="12700">
          <a:solidFill>
            <a:srgbClr val="FF66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47626</xdr:colOff>
      <xdr:row>64</xdr:row>
      <xdr:rowOff>76200</xdr:rowOff>
    </xdr:from>
    <xdr:to>
      <xdr:col>3</xdr:col>
      <xdr:colOff>400049</xdr:colOff>
      <xdr:row>65</xdr:row>
      <xdr:rowOff>133350</xdr:rowOff>
    </xdr:to>
    <xdr:sp macro="" textlink="">
      <xdr:nvSpPr>
        <xdr:cNvPr id="287" name="286 - TextBox"/>
        <xdr:cNvSpPr txBox="1"/>
      </xdr:nvSpPr>
      <xdr:spPr>
        <a:xfrm>
          <a:off x="657226" y="12277725"/>
          <a:ext cx="1571623" cy="257175"/>
        </a:xfrm>
        <a:prstGeom prst="rect">
          <a:avLst/>
        </a:prstGeom>
        <a:solidFill>
          <a:srgbClr val="800000"/>
        </a:solidFill>
        <a:ln w="9525" cmpd="sng">
          <a:solidFill>
            <a:srgbClr val="FFFF99"/>
          </a:solidFill>
        </a:ln>
        <a:effectLst>
          <a:innerShdw blurRad="63500" dist="50800" dir="27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200">
              <a:solidFill>
                <a:srgbClr val="FFFF99"/>
              </a:solidFill>
              <a:latin typeface="Arial" pitchFamily="34" charset="0"/>
              <a:cs typeface="Arial" pitchFamily="34" charset="0"/>
            </a:rPr>
            <a:t>συνολική αντίδραση</a:t>
          </a:r>
        </a:p>
      </xdr:txBody>
    </xdr:sp>
    <xdr:clientData/>
  </xdr:twoCellAnchor>
  <xdr:twoCellAnchor>
    <xdr:from>
      <xdr:col>20</xdr:col>
      <xdr:colOff>268795</xdr:colOff>
      <xdr:row>24</xdr:row>
      <xdr:rowOff>204838</xdr:rowOff>
    </xdr:from>
    <xdr:to>
      <xdr:col>20</xdr:col>
      <xdr:colOff>268795</xdr:colOff>
      <xdr:row>25</xdr:row>
      <xdr:rowOff>10</xdr:rowOff>
    </xdr:to>
    <xdr:sp macro="" textlink="">
      <xdr:nvSpPr>
        <xdr:cNvPr id="323" name="Line 1255"/>
        <xdr:cNvSpPr>
          <a:spLocks noChangeShapeType="1"/>
        </xdr:cNvSpPr>
      </xdr:nvSpPr>
      <xdr:spPr bwMode="auto">
        <a:xfrm rot="5400000" flipH="1">
          <a:off x="12559112" y="5120973"/>
          <a:ext cx="11" cy="0"/>
        </a:xfrm>
        <a:prstGeom prst="line">
          <a:avLst/>
        </a:prstGeom>
        <a:noFill/>
        <a:ln w="19050">
          <a:solidFill>
            <a:srgbClr val="FF0000"/>
          </a:solidFill>
          <a:round/>
          <a:headEnd/>
          <a:tailEnd/>
        </a:ln>
      </xdr:spPr>
    </xdr:sp>
    <xdr:clientData/>
  </xdr:twoCellAnchor>
  <xdr:twoCellAnchor>
    <xdr:from>
      <xdr:col>21</xdr:col>
      <xdr:colOff>57803</xdr:colOff>
      <xdr:row>24</xdr:row>
      <xdr:rowOff>204838</xdr:rowOff>
    </xdr:from>
    <xdr:to>
      <xdr:col>21</xdr:col>
      <xdr:colOff>57803</xdr:colOff>
      <xdr:row>25</xdr:row>
      <xdr:rowOff>10</xdr:rowOff>
    </xdr:to>
    <xdr:sp macro="" textlink="">
      <xdr:nvSpPr>
        <xdr:cNvPr id="321" name="Line 1269"/>
        <xdr:cNvSpPr>
          <a:spLocks noChangeShapeType="1"/>
        </xdr:cNvSpPr>
      </xdr:nvSpPr>
      <xdr:spPr bwMode="auto">
        <a:xfrm rot="5400000" flipH="1">
          <a:off x="12962636" y="5120973"/>
          <a:ext cx="11" cy="0"/>
        </a:xfrm>
        <a:prstGeom prst="line">
          <a:avLst/>
        </a:prstGeom>
        <a:noFill/>
        <a:ln w="19050">
          <a:solidFill>
            <a:srgbClr val="FF0000"/>
          </a:solidFill>
          <a:round/>
          <a:headEnd/>
          <a:tailEnd/>
        </a:ln>
      </xdr:spPr>
    </xdr:sp>
    <xdr:clientData/>
  </xdr:twoCellAnchor>
  <xdr:twoCellAnchor>
    <xdr:from>
      <xdr:col>0</xdr:col>
      <xdr:colOff>580280</xdr:colOff>
      <xdr:row>68</xdr:row>
      <xdr:rowOff>77672</xdr:rowOff>
    </xdr:from>
    <xdr:to>
      <xdr:col>2</xdr:col>
      <xdr:colOff>379272</xdr:colOff>
      <xdr:row>70</xdr:row>
      <xdr:rowOff>139453</xdr:rowOff>
    </xdr:to>
    <xdr:grpSp>
      <xdr:nvGrpSpPr>
        <xdr:cNvPr id="293" name="Group 1257"/>
        <xdr:cNvGrpSpPr>
          <a:grpSpLocks/>
        </xdr:cNvGrpSpPr>
      </xdr:nvGrpSpPr>
      <xdr:grpSpPr bwMode="auto">
        <a:xfrm>
          <a:off x="580280" y="14006704"/>
          <a:ext cx="1028024" cy="471459"/>
          <a:chOff x="54" y="3274"/>
          <a:chExt cx="107" cy="60"/>
        </a:xfrm>
      </xdr:grpSpPr>
      <xdr:sp macro="" textlink="">
        <xdr:nvSpPr>
          <xdr:cNvPr id="313" name="Text Box 1233"/>
          <xdr:cNvSpPr txBox="1">
            <a:spLocks noChangeArrowheads="1"/>
          </xdr:cNvSpPr>
        </xdr:nvSpPr>
        <xdr:spPr bwMode="auto">
          <a:xfrm>
            <a:off x="54" y="3274"/>
            <a:ext cx="20"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endParaRPr lang="en-US" sz="1200" b="0" i="0" strike="noStrike" baseline="-25000">
              <a:solidFill>
                <a:srgbClr val="FFFF99"/>
              </a:solidFill>
              <a:latin typeface="Arial"/>
              <a:cs typeface="Arial"/>
            </a:endParaRPr>
          </a:p>
        </xdr:txBody>
      </xdr:sp>
      <xdr:sp macro="" textlink="">
        <xdr:nvSpPr>
          <xdr:cNvPr id="314" name="Text Box 1232"/>
          <xdr:cNvSpPr txBox="1">
            <a:spLocks noChangeArrowheads="1"/>
          </xdr:cNvSpPr>
        </xdr:nvSpPr>
        <xdr:spPr bwMode="auto">
          <a:xfrm>
            <a:off x="125" y="327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66FF33"/>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p>
        </xdr:txBody>
      </xdr:sp>
      <xdr:sp macro="" textlink="">
        <xdr:nvSpPr>
          <xdr:cNvPr id="315" name="Text Box 1234"/>
          <xdr:cNvSpPr txBox="1">
            <a:spLocks noChangeArrowheads="1"/>
          </xdr:cNvSpPr>
        </xdr:nvSpPr>
        <xdr:spPr bwMode="auto">
          <a:xfrm>
            <a:off x="83" y="3274"/>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316" name="Text Box 1235"/>
          <xdr:cNvSpPr txBox="1">
            <a:spLocks noChangeArrowheads="1"/>
          </xdr:cNvSpPr>
        </xdr:nvSpPr>
        <xdr:spPr bwMode="auto">
          <a:xfrm>
            <a:off x="83" y="3312"/>
            <a:ext cx="30"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OH</a:t>
            </a:r>
          </a:p>
        </xdr:txBody>
      </xdr:sp>
      <xdr:sp macro="" textlink="">
        <xdr:nvSpPr>
          <xdr:cNvPr id="317" name="Line 1236"/>
          <xdr:cNvSpPr>
            <a:spLocks noChangeShapeType="1"/>
          </xdr:cNvSpPr>
        </xdr:nvSpPr>
        <xdr:spPr bwMode="auto">
          <a:xfrm>
            <a:off x="71" y="3287"/>
            <a:ext cx="14" cy="0"/>
          </a:xfrm>
          <a:prstGeom prst="line">
            <a:avLst/>
          </a:prstGeom>
          <a:noFill/>
          <a:ln w="9525">
            <a:solidFill>
              <a:srgbClr val="FFFF99"/>
            </a:solidFill>
            <a:round/>
            <a:headEnd/>
            <a:tailEnd/>
          </a:ln>
        </xdr:spPr>
      </xdr:sp>
      <xdr:sp macro="" textlink="">
        <xdr:nvSpPr>
          <xdr:cNvPr id="318" name="Line 1237"/>
          <xdr:cNvSpPr>
            <a:spLocks noChangeShapeType="1"/>
          </xdr:cNvSpPr>
        </xdr:nvSpPr>
        <xdr:spPr bwMode="auto">
          <a:xfrm rot="5400000">
            <a:off x="85" y="3306"/>
            <a:ext cx="14" cy="0"/>
          </a:xfrm>
          <a:prstGeom prst="line">
            <a:avLst/>
          </a:prstGeom>
          <a:noFill/>
          <a:ln w="9525">
            <a:solidFill>
              <a:srgbClr val="FFFF99"/>
            </a:solidFill>
            <a:round/>
            <a:headEnd/>
            <a:tailEnd/>
          </a:ln>
        </xdr:spPr>
      </xdr:sp>
      <xdr:sp macro="" textlink="">
        <xdr:nvSpPr>
          <xdr:cNvPr id="319" name="Line 1238"/>
          <xdr:cNvSpPr>
            <a:spLocks noChangeShapeType="1"/>
          </xdr:cNvSpPr>
        </xdr:nvSpPr>
        <xdr:spPr bwMode="auto">
          <a:xfrm>
            <a:off x="112" y="3287"/>
            <a:ext cx="14" cy="0"/>
          </a:xfrm>
          <a:prstGeom prst="line">
            <a:avLst/>
          </a:prstGeom>
          <a:noFill/>
          <a:ln w="9525">
            <a:solidFill>
              <a:srgbClr val="FFFF99"/>
            </a:solidFill>
            <a:round/>
            <a:headEnd/>
            <a:tailEnd/>
          </a:ln>
        </xdr:spPr>
      </xdr:sp>
    </xdr:grpSp>
    <xdr:clientData/>
  </xdr:twoCellAnchor>
  <xdr:twoCellAnchor>
    <xdr:from>
      <xdr:col>6</xdr:col>
      <xdr:colOff>405067</xdr:colOff>
      <xdr:row>68</xdr:row>
      <xdr:rowOff>77507</xdr:rowOff>
    </xdr:from>
    <xdr:to>
      <xdr:col>8</xdr:col>
      <xdr:colOff>156021</xdr:colOff>
      <xdr:row>70</xdr:row>
      <xdr:rowOff>107854</xdr:rowOff>
    </xdr:to>
    <xdr:grpSp>
      <xdr:nvGrpSpPr>
        <xdr:cNvPr id="294" name="111 - Ομάδα"/>
        <xdr:cNvGrpSpPr/>
      </xdr:nvGrpSpPr>
      <xdr:grpSpPr>
        <a:xfrm>
          <a:off x="4092164" y="14006539"/>
          <a:ext cx="979986" cy="440025"/>
          <a:chOff x="1962150" y="5249715"/>
          <a:chExt cx="971550" cy="560070"/>
        </a:xfrm>
      </xdr:grpSpPr>
      <xdr:grpSp>
        <xdr:nvGrpSpPr>
          <xdr:cNvPr id="304" name="Group 1257"/>
          <xdr:cNvGrpSpPr>
            <a:grpSpLocks/>
          </xdr:cNvGrpSpPr>
        </xdr:nvGrpSpPr>
        <xdr:grpSpPr bwMode="auto">
          <a:xfrm>
            <a:off x="1962150" y="5249715"/>
            <a:ext cx="971550" cy="560070"/>
            <a:chOff x="117" y="3274"/>
            <a:chExt cx="102" cy="56"/>
          </a:xfrm>
        </xdr:grpSpPr>
        <xdr:sp macro="" textlink="">
          <xdr:nvSpPr>
            <xdr:cNvPr id="306" name="Text Box 1233"/>
            <xdr:cNvSpPr txBox="1">
              <a:spLocks noChangeArrowheads="1"/>
            </xdr:cNvSpPr>
          </xdr:nvSpPr>
          <xdr:spPr bwMode="auto">
            <a:xfrm>
              <a:off x="117" y="3274"/>
              <a:ext cx="20"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endParaRPr lang="en-US" sz="1200" b="0" i="0" strike="noStrike" baseline="-25000">
                <a:solidFill>
                  <a:srgbClr val="FFFF99"/>
                </a:solidFill>
                <a:latin typeface="Arial"/>
                <a:cs typeface="Arial"/>
              </a:endParaRPr>
            </a:p>
          </xdr:txBody>
        </xdr:sp>
        <xdr:sp macro="" textlink="">
          <xdr:nvSpPr>
            <xdr:cNvPr id="307" name="Text Box 1232"/>
            <xdr:cNvSpPr txBox="1">
              <a:spLocks noChangeArrowheads="1"/>
            </xdr:cNvSpPr>
          </xdr:nvSpPr>
          <xdr:spPr bwMode="auto">
            <a:xfrm>
              <a:off x="176" y="3274"/>
              <a:ext cx="43"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ONa</a:t>
              </a:r>
              <a:endParaRPr lang="en-US" sz="1200" b="0" i="0" strike="noStrike" baseline="-25000">
                <a:solidFill>
                  <a:srgbClr val="FFFF99"/>
                </a:solidFill>
                <a:latin typeface="Arial"/>
                <a:cs typeface="Arial"/>
              </a:endParaRPr>
            </a:p>
          </xdr:txBody>
        </xdr:sp>
        <xdr:sp macro="" textlink="">
          <xdr:nvSpPr>
            <xdr:cNvPr id="308" name="Text Box 1234"/>
            <xdr:cNvSpPr txBox="1">
              <a:spLocks noChangeArrowheads="1"/>
            </xdr:cNvSpPr>
          </xdr:nvSpPr>
          <xdr:spPr bwMode="auto">
            <a:xfrm>
              <a:off x="146" y="3274"/>
              <a:ext cx="19"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09" name="Text Box 1235"/>
            <xdr:cNvSpPr txBox="1">
              <a:spLocks noChangeArrowheads="1"/>
            </xdr:cNvSpPr>
          </xdr:nvSpPr>
          <xdr:spPr bwMode="auto">
            <a:xfrm>
              <a:off x="145" y="3309"/>
              <a:ext cx="22"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310" name="Line 1236"/>
            <xdr:cNvSpPr>
              <a:spLocks noChangeShapeType="1"/>
            </xdr:cNvSpPr>
          </xdr:nvSpPr>
          <xdr:spPr bwMode="auto">
            <a:xfrm>
              <a:off x="134" y="3287"/>
              <a:ext cx="14" cy="0"/>
            </a:xfrm>
            <a:prstGeom prst="line">
              <a:avLst/>
            </a:prstGeom>
            <a:noFill/>
            <a:ln w="9525">
              <a:solidFill>
                <a:srgbClr val="FFFF99"/>
              </a:solidFill>
              <a:round/>
              <a:headEnd/>
              <a:tailEnd/>
            </a:ln>
          </xdr:spPr>
        </xdr:sp>
        <xdr:sp macro="" textlink="">
          <xdr:nvSpPr>
            <xdr:cNvPr id="311" name="Line 1237"/>
            <xdr:cNvSpPr>
              <a:spLocks noChangeShapeType="1"/>
            </xdr:cNvSpPr>
          </xdr:nvSpPr>
          <xdr:spPr bwMode="auto">
            <a:xfrm rot="5400000">
              <a:off x="146" y="3306"/>
              <a:ext cx="14" cy="0"/>
            </a:xfrm>
            <a:prstGeom prst="line">
              <a:avLst/>
            </a:prstGeom>
            <a:noFill/>
            <a:ln w="9525">
              <a:solidFill>
                <a:srgbClr val="FFFF99"/>
              </a:solidFill>
              <a:round/>
              <a:headEnd/>
              <a:tailEnd/>
            </a:ln>
          </xdr:spPr>
        </xdr:sp>
        <xdr:sp macro="" textlink="">
          <xdr:nvSpPr>
            <xdr:cNvPr id="312" name="Line 1238"/>
            <xdr:cNvSpPr>
              <a:spLocks noChangeShapeType="1"/>
            </xdr:cNvSpPr>
          </xdr:nvSpPr>
          <xdr:spPr bwMode="auto">
            <a:xfrm>
              <a:off x="163" y="3287"/>
              <a:ext cx="14" cy="0"/>
            </a:xfrm>
            <a:prstGeom prst="line">
              <a:avLst/>
            </a:prstGeom>
            <a:noFill/>
            <a:ln w="9525">
              <a:solidFill>
                <a:srgbClr val="FFFF99"/>
              </a:solidFill>
              <a:round/>
              <a:headEnd/>
              <a:tailEnd/>
            </a:ln>
          </xdr:spPr>
        </xdr:sp>
      </xdr:grpSp>
      <xdr:sp macro="" textlink="">
        <xdr:nvSpPr>
          <xdr:cNvPr id="305" name="Line 1237"/>
          <xdr:cNvSpPr>
            <a:spLocks noChangeShapeType="1"/>
          </xdr:cNvSpPr>
        </xdr:nvSpPr>
        <xdr:spPr bwMode="auto">
          <a:xfrm>
            <a:off x="2356009" y="5495265"/>
            <a:ext cx="0" cy="140017"/>
          </a:xfrm>
          <a:prstGeom prst="line">
            <a:avLst/>
          </a:prstGeom>
          <a:noFill/>
          <a:ln w="9525">
            <a:solidFill>
              <a:srgbClr val="FF6600">
                <a:alpha val="86000"/>
              </a:srgbClr>
            </a:solidFill>
            <a:round/>
            <a:headEnd/>
            <a:tailEnd/>
          </a:ln>
        </xdr:spPr>
      </xdr:sp>
    </xdr:grpSp>
    <xdr:clientData/>
  </xdr:twoCellAnchor>
  <xdr:twoCellAnchor>
    <xdr:from>
      <xdr:col>24</xdr:col>
      <xdr:colOff>529711</xdr:colOff>
      <xdr:row>24</xdr:row>
      <xdr:rowOff>204838</xdr:rowOff>
    </xdr:from>
    <xdr:to>
      <xdr:col>24</xdr:col>
      <xdr:colOff>529711</xdr:colOff>
      <xdr:row>25</xdr:row>
      <xdr:rowOff>10</xdr:rowOff>
    </xdr:to>
    <xdr:sp macro="" textlink="">
      <xdr:nvSpPr>
        <xdr:cNvPr id="303" name="Line 1255"/>
        <xdr:cNvSpPr>
          <a:spLocks noChangeShapeType="1"/>
        </xdr:cNvSpPr>
      </xdr:nvSpPr>
      <xdr:spPr bwMode="auto">
        <a:xfrm rot="5400000" flipH="1">
          <a:off x="15278092" y="5120973"/>
          <a:ext cx="11" cy="0"/>
        </a:xfrm>
        <a:prstGeom prst="line">
          <a:avLst/>
        </a:prstGeom>
        <a:noFill/>
        <a:ln w="19050">
          <a:solidFill>
            <a:srgbClr val="FF0000"/>
          </a:solidFill>
          <a:round/>
          <a:headEnd/>
          <a:tailEnd/>
        </a:ln>
      </xdr:spPr>
    </xdr:sp>
    <xdr:clientData/>
  </xdr:twoCellAnchor>
  <xdr:twoCellAnchor>
    <xdr:from>
      <xdr:col>25</xdr:col>
      <xdr:colOff>558911</xdr:colOff>
      <xdr:row>24</xdr:row>
      <xdr:rowOff>204838</xdr:rowOff>
    </xdr:from>
    <xdr:to>
      <xdr:col>25</xdr:col>
      <xdr:colOff>558911</xdr:colOff>
      <xdr:row>25</xdr:row>
      <xdr:rowOff>10</xdr:rowOff>
    </xdr:to>
    <xdr:sp macro="" textlink="">
      <xdr:nvSpPr>
        <xdr:cNvPr id="301" name="Line 1255"/>
        <xdr:cNvSpPr>
          <a:spLocks noChangeShapeType="1"/>
        </xdr:cNvSpPr>
      </xdr:nvSpPr>
      <xdr:spPr bwMode="auto">
        <a:xfrm rot="5400000" flipH="1">
          <a:off x="15921808" y="5120973"/>
          <a:ext cx="11" cy="0"/>
        </a:xfrm>
        <a:prstGeom prst="line">
          <a:avLst/>
        </a:prstGeom>
        <a:noFill/>
        <a:ln w="19050">
          <a:solidFill>
            <a:srgbClr val="FF0000"/>
          </a:solidFill>
          <a:round/>
          <a:headEnd/>
          <a:tailEnd/>
        </a:ln>
      </xdr:spPr>
    </xdr:sp>
    <xdr:clientData/>
  </xdr:twoCellAnchor>
  <xdr:twoCellAnchor>
    <xdr:from>
      <xdr:col>2</xdr:col>
      <xdr:colOff>447188</xdr:colOff>
      <xdr:row>68</xdr:row>
      <xdr:rowOff>101950</xdr:rowOff>
    </xdr:from>
    <xdr:to>
      <xdr:col>2</xdr:col>
      <xdr:colOff>562480</xdr:colOff>
      <xdr:row>69</xdr:row>
      <xdr:rowOff>45919</xdr:rowOff>
    </xdr:to>
    <xdr:grpSp>
      <xdr:nvGrpSpPr>
        <xdr:cNvPr id="324" name="Group 819"/>
        <xdr:cNvGrpSpPr>
          <a:grpSpLocks/>
        </xdr:cNvGrpSpPr>
      </xdr:nvGrpSpPr>
      <xdr:grpSpPr bwMode="auto">
        <a:xfrm>
          <a:off x="1676220" y="14030982"/>
          <a:ext cx="115292" cy="148808"/>
          <a:chOff x="495" y="1217"/>
          <a:chExt cx="14" cy="14"/>
        </a:xfrm>
      </xdr:grpSpPr>
      <xdr:sp macro="" textlink="">
        <xdr:nvSpPr>
          <xdr:cNvPr id="325" name="Line 820"/>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326" name="Line 821"/>
          <xdr:cNvSpPr>
            <a:spLocks noChangeShapeType="1"/>
          </xdr:cNvSpPr>
        </xdr:nvSpPr>
        <xdr:spPr bwMode="auto">
          <a:xfrm rot="5400000" flipH="1">
            <a:off x="495" y="1224"/>
            <a:ext cx="14" cy="0"/>
          </a:xfrm>
          <a:prstGeom prst="line">
            <a:avLst/>
          </a:prstGeom>
          <a:noFill/>
          <a:ln w="19050">
            <a:solidFill>
              <a:srgbClr val="FF0000"/>
            </a:solidFill>
            <a:round/>
            <a:headEnd/>
            <a:tailEnd/>
          </a:ln>
        </xdr:spPr>
      </xdr:sp>
    </xdr:grpSp>
    <xdr:clientData/>
  </xdr:twoCellAnchor>
  <xdr:twoCellAnchor>
    <xdr:from>
      <xdr:col>3</xdr:col>
      <xdr:colOff>306621</xdr:colOff>
      <xdr:row>68</xdr:row>
      <xdr:rowOff>101950</xdr:rowOff>
    </xdr:from>
    <xdr:to>
      <xdr:col>3</xdr:col>
      <xdr:colOff>421913</xdr:colOff>
      <xdr:row>69</xdr:row>
      <xdr:rowOff>45919</xdr:rowOff>
    </xdr:to>
    <xdr:grpSp>
      <xdr:nvGrpSpPr>
        <xdr:cNvPr id="327" name="Group 819"/>
        <xdr:cNvGrpSpPr>
          <a:grpSpLocks/>
        </xdr:cNvGrpSpPr>
      </xdr:nvGrpSpPr>
      <xdr:grpSpPr bwMode="auto">
        <a:xfrm>
          <a:off x="2150169" y="14030982"/>
          <a:ext cx="115292" cy="148808"/>
          <a:chOff x="495" y="1217"/>
          <a:chExt cx="14" cy="14"/>
        </a:xfrm>
      </xdr:grpSpPr>
      <xdr:sp macro="" textlink="">
        <xdr:nvSpPr>
          <xdr:cNvPr id="328" name="Line 820"/>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329" name="Line 821"/>
          <xdr:cNvSpPr>
            <a:spLocks noChangeShapeType="1"/>
          </xdr:cNvSpPr>
        </xdr:nvSpPr>
        <xdr:spPr bwMode="auto">
          <a:xfrm rot="5400000" flipH="1">
            <a:off x="495" y="1224"/>
            <a:ext cx="14" cy="0"/>
          </a:xfrm>
          <a:prstGeom prst="line">
            <a:avLst/>
          </a:prstGeom>
          <a:noFill/>
          <a:ln w="19050">
            <a:solidFill>
              <a:srgbClr val="FF0000"/>
            </a:solidFill>
            <a:round/>
            <a:headEnd/>
            <a:tailEnd/>
          </a:ln>
        </xdr:spPr>
      </xdr:sp>
    </xdr:grpSp>
    <xdr:clientData/>
  </xdr:twoCellAnchor>
  <xdr:twoCellAnchor>
    <xdr:from>
      <xdr:col>6</xdr:col>
      <xdr:colOff>248202</xdr:colOff>
      <xdr:row>68</xdr:row>
      <xdr:rowOff>101950</xdr:rowOff>
    </xdr:from>
    <xdr:to>
      <xdr:col>6</xdr:col>
      <xdr:colOff>363494</xdr:colOff>
      <xdr:row>69</xdr:row>
      <xdr:rowOff>45919</xdr:rowOff>
    </xdr:to>
    <xdr:grpSp>
      <xdr:nvGrpSpPr>
        <xdr:cNvPr id="330" name="Group 819"/>
        <xdr:cNvGrpSpPr>
          <a:grpSpLocks/>
        </xdr:cNvGrpSpPr>
      </xdr:nvGrpSpPr>
      <xdr:grpSpPr bwMode="auto">
        <a:xfrm>
          <a:off x="3935299" y="14030982"/>
          <a:ext cx="115292" cy="148808"/>
          <a:chOff x="495" y="1217"/>
          <a:chExt cx="14" cy="14"/>
        </a:xfrm>
      </xdr:grpSpPr>
      <xdr:sp macro="" textlink="">
        <xdr:nvSpPr>
          <xdr:cNvPr id="331" name="Line 820"/>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332" name="Line 821"/>
          <xdr:cNvSpPr>
            <a:spLocks noChangeShapeType="1"/>
          </xdr:cNvSpPr>
        </xdr:nvSpPr>
        <xdr:spPr bwMode="auto">
          <a:xfrm rot="5400000" flipH="1">
            <a:off x="495" y="1224"/>
            <a:ext cx="14" cy="0"/>
          </a:xfrm>
          <a:prstGeom prst="line">
            <a:avLst/>
          </a:prstGeom>
          <a:noFill/>
          <a:ln w="19050">
            <a:solidFill>
              <a:srgbClr val="FF0000"/>
            </a:solidFill>
            <a:round/>
            <a:headEnd/>
            <a:tailEnd/>
          </a:ln>
        </xdr:spPr>
      </xdr:sp>
    </xdr:grpSp>
    <xdr:clientData/>
  </xdr:twoCellAnchor>
  <xdr:twoCellAnchor>
    <xdr:from>
      <xdr:col>5</xdr:col>
      <xdr:colOff>333024</xdr:colOff>
      <xdr:row>68</xdr:row>
      <xdr:rowOff>71032</xdr:rowOff>
    </xdr:from>
    <xdr:to>
      <xdr:col>6</xdr:col>
      <xdr:colOff>131639</xdr:colOff>
      <xdr:row>69</xdr:row>
      <xdr:rowOff>144278</xdr:rowOff>
    </xdr:to>
    <xdr:sp macro="" textlink="">
      <xdr:nvSpPr>
        <xdr:cNvPr id="333" name="Text Box 1232"/>
        <xdr:cNvSpPr txBox="1">
          <a:spLocks noChangeArrowheads="1"/>
        </xdr:cNvSpPr>
      </xdr:nvSpPr>
      <xdr:spPr bwMode="auto">
        <a:xfrm>
          <a:off x="3405605" y="14000064"/>
          <a:ext cx="413131" cy="278085"/>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66FF33"/>
              </a:solidFill>
              <a:latin typeface="Arial"/>
              <a:cs typeface="Arial"/>
            </a:rPr>
            <a:t>C</a:t>
          </a:r>
          <a:r>
            <a:rPr lang="en-US" sz="1200" b="0" i="0" strike="noStrike">
              <a:solidFill>
                <a:srgbClr val="FFFF99"/>
              </a:solidFill>
              <a:latin typeface="Arial"/>
              <a:cs typeface="Arial"/>
            </a:rPr>
            <a:t>HI</a:t>
          </a:r>
          <a:r>
            <a:rPr lang="en-US" sz="1200" b="0" i="0" strike="noStrike" baseline="-25000">
              <a:solidFill>
                <a:srgbClr val="FFFF99"/>
              </a:solidFill>
              <a:latin typeface="Arial"/>
              <a:cs typeface="Arial"/>
            </a:rPr>
            <a:t>3</a:t>
          </a:r>
        </a:p>
      </xdr:txBody>
    </xdr:sp>
    <xdr:clientData/>
  </xdr:twoCellAnchor>
  <xdr:twoCellAnchor>
    <xdr:from>
      <xdr:col>6</xdr:col>
      <xdr:colOff>140447</xdr:colOff>
      <xdr:row>68</xdr:row>
      <xdr:rowOff>98815</xdr:rowOff>
    </xdr:from>
    <xdr:to>
      <xdr:col>6</xdr:col>
      <xdr:colOff>142049</xdr:colOff>
      <xdr:row>69</xdr:row>
      <xdr:rowOff>86472</xdr:rowOff>
    </xdr:to>
    <xdr:cxnSp macro="">
      <xdr:nvCxnSpPr>
        <xdr:cNvPr id="334" name="333 - Ευθύγραμμο βέλος σύνδεσης"/>
        <xdr:cNvCxnSpPr/>
      </xdr:nvCxnSpPr>
      <xdr:spPr>
        <a:xfrm rot="5400000">
          <a:off x="3732097" y="14123294"/>
          <a:ext cx="192496" cy="1602"/>
        </a:xfrm>
        <a:prstGeom prst="straightConnector1">
          <a:avLst/>
        </a:prstGeom>
        <a:ln w="12700">
          <a:solidFill>
            <a:srgbClr val="FF66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175265</xdr:colOff>
      <xdr:row>68</xdr:row>
      <xdr:rowOff>101950</xdr:rowOff>
    </xdr:from>
    <xdr:to>
      <xdr:col>8</xdr:col>
      <xdr:colOff>290557</xdr:colOff>
      <xdr:row>69</xdr:row>
      <xdr:rowOff>45919</xdr:rowOff>
    </xdr:to>
    <xdr:grpSp>
      <xdr:nvGrpSpPr>
        <xdr:cNvPr id="343" name="Group 819"/>
        <xdr:cNvGrpSpPr>
          <a:grpSpLocks/>
        </xdr:cNvGrpSpPr>
      </xdr:nvGrpSpPr>
      <xdr:grpSpPr bwMode="auto">
        <a:xfrm>
          <a:off x="5091394" y="14030982"/>
          <a:ext cx="115292" cy="148808"/>
          <a:chOff x="495" y="1217"/>
          <a:chExt cx="14" cy="14"/>
        </a:xfrm>
      </xdr:grpSpPr>
      <xdr:sp macro="" textlink="">
        <xdr:nvSpPr>
          <xdr:cNvPr id="344" name="Line 820"/>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345" name="Line 821"/>
          <xdr:cNvSpPr>
            <a:spLocks noChangeShapeType="1"/>
          </xdr:cNvSpPr>
        </xdr:nvSpPr>
        <xdr:spPr bwMode="auto">
          <a:xfrm rot="5400000" flipH="1">
            <a:off x="495" y="1224"/>
            <a:ext cx="14" cy="0"/>
          </a:xfrm>
          <a:prstGeom prst="line">
            <a:avLst/>
          </a:prstGeom>
          <a:noFill/>
          <a:ln w="19050">
            <a:solidFill>
              <a:srgbClr val="FF0000"/>
            </a:solidFill>
            <a:round/>
            <a:headEnd/>
            <a:tailEnd/>
          </a:ln>
        </xdr:spPr>
      </xdr:sp>
    </xdr:grpSp>
    <xdr:clientData/>
  </xdr:twoCellAnchor>
  <xdr:twoCellAnchor>
    <xdr:from>
      <xdr:col>9</xdr:col>
      <xdr:colOff>197395</xdr:colOff>
      <xdr:row>68</xdr:row>
      <xdr:rowOff>101950</xdr:rowOff>
    </xdr:from>
    <xdr:to>
      <xdr:col>9</xdr:col>
      <xdr:colOff>312687</xdr:colOff>
      <xdr:row>69</xdr:row>
      <xdr:rowOff>45919</xdr:rowOff>
    </xdr:to>
    <xdr:grpSp>
      <xdr:nvGrpSpPr>
        <xdr:cNvPr id="346" name="Group 819"/>
        <xdr:cNvGrpSpPr>
          <a:grpSpLocks/>
        </xdr:cNvGrpSpPr>
      </xdr:nvGrpSpPr>
      <xdr:grpSpPr bwMode="auto">
        <a:xfrm>
          <a:off x="5728040" y="14030982"/>
          <a:ext cx="115292" cy="148808"/>
          <a:chOff x="495" y="1217"/>
          <a:chExt cx="14" cy="14"/>
        </a:xfrm>
      </xdr:grpSpPr>
      <xdr:sp macro="" textlink="">
        <xdr:nvSpPr>
          <xdr:cNvPr id="347" name="Line 820"/>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348" name="Line 821"/>
          <xdr:cNvSpPr>
            <a:spLocks noChangeShapeType="1"/>
          </xdr:cNvSpPr>
        </xdr:nvSpPr>
        <xdr:spPr bwMode="auto">
          <a:xfrm rot="5400000" flipH="1">
            <a:off x="495" y="1224"/>
            <a:ext cx="14" cy="0"/>
          </a:xfrm>
          <a:prstGeom prst="line">
            <a:avLst/>
          </a:prstGeom>
          <a:noFill/>
          <a:ln w="19050">
            <a:solidFill>
              <a:srgbClr val="FF0000"/>
            </a:solidFill>
            <a:round/>
            <a:headEnd/>
            <a:tailEnd/>
          </a:ln>
        </xdr:spPr>
      </xdr:sp>
    </xdr:grpSp>
    <xdr:clientData/>
  </xdr:twoCellAnchor>
  <xdr:twoCellAnchor>
    <xdr:from>
      <xdr:col>1</xdr:col>
      <xdr:colOff>47626</xdr:colOff>
      <xdr:row>71</xdr:row>
      <xdr:rowOff>104775</xdr:rowOff>
    </xdr:from>
    <xdr:to>
      <xdr:col>2</xdr:col>
      <xdr:colOff>523875</xdr:colOff>
      <xdr:row>72</xdr:row>
      <xdr:rowOff>161925</xdr:rowOff>
    </xdr:to>
    <xdr:sp macro="" textlink="">
      <xdr:nvSpPr>
        <xdr:cNvPr id="385" name="384 - TextBox"/>
        <xdr:cNvSpPr txBox="1"/>
      </xdr:nvSpPr>
      <xdr:spPr>
        <a:xfrm>
          <a:off x="657226" y="13706475"/>
          <a:ext cx="1085849" cy="257175"/>
        </a:xfrm>
        <a:prstGeom prst="rect">
          <a:avLst/>
        </a:prstGeom>
        <a:solidFill>
          <a:schemeClr val="tx2">
            <a:lumMod val="50000"/>
          </a:schemeClr>
        </a:solidFill>
        <a:ln w="9525" cmpd="sng">
          <a:gradFill>
            <a:gsLst>
              <a:gs pos="0">
                <a:schemeClr val="accent1">
                  <a:lumMod val="75000"/>
                </a:schemeClr>
              </a:gs>
              <a:gs pos="0">
                <a:schemeClr val="accent1">
                  <a:tint val="66000"/>
                  <a:satMod val="160000"/>
                </a:schemeClr>
              </a:gs>
              <a:gs pos="0">
                <a:schemeClr val="accent1">
                  <a:tint val="66000"/>
                  <a:satMod val="160000"/>
                </a:schemeClr>
              </a:gs>
              <a:gs pos="0">
                <a:schemeClr val="accent1">
                  <a:tint val="66000"/>
                  <a:satMod val="160000"/>
                </a:schemeClr>
              </a:gs>
              <a:gs pos="0">
                <a:schemeClr val="accent1">
                  <a:tint val="66000"/>
                  <a:satMod val="160000"/>
                </a:schemeClr>
              </a:gs>
              <a:gs pos="50000">
                <a:schemeClr val="accent1">
                  <a:tint val="44500"/>
                  <a:satMod val="160000"/>
                </a:schemeClr>
              </a:gs>
              <a:gs pos="100000">
                <a:schemeClr val="accent1">
                  <a:tint val="23500"/>
                  <a:satMod val="160000"/>
                </a:schemeClr>
              </a:gs>
            </a:gsLst>
            <a:lin ang="2700000" scaled="0"/>
          </a:gradFill>
        </a:ln>
        <a:effectLst>
          <a:innerShdw blurRad="63500" dist="50800" dir="27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200">
              <a:solidFill>
                <a:srgbClr val="FF6600"/>
              </a:solidFill>
              <a:latin typeface="Arial" pitchFamily="34" charset="0"/>
              <a:cs typeface="Arial" pitchFamily="34" charset="0"/>
            </a:rPr>
            <a:t>Παρατήρηση</a:t>
          </a:r>
        </a:p>
      </xdr:txBody>
    </xdr:sp>
    <xdr:clientData/>
  </xdr:twoCellAnchor>
  <xdr:twoCellAnchor>
    <xdr:from>
      <xdr:col>3</xdr:col>
      <xdr:colOff>204187</xdr:colOff>
      <xdr:row>0</xdr:row>
      <xdr:rowOff>0</xdr:rowOff>
    </xdr:from>
    <xdr:to>
      <xdr:col>3</xdr:col>
      <xdr:colOff>204187</xdr:colOff>
      <xdr:row>0</xdr:row>
      <xdr:rowOff>16</xdr:rowOff>
    </xdr:to>
    <xdr:sp macro="" textlink="">
      <xdr:nvSpPr>
        <xdr:cNvPr id="384" name="Line 1255"/>
        <xdr:cNvSpPr>
          <a:spLocks noChangeShapeType="1"/>
        </xdr:cNvSpPr>
      </xdr:nvSpPr>
      <xdr:spPr bwMode="auto">
        <a:xfrm rot="5400000" flipH="1">
          <a:off x="2072308" y="8"/>
          <a:ext cx="16" cy="0"/>
        </a:xfrm>
        <a:prstGeom prst="line">
          <a:avLst/>
        </a:prstGeom>
        <a:noFill/>
        <a:ln w="19050">
          <a:solidFill>
            <a:srgbClr val="FF0000"/>
          </a:solidFill>
          <a:round/>
          <a:headEnd/>
          <a:tailEnd/>
        </a:ln>
      </xdr:spPr>
    </xdr:sp>
    <xdr:clientData/>
  </xdr:twoCellAnchor>
  <xdr:twoCellAnchor>
    <xdr:from>
      <xdr:col>3</xdr:col>
      <xdr:colOff>613622</xdr:colOff>
      <xdr:row>0</xdr:row>
      <xdr:rowOff>0</xdr:rowOff>
    </xdr:from>
    <xdr:to>
      <xdr:col>3</xdr:col>
      <xdr:colOff>613622</xdr:colOff>
      <xdr:row>0</xdr:row>
      <xdr:rowOff>16</xdr:rowOff>
    </xdr:to>
    <xdr:sp macro="" textlink="">
      <xdr:nvSpPr>
        <xdr:cNvPr id="382" name="Line 1269"/>
        <xdr:cNvSpPr>
          <a:spLocks noChangeShapeType="1"/>
        </xdr:cNvSpPr>
      </xdr:nvSpPr>
      <xdr:spPr bwMode="auto">
        <a:xfrm rot="5400000" flipH="1">
          <a:off x="2481743" y="8"/>
          <a:ext cx="16" cy="0"/>
        </a:xfrm>
        <a:prstGeom prst="line">
          <a:avLst/>
        </a:prstGeom>
        <a:noFill/>
        <a:ln w="19050">
          <a:solidFill>
            <a:srgbClr val="FF0000"/>
          </a:solidFill>
          <a:round/>
          <a:headEnd/>
          <a:tailEnd/>
        </a:ln>
      </xdr:spPr>
    </xdr:sp>
    <xdr:clientData/>
  </xdr:twoCellAnchor>
  <xdr:twoCellAnchor>
    <xdr:from>
      <xdr:col>7</xdr:col>
      <xdr:colOff>472162</xdr:colOff>
      <xdr:row>0</xdr:row>
      <xdr:rowOff>0</xdr:rowOff>
    </xdr:from>
    <xdr:to>
      <xdr:col>7</xdr:col>
      <xdr:colOff>472162</xdr:colOff>
      <xdr:row>0</xdr:row>
      <xdr:rowOff>16</xdr:rowOff>
    </xdr:to>
    <xdr:sp macro="" textlink="">
      <xdr:nvSpPr>
        <xdr:cNvPr id="364" name="Line 1255"/>
        <xdr:cNvSpPr>
          <a:spLocks noChangeShapeType="1"/>
        </xdr:cNvSpPr>
      </xdr:nvSpPr>
      <xdr:spPr bwMode="auto">
        <a:xfrm rot="5400000" flipH="1">
          <a:off x="4831122" y="8"/>
          <a:ext cx="16" cy="0"/>
        </a:xfrm>
        <a:prstGeom prst="line">
          <a:avLst/>
        </a:prstGeom>
        <a:noFill/>
        <a:ln w="19050">
          <a:solidFill>
            <a:srgbClr val="FF0000"/>
          </a:solidFill>
          <a:round/>
          <a:headEnd/>
          <a:tailEnd/>
        </a:ln>
      </xdr:spPr>
    </xdr:sp>
    <xdr:clientData/>
  </xdr:twoCellAnchor>
  <xdr:twoCellAnchor>
    <xdr:from>
      <xdr:col>8</xdr:col>
      <xdr:colOff>502600</xdr:colOff>
      <xdr:row>0</xdr:row>
      <xdr:rowOff>0</xdr:rowOff>
    </xdr:from>
    <xdr:to>
      <xdr:col>8</xdr:col>
      <xdr:colOff>502600</xdr:colOff>
      <xdr:row>0</xdr:row>
      <xdr:rowOff>16</xdr:rowOff>
    </xdr:to>
    <xdr:sp macro="" textlink="">
      <xdr:nvSpPr>
        <xdr:cNvPr id="362" name="Line 1255"/>
        <xdr:cNvSpPr>
          <a:spLocks noChangeShapeType="1"/>
        </xdr:cNvSpPr>
      </xdr:nvSpPr>
      <xdr:spPr bwMode="auto">
        <a:xfrm rot="5400000" flipH="1">
          <a:off x="5484269" y="8"/>
          <a:ext cx="16" cy="0"/>
        </a:xfrm>
        <a:prstGeom prst="line">
          <a:avLst/>
        </a:prstGeom>
        <a:noFill/>
        <a:ln w="19050">
          <a:solidFill>
            <a:srgbClr val="FF0000"/>
          </a:solidFill>
          <a:round/>
          <a:headEnd/>
          <a:tailEnd/>
        </a:ln>
      </xdr:spPr>
    </xdr:sp>
    <xdr:clientData/>
  </xdr:twoCellAnchor>
  <xdr:twoCellAnchor>
    <xdr:from>
      <xdr:col>5</xdr:col>
      <xdr:colOff>204633</xdr:colOff>
      <xdr:row>82</xdr:row>
      <xdr:rowOff>104513</xdr:rowOff>
    </xdr:from>
    <xdr:to>
      <xdr:col>6</xdr:col>
      <xdr:colOff>22513</xdr:colOff>
      <xdr:row>83</xdr:row>
      <xdr:rowOff>202637</xdr:rowOff>
    </xdr:to>
    <xdr:sp macro="" textlink="">
      <xdr:nvSpPr>
        <xdr:cNvPr id="387" name="Text Box 1232"/>
        <xdr:cNvSpPr txBox="1">
          <a:spLocks noChangeArrowheads="1"/>
        </xdr:cNvSpPr>
      </xdr:nvSpPr>
      <xdr:spPr bwMode="auto">
        <a:xfrm>
          <a:off x="3277214" y="16901287"/>
          <a:ext cx="432396" cy="302963"/>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66FF33"/>
              </a:solidFill>
              <a:latin typeface="Arial"/>
              <a:cs typeface="Arial"/>
            </a:rPr>
            <a:t>C</a:t>
          </a:r>
          <a:r>
            <a:rPr lang="en-US" sz="1200" b="0" i="0" strike="noStrike">
              <a:solidFill>
                <a:srgbClr val="FFFF99"/>
              </a:solidFill>
              <a:latin typeface="Arial"/>
              <a:cs typeface="Arial"/>
            </a:rPr>
            <a:t>HI</a:t>
          </a:r>
          <a:r>
            <a:rPr lang="en-US" sz="1200" b="0" i="0" strike="noStrike" baseline="-25000">
              <a:solidFill>
                <a:srgbClr val="FFFF99"/>
              </a:solidFill>
              <a:latin typeface="Arial"/>
              <a:cs typeface="Arial"/>
            </a:rPr>
            <a:t>3</a:t>
          </a:r>
        </a:p>
      </xdr:txBody>
    </xdr:sp>
    <xdr:clientData/>
  </xdr:twoCellAnchor>
  <xdr:twoCellAnchor>
    <xdr:from>
      <xdr:col>2</xdr:col>
      <xdr:colOff>506231</xdr:colOff>
      <xdr:row>82</xdr:row>
      <xdr:rowOff>101978</xdr:rowOff>
    </xdr:from>
    <xdr:to>
      <xdr:col>3</xdr:col>
      <xdr:colOff>170370</xdr:colOff>
      <xdr:row>84</xdr:row>
      <xdr:rowOff>21346</xdr:rowOff>
    </xdr:to>
    <xdr:sp macro="" textlink="">
      <xdr:nvSpPr>
        <xdr:cNvPr id="350" name="Text Box 1232"/>
        <xdr:cNvSpPr txBox="1">
          <a:spLocks noChangeArrowheads="1"/>
        </xdr:cNvSpPr>
      </xdr:nvSpPr>
      <xdr:spPr bwMode="auto">
        <a:xfrm>
          <a:off x="1735263" y="16898752"/>
          <a:ext cx="278655" cy="32904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1" i="0" strike="noStrike">
              <a:solidFill>
                <a:srgbClr val="FF6600"/>
              </a:solidFill>
              <a:latin typeface="Arial"/>
              <a:cs typeface="Arial"/>
            </a:rPr>
            <a:t>3</a:t>
          </a:r>
          <a:r>
            <a:rPr lang="en-US" sz="1200" b="0" i="0" strike="noStrike">
              <a:solidFill>
                <a:srgbClr val="FFFF99"/>
              </a:solidFill>
              <a:latin typeface="Arial"/>
              <a:cs typeface="Arial"/>
            </a:rPr>
            <a:t>I</a:t>
          </a:r>
          <a:r>
            <a:rPr lang="en-US" sz="1200" b="0" i="0" strike="noStrike" baseline="-25000">
              <a:solidFill>
                <a:srgbClr val="FFFF99"/>
              </a:solidFill>
              <a:latin typeface="Arial"/>
              <a:cs typeface="Arial"/>
            </a:rPr>
            <a:t>2</a:t>
          </a:r>
        </a:p>
      </xdr:txBody>
    </xdr:sp>
    <xdr:clientData/>
  </xdr:twoCellAnchor>
  <xdr:twoCellAnchor>
    <xdr:from>
      <xdr:col>0</xdr:col>
      <xdr:colOff>590550</xdr:colOff>
      <xdr:row>82</xdr:row>
      <xdr:rowOff>98585</xdr:rowOff>
    </xdr:from>
    <xdr:to>
      <xdr:col>2</xdr:col>
      <xdr:colOff>303180</xdr:colOff>
      <xdr:row>85</xdr:row>
      <xdr:rowOff>20082</xdr:rowOff>
    </xdr:to>
    <xdr:grpSp>
      <xdr:nvGrpSpPr>
        <xdr:cNvPr id="354" name="Group 1257"/>
        <xdr:cNvGrpSpPr>
          <a:grpSpLocks/>
        </xdr:cNvGrpSpPr>
      </xdr:nvGrpSpPr>
      <xdr:grpSpPr bwMode="auto">
        <a:xfrm>
          <a:off x="590550" y="16895359"/>
          <a:ext cx="941662" cy="536013"/>
          <a:chOff x="54" y="3276"/>
          <a:chExt cx="98" cy="46"/>
        </a:xfrm>
      </xdr:grpSpPr>
      <xdr:sp macro="" textlink="">
        <xdr:nvSpPr>
          <xdr:cNvPr id="374" name="Text Box 1233"/>
          <xdr:cNvSpPr txBox="1">
            <a:spLocks noChangeArrowheads="1"/>
          </xdr:cNvSpPr>
        </xdr:nvSpPr>
        <xdr:spPr bwMode="auto">
          <a:xfrm>
            <a:off x="54" y="3276"/>
            <a:ext cx="20"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endParaRPr lang="en-US" sz="1200" b="0" i="0" strike="noStrike" baseline="-25000">
              <a:solidFill>
                <a:srgbClr val="FFFF99"/>
              </a:solidFill>
              <a:latin typeface="Arial"/>
              <a:cs typeface="Arial"/>
            </a:endParaRPr>
          </a:p>
        </xdr:txBody>
      </xdr:sp>
      <xdr:sp macro="" textlink="">
        <xdr:nvSpPr>
          <xdr:cNvPr id="375" name="Text Box 1232"/>
          <xdr:cNvSpPr txBox="1">
            <a:spLocks noChangeArrowheads="1"/>
          </xdr:cNvSpPr>
        </xdr:nvSpPr>
        <xdr:spPr bwMode="auto">
          <a:xfrm>
            <a:off x="116" y="3276"/>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66FF33"/>
                </a:solidFill>
                <a:latin typeface="Arial"/>
                <a:cs typeface="Arial"/>
              </a:rPr>
              <a:t>C</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3</a:t>
            </a:r>
          </a:p>
        </xdr:txBody>
      </xdr:sp>
      <xdr:sp macro="" textlink="">
        <xdr:nvSpPr>
          <xdr:cNvPr id="376" name="Text Box 1234"/>
          <xdr:cNvSpPr txBox="1">
            <a:spLocks noChangeArrowheads="1"/>
          </xdr:cNvSpPr>
        </xdr:nvSpPr>
        <xdr:spPr bwMode="auto">
          <a:xfrm>
            <a:off x="83" y="3276"/>
            <a:ext cx="36"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77" name="Text Box 1235"/>
          <xdr:cNvSpPr txBox="1">
            <a:spLocks noChangeArrowheads="1"/>
          </xdr:cNvSpPr>
        </xdr:nvSpPr>
        <xdr:spPr bwMode="auto">
          <a:xfrm>
            <a:off x="82" y="3304"/>
            <a:ext cx="20" cy="1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378" name="Line 1236"/>
          <xdr:cNvSpPr>
            <a:spLocks noChangeShapeType="1"/>
          </xdr:cNvSpPr>
        </xdr:nvSpPr>
        <xdr:spPr bwMode="auto">
          <a:xfrm>
            <a:off x="71" y="3286"/>
            <a:ext cx="14" cy="0"/>
          </a:xfrm>
          <a:prstGeom prst="line">
            <a:avLst/>
          </a:prstGeom>
          <a:noFill/>
          <a:ln w="9525">
            <a:solidFill>
              <a:srgbClr val="FFFF99"/>
            </a:solidFill>
            <a:round/>
            <a:headEnd/>
            <a:tailEnd/>
          </a:ln>
        </xdr:spPr>
      </xdr:sp>
      <xdr:sp macro="" textlink="">
        <xdr:nvSpPr>
          <xdr:cNvPr id="379" name="Line 1237"/>
          <xdr:cNvSpPr>
            <a:spLocks noChangeShapeType="1"/>
          </xdr:cNvSpPr>
        </xdr:nvSpPr>
        <xdr:spPr bwMode="auto">
          <a:xfrm rot="5400000">
            <a:off x="83" y="3299"/>
            <a:ext cx="14" cy="0"/>
          </a:xfrm>
          <a:prstGeom prst="line">
            <a:avLst/>
          </a:prstGeom>
          <a:noFill/>
          <a:ln w="9525">
            <a:solidFill>
              <a:srgbClr val="FFFF99"/>
            </a:solidFill>
            <a:round/>
            <a:headEnd/>
            <a:tailEnd/>
          </a:ln>
        </xdr:spPr>
      </xdr:sp>
      <xdr:sp macro="" textlink="">
        <xdr:nvSpPr>
          <xdr:cNvPr id="380" name="Line 1238"/>
          <xdr:cNvSpPr>
            <a:spLocks noChangeShapeType="1"/>
          </xdr:cNvSpPr>
        </xdr:nvSpPr>
        <xdr:spPr bwMode="auto">
          <a:xfrm>
            <a:off x="101" y="3286"/>
            <a:ext cx="14" cy="0"/>
          </a:xfrm>
          <a:prstGeom prst="line">
            <a:avLst/>
          </a:prstGeom>
          <a:noFill/>
          <a:ln w="9525">
            <a:solidFill>
              <a:srgbClr val="FFFF99"/>
            </a:solidFill>
            <a:round/>
            <a:headEnd/>
            <a:tailEnd/>
          </a:ln>
        </xdr:spPr>
      </xdr:sp>
    </xdr:grpSp>
    <xdr:clientData/>
  </xdr:twoCellAnchor>
  <xdr:twoCellAnchor>
    <xdr:from>
      <xdr:col>6</xdr:col>
      <xdr:colOff>316476</xdr:colOff>
      <xdr:row>82</xdr:row>
      <xdr:rowOff>98589</xdr:rowOff>
    </xdr:from>
    <xdr:to>
      <xdr:col>8</xdr:col>
      <xdr:colOff>67541</xdr:colOff>
      <xdr:row>85</xdr:row>
      <xdr:rowOff>20086</xdr:rowOff>
    </xdr:to>
    <xdr:grpSp>
      <xdr:nvGrpSpPr>
        <xdr:cNvPr id="355" name="111 - Ομάδα"/>
        <xdr:cNvGrpSpPr/>
      </xdr:nvGrpSpPr>
      <xdr:grpSpPr>
        <a:xfrm>
          <a:off x="4003573" y="16895363"/>
          <a:ext cx="980097" cy="536013"/>
          <a:chOff x="1914525" y="5269824"/>
          <a:chExt cx="971550" cy="460059"/>
        </a:xfrm>
      </xdr:grpSpPr>
      <xdr:grpSp>
        <xdr:nvGrpSpPr>
          <xdr:cNvPr id="365" name="Group 1257"/>
          <xdr:cNvGrpSpPr>
            <a:grpSpLocks/>
          </xdr:cNvGrpSpPr>
        </xdr:nvGrpSpPr>
        <xdr:grpSpPr bwMode="auto">
          <a:xfrm>
            <a:off x="1914525" y="5269824"/>
            <a:ext cx="971550" cy="460059"/>
            <a:chOff x="112" y="3276"/>
            <a:chExt cx="102" cy="46"/>
          </a:xfrm>
        </xdr:grpSpPr>
        <xdr:sp macro="" textlink="">
          <xdr:nvSpPr>
            <xdr:cNvPr id="369" name="Text Box 1234"/>
            <xdr:cNvSpPr txBox="1">
              <a:spLocks noChangeArrowheads="1"/>
            </xdr:cNvSpPr>
          </xdr:nvSpPr>
          <xdr:spPr bwMode="auto">
            <a:xfrm>
              <a:off x="141" y="3276"/>
              <a:ext cx="19"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sp macro="" textlink="">
          <xdr:nvSpPr>
            <xdr:cNvPr id="367" name="Text Box 1233"/>
            <xdr:cNvSpPr txBox="1">
              <a:spLocks noChangeArrowheads="1"/>
            </xdr:cNvSpPr>
          </xdr:nvSpPr>
          <xdr:spPr bwMode="auto">
            <a:xfrm>
              <a:off x="112" y="3276"/>
              <a:ext cx="20" cy="24"/>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endParaRPr lang="en-US" sz="1200" b="0" i="0" strike="noStrike" baseline="-25000">
                <a:solidFill>
                  <a:srgbClr val="FFFF99"/>
                </a:solidFill>
                <a:latin typeface="Arial"/>
                <a:cs typeface="Arial"/>
              </a:endParaRPr>
            </a:p>
          </xdr:txBody>
        </xdr:sp>
        <xdr:sp macro="" textlink="">
          <xdr:nvSpPr>
            <xdr:cNvPr id="368" name="Text Box 1232"/>
            <xdr:cNvSpPr txBox="1">
              <a:spLocks noChangeArrowheads="1"/>
            </xdr:cNvSpPr>
          </xdr:nvSpPr>
          <xdr:spPr bwMode="auto">
            <a:xfrm>
              <a:off x="171" y="3276"/>
              <a:ext cx="43"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ONa</a:t>
              </a:r>
              <a:endParaRPr lang="en-US" sz="1200" b="0" i="0" strike="noStrike" baseline="-25000">
                <a:solidFill>
                  <a:srgbClr val="FFFF99"/>
                </a:solidFill>
                <a:latin typeface="Arial"/>
                <a:cs typeface="Arial"/>
              </a:endParaRPr>
            </a:p>
          </xdr:txBody>
        </xdr:sp>
        <xdr:sp macro="" textlink="">
          <xdr:nvSpPr>
            <xdr:cNvPr id="370" name="Text Box 1235"/>
            <xdr:cNvSpPr txBox="1">
              <a:spLocks noChangeArrowheads="1"/>
            </xdr:cNvSpPr>
          </xdr:nvSpPr>
          <xdr:spPr bwMode="auto">
            <a:xfrm>
              <a:off x="141" y="3304"/>
              <a:ext cx="21" cy="18"/>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O</a:t>
              </a:r>
            </a:p>
          </xdr:txBody>
        </xdr:sp>
        <xdr:sp macro="" textlink="">
          <xdr:nvSpPr>
            <xdr:cNvPr id="371" name="Line 1236"/>
            <xdr:cNvSpPr>
              <a:spLocks noChangeShapeType="1"/>
            </xdr:cNvSpPr>
          </xdr:nvSpPr>
          <xdr:spPr bwMode="auto">
            <a:xfrm>
              <a:off x="130" y="3286"/>
              <a:ext cx="14" cy="0"/>
            </a:xfrm>
            <a:prstGeom prst="line">
              <a:avLst/>
            </a:prstGeom>
            <a:noFill/>
            <a:ln w="9525">
              <a:solidFill>
                <a:srgbClr val="FFFF99"/>
              </a:solidFill>
              <a:round/>
              <a:headEnd/>
              <a:tailEnd/>
            </a:ln>
          </xdr:spPr>
        </xdr:sp>
        <xdr:sp macro="" textlink="">
          <xdr:nvSpPr>
            <xdr:cNvPr id="372" name="Line 1237"/>
            <xdr:cNvSpPr>
              <a:spLocks noChangeShapeType="1"/>
            </xdr:cNvSpPr>
          </xdr:nvSpPr>
          <xdr:spPr bwMode="auto">
            <a:xfrm rot="5400000">
              <a:off x="141" y="3299"/>
              <a:ext cx="14" cy="0"/>
            </a:xfrm>
            <a:prstGeom prst="line">
              <a:avLst/>
            </a:prstGeom>
            <a:noFill/>
            <a:ln w="9525">
              <a:solidFill>
                <a:srgbClr val="FFFF99"/>
              </a:solidFill>
              <a:round/>
              <a:headEnd/>
              <a:tailEnd/>
            </a:ln>
          </xdr:spPr>
        </xdr:sp>
        <xdr:sp macro="" textlink="">
          <xdr:nvSpPr>
            <xdr:cNvPr id="373" name="Line 1238"/>
            <xdr:cNvSpPr>
              <a:spLocks noChangeShapeType="1"/>
            </xdr:cNvSpPr>
          </xdr:nvSpPr>
          <xdr:spPr bwMode="auto">
            <a:xfrm>
              <a:off x="159" y="3286"/>
              <a:ext cx="14" cy="0"/>
            </a:xfrm>
            <a:prstGeom prst="line">
              <a:avLst/>
            </a:prstGeom>
            <a:noFill/>
            <a:ln w="9525">
              <a:solidFill>
                <a:srgbClr val="FFFF99"/>
              </a:solidFill>
              <a:round/>
              <a:headEnd/>
              <a:tailEnd/>
            </a:ln>
          </xdr:spPr>
        </xdr:sp>
      </xdr:grpSp>
      <xdr:sp macro="" textlink="">
        <xdr:nvSpPr>
          <xdr:cNvPr id="366" name="Line 1237"/>
          <xdr:cNvSpPr>
            <a:spLocks noChangeShapeType="1"/>
          </xdr:cNvSpPr>
        </xdr:nvSpPr>
        <xdr:spPr bwMode="auto">
          <a:xfrm>
            <a:off x="2308384" y="5434439"/>
            <a:ext cx="0" cy="140017"/>
          </a:xfrm>
          <a:prstGeom prst="line">
            <a:avLst/>
          </a:prstGeom>
          <a:noFill/>
          <a:ln w="9525">
            <a:solidFill>
              <a:srgbClr val="FF6600">
                <a:alpha val="86000"/>
              </a:srgbClr>
            </a:solidFill>
            <a:round/>
            <a:headEnd/>
            <a:tailEnd/>
          </a:ln>
        </xdr:spPr>
      </xdr:sp>
    </xdr:grpSp>
    <xdr:clientData/>
  </xdr:twoCellAnchor>
  <xdr:twoCellAnchor>
    <xdr:from>
      <xdr:col>3</xdr:col>
      <xdr:colOff>363811</xdr:colOff>
      <xdr:row>82</xdr:row>
      <xdr:rowOff>101978</xdr:rowOff>
    </xdr:from>
    <xdr:to>
      <xdr:col>4</xdr:col>
      <xdr:colOff>354649</xdr:colOff>
      <xdr:row>83</xdr:row>
      <xdr:rowOff>200101</xdr:rowOff>
    </xdr:to>
    <xdr:sp macro="" textlink="">
      <xdr:nvSpPr>
        <xdr:cNvPr id="356" name="Text Box 1234"/>
        <xdr:cNvSpPr txBox="1">
          <a:spLocks noChangeArrowheads="1"/>
        </xdr:cNvSpPr>
      </xdr:nvSpPr>
      <xdr:spPr bwMode="auto">
        <a:xfrm>
          <a:off x="2207359" y="16898752"/>
          <a:ext cx="605355" cy="30296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1" i="0" strike="noStrike">
              <a:solidFill>
                <a:srgbClr val="FF6600"/>
              </a:solidFill>
              <a:latin typeface="Arial"/>
              <a:cs typeface="Arial"/>
            </a:rPr>
            <a:t>4</a:t>
          </a:r>
          <a:r>
            <a:rPr lang="en-US" sz="1200" b="0" i="0" strike="noStrike">
              <a:solidFill>
                <a:srgbClr val="FFFF99"/>
              </a:solidFill>
              <a:latin typeface="Arial"/>
              <a:cs typeface="Arial"/>
            </a:rPr>
            <a:t>NaOH</a:t>
          </a:r>
        </a:p>
      </xdr:txBody>
    </xdr:sp>
    <xdr:clientData/>
  </xdr:twoCellAnchor>
  <xdr:twoCellAnchor>
    <xdr:from>
      <xdr:col>4</xdr:col>
      <xdr:colOff>403327</xdr:colOff>
      <xdr:row>83</xdr:row>
      <xdr:rowOff>6655</xdr:rowOff>
    </xdr:from>
    <xdr:to>
      <xdr:col>5</xdr:col>
      <xdr:colOff>148811</xdr:colOff>
      <xdr:row>83</xdr:row>
      <xdr:rowOff>8506</xdr:rowOff>
    </xdr:to>
    <xdr:cxnSp macro="">
      <xdr:nvCxnSpPr>
        <xdr:cNvPr id="357" name="356 - Ευθύγραμμο βέλος σύνδεσης"/>
        <xdr:cNvCxnSpPr/>
      </xdr:nvCxnSpPr>
      <xdr:spPr>
        <a:xfrm>
          <a:off x="2861392" y="17008268"/>
          <a:ext cx="360000" cy="1851"/>
        </a:xfrm>
        <a:prstGeom prst="straightConnector1">
          <a:avLst/>
        </a:prstGeom>
        <a:ln w="158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314092</xdr:colOff>
      <xdr:row>82</xdr:row>
      <xdr:rowOff>101978</xdr:rowOff>
    </xdr:from>
    <xdr:to>
      <xdr:col>9</xdr:col>
      <xdr:colOff>141581</xdr:colOff>
      <xdr:row>83</xdr:row>
      <xdr:rowOff>200101</xdr:rowOff>
    </xdr:to>
    <xdr:sp macro="" textlink="">
      <xdr:nvSpPr>
        <xdr:cNvPr id="359" name="Text Box 1234"/>
        <xdr:cNvSpPr txBox="1">
          <a:spLocks noChangeArrowheads="1"/>
        </xdr:cNvSpPr>
      </xdr:nvSpPr>
      <xdr:spPr bwMode="auto">
        <a:xfrm>
          <a:off x="5230221" y="16898752"/>
          <a:ext cx="442005" cy="30296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1" i="0" strike="noStrike">
              <a:solidFill>
                <a:srgbClr val="FF6600"/>
              </a:solidFill>
              <a:latin typeface="Arial"/>
              <a:cs typeface="Arial"/>
            </a:rPr>
            <a:t>3</a:t>
          </a:r>
          <a:r>
            <a:rPr lang="en-US" sz="1200" b="0" i="0" strike="noStrike">
              <a:solidFill>
                <a:srgbClr val="FFFF99"/>
              </a:solidFill>
              <a:latin typeface="Arial"/>
              <a:cs typeface="Arial"/>
            </a:rPr>
            <a:t>NaI</a:t>
          </a:r>
        </a:p>
      </xdr:txBody>
    </xdr:sp>
    <xdr:clientData/>
  </xdr:twoCellAnchor>
  <xdr:twoCellAnchor>
    <xdr:from>
      <xdr:col>2</xdr:col>
      <xdr:colOff>351224</xdr:colOff>
      <xdr:row>82</xdr:row>
      <xdr:rowOff>138044</xdr:rowOff>
    </xdr:from>
    <xdr:to>
      <xdr:col>2</xdr:col>
      <xdr:colOff>466530</xdr:colOff>
      <xdr:row>83</xdr:row>
      <xdr:rowOff>77648</xdr:rowOff>
    </xdr:to>
    <xdr:grpSp>
      <xdr:nvGrpSpPr>
        <xdr:cNvPr id="388" name="Group 819"/>
        <xdr:cNvGrpSpPr>
          <a:grpSpLocks/>
        </xdr:cNvGrpSpPr>
      </xdr:nvGrpSpPr>
      <xdr:grpSpPr bwMode="auto">
        <a:xfrm>
          <a:off x="1580256" y="16934818"/>
          <a:ext cx="115306" cy="144443"/>
          <a:chOff x="495" y="1217"/>
          <a:chExt cx="14" cy="14"/>
        </a:xfrm>
      </xdr:grpSpPr>
      <xdr:sp macro="" textlink="">
        <xdr:nvSpPr>
          <xdr:cNvPr id="389" name="Line 820"/>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390" name="Line 821"/>
          <xdr:cNvSpPr>
            <a:spLocks noChangeShapeType="1"/>
          </xdr:cNvSpPr>
        </xdr:nvSpPr>
        <xdr:spPr bwMode="auto">
          <a:xfrm rot="5400000" flipH="1">
            <a:off x="495" y="1224"/>
            <a:ext cx="14" cy="0"/>
          </a:xfrm>
          <a:prstGeom prst="line">
            <a:avLst/>
          </a:prstGeom>
          <a:noFill/>
          <a:ln w="19050">
            <a:solidFill>
              <a:srgbClr val="FF0000"/>
            </a:solidFill>
            <a:round/>
            <a:headEnd/>
            <a:tailEnd/>
          </a:ln>
        </xdr:spPr>
      </xdr:sp>
    </xdr:grpSp>
    <xdr:clientData/>
  </xdr:twoCellAnchor>
  <xdr:twoCellAnchor>
    <xdr:from>
      <xdr:col>3</xdr:col>
      <xdr:colOff>199197</xdr:colOff>
      <xdr:row>82</xdr:row>
      <xdr:rowOff>138044</xdr:rowOff>
    </xdr:from>
    <xdr:to>
      <xdr:col>3</xdr:col>
      <xdr:colOff>314503</xdr:colOff>
      <xdr:row>83</xdr:row>
      <xdr:rowOff>77648</xdr:rowOff>
    </xdr:to>
    <xdr:grpSp>
      <xdr:nvGrpSpPr>
        <xdr:cNvPr id="391" name="Group 819"/>
        <xdr:cNvGrpSpPr>
          <a:grpSpLocks/>
        </xdr:cNvGrpSpPr>
      </xdr:nvGrpSpPr>
      <xdr:grpSpPr bwMode="auto">
        <a:xfrm>
          <a:off x="2042745" y="16934818"/>
          <a:ext cx="115306" cy="144443"/>
          <a:chOff x="495" y="1217"/>
          <a:chExt cx="14" cy="14"/>
        </a:xfrm>
      </xdr:grpSpPr>
      <xdr:sp macro="" textlink="">
        <xdr:nvSpPr>
          <xdr:cNvPr id="392" name="Line 820"/>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393" name="Line 821"/>
          <xdr:cNvSpPr>
            <a:spLocks noChangeShapeType="1"/>
          </xdr:cNvSpPr>
        </xdr:nvSpPr>
        <xdr:spPr bwMode="auto">
          <a:xfrm rot="5400000" flipH="1">
            <a:off x="495" y="1224"/>
            <a:ext cx="14" cy="0"/>
          </a:xfrm>
          <a:prstGeom prst="line">
            <a:avLst/>
          </a:prstGeom>
          <a:noFill/>
          <a:ln w="19050">
            <a:solidFill>
              <a:srgbClr val="FF0000"/>
            </a:solidFill>
            <a:round/>
            <a:headEnd/>
            <a:tailEnd/>
          </a:ln>
        </xdr:spPr>
      </xdr:sp>
    </xdr:grpSp>
    <xdr:clientData/>
  </xdr:twoCellAnchor>
  <xdr:twoCellAnchor>
    <xdr:from>
      <xdr:col>6</xdr:col>
      <xdr:colOff>139718</xdr:colOff>
      <xdr:row>82</xdr:row>
      <xdr:rowOff>138044</xdr:rowOff>
    </xdr:from>
    <xdr:to>
      <xdr:col>6</xdr:col>
      <xdr:colOff>255024</xdr:colOff>
      <xdr:row>83</xdr:row>
      <xdr:rowOff>77648</xdr:rowOff>
    </xdr:to>
    <xdr:grpSp>
      <xdr:nvGrpSpPr>
        <xdr:cNvPr id="394" name="Group 819"/>
        <xdr:cNvGrpSpPr>
          <a:grpSpLocks/>
        </xdr:cNvGrpSpPr>
      </xdr:nvGrpSpPr>
      <xdr:grpSpPr bwMode="auto">
        <a:xfrm>
          <a:off x="3826815" y="16934818"/>
          <a:ext cx="115306" cy="144443"/>
          <a:chOff x="495" y="1217"/>
          <a:chExt cx="14" cy="14"/>
        </a:xfrm>
      </xdr:grpSpPr>
      <xdr:sp macro="" textlink="">
        <xdr:nvSpPr>
          <xdr:cNvPr id="395" name="Line 820"/>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396" name="Line 821"/>
          <xdr:cNvSpPr>
            <a:spLocks noChangeShapeType="1"/>
          </xdr:cNvSpPr>
        </xdr:nvSpPr>
        <xdr:spPr bwMode="auto">
          <a:xfrm rot="5400000" flipH="1">
            <a:off x="495" y="1224"/>
            <a:ext cx="14" cy="0"/>
          </a:xfrm>
          <a:prstGeom prst="line">
            <a:avLst/>
          </a:prstGeom>
          <a:noFill/>
          <a:ln w="19050">
            <a:solidFill>
              <a:srgbClr val="FF0000"/>
            </a:solidFill>
            <a:round/>
            <a:headEnd/>
            <a:tailEnd/>
          </a:ln>
        </xdr:spPr>
      </xdr:sp>
    </xdr:grpSp>
    <xdr:clientData/>
  </xdr:twoCellAnchor>
  <xdr:twoCellAnchor>
    <xdr:from>
      <xdr:col>8</xdr:col>
      <xdr:colOff>117485</xdr:colOff>
      <xdr:row>82</xdr:row>
      <xdr:rowOff>138044</xdr:rowOff>
    </xdr:from>
    <xdr:to>
      <xdr:col>8</xdr:col>
      <xdr:colOff>232791</xdr:colOff>
      <xdr:row>83</xdr:row>
      <xdr:rowOff>77648</xdr:rowOff>
    </xdr:to>
    <xdr:grpSp>
      <xdr:nvGrpSpPr>
        <xdr:cNvPr id="397" name="Group 819"/>
        <xdr:cNvGrpSpPr>
          <a:grpSpLocks/>
        </xdr:cNvGrpSpPr>
      </xdr:nvGrpSpPr>
      <xdr:grpSpPr bwMode="auto">
        <a:xfrm>
          <a:off x="5033614" y="16934818"/>
          <a:ext cx="115306" cy="144443"/>
          <a:chOff x="495" y="1217"/>
          <a:chExt cx="14" cy="14"/>
        </a:xfrm>
      </xdr:grpSpPr>
      <xdr:sp macro="" textlink="">
        <xdr:nvSpPr>
          <xdr:cNvPr id="398" name="Line 820"/>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399" name="Line 821"/>
          <xdr:cNvSpPr>
            <a:spLocks noChangeShapeType="1"/>
          </xdr:cNvSpPr>
        </xdr:nvSpPr>
        <xdr:spPr bwMode="auto">
          <a:xfrm rot="5400000" flipH="1">
            <a:off x="495" y="1224"/>
            <a:ext cx="14" cy="0"/>
          </a:xfrm>
          <a:prstGeom prst="line">
            <a:avLst/>
          </a:prstGeom>
          <a:noFill/>
          <a:ln w="19050">
            <a:solidFill>
              <a:srgbClr val="FF0000"/>
            </a:solidFill>
            <a:round/>
            <a:headEnd/>
            <a:tailEnd/>
          </a:ln>
        </xdr:spPr>
      </xdr:sp>
    </xdr:grpSp>
    <xdr:clientData/>
  </xdr:twoCellAnchor>
  <xdr:twoCellAnchor>
    <xdr:from>
      <xdr:col>9</xdr:col>
      <xdr:colOff>151190</xdr:colOff>
      <xdr:row>82</xdr:row>
      <xdr:rowOff>148286</xdr:rowOff>
    </xdr:from>
    <xdr:to>
      <xdr:col>9</xdr:col>
      <xdr:colOff>266496</xdr:colOff>
      <xdr:row>83</xdr:row>
      <xdr:rowOff>87890</xdr:rowOff>
    </xdr:to>
    <xdr:grpSp>
      <xdr:nvGrpSpPr>
        <xdr:cNvPr id="400" name="Group 819"/>
        <xdr:cNvGrpSpPr>
          <a:grpSpLocks/>
        </xdr:cNvGrpSpPr>
      </xdr:nvGrpSpPr>
      <xdr:grpSpPr bwMode="auto">
        <a:xfrm>
          <a:off x="5681835" y="16945060"/>
          <a:ext cx="115306" cy="144443"/>
          <a:chOff x="495" y="1217"/>
          <a:chExt cx="14" cy="14"/>
        </a:xfrm>
      </xdr:grpSpPr>
      <xdr:sp macro="" textlink="">
        <xdr:nvSpPr>
          <xdr:cNvPr id="401" name="Line 820"/>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402" name="Line 821"/>
          <xdr:cNvSpPr>
            <a:spLocks noChangeShapeType="1"/>
          </xdr:cNvSpPr>
        </xdr:nvSpPr>
        <xdr:spPr bwMode="auto">
          <a:xfrm rot="5400000" flipH="1">
            <a:off x="496" y="1224"/>
            <a:ext cx="14" cy="0"/>
          </a:xfrm>
          <a:prstGeom prst="line">
            <a:avLst/>
          </a:prstGeom>
          <a:noFill/>
          <a:ln w="19050">
            <a:solidFill>
              <a:srgbClr val="FF0000"/>
            </a:solidFill>
            <a:round/>
            <a:headEnd/>
            <a:tailEnd/>
          </a:ln>
        </xdr:spPr>
      </xdr:sp>
    </xdr:grpSp>
    <xdr:clientData/>
  </xdr:twoCellAnchor>
  <xdr:twoCellAnchor>
    <xdr:from>
      <xdr:col>6</xdr:col>
      <xdr:colOff>12104</xdr:colOff>
      <xdr:row>82</xdr:row>
      <xdr:rowOff>135710</xdr:rowOff>
    </xdr:from>
    <xdr:to>
      <xdr:col>6</xdr:col>
      <xdr:colOff>13706</xdr:colOff>
      <xdr:row>83</xdr:row>
      <xdr:rowOff>117720</xdr:rowOff>
    </xdr:to>
    <xdr:cxnSp macro="">
      <xdr:nvCxnSpPr>
        <xdr:cNvPr id="423" name="422 - Ευθύγραμμο βέλος σύνδεσης"/>
        <xdr:cNvCxnSpPr/>
      </xdr:nvCxnSpPr>
      <xdr:spPr>
        <a:xfrm rot="5400000">
          <a:off x="3606577" y="17025108"/>
          <a:ext cx="186849" cy="1602"/>
        </a:xfrm>
        <a:prstGeom prst="straightConnector1">
          <a:avLst/>
        </a:prstGeom>
        <a:ln w="12700">
          <a:solidFill>
            <a:srgbClr val="FF66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364317</xdr:colOff>
      <xdr:row>83</xdr:row>
      <xdr:rowOff>86407</xdr:rowOff>
    </xdr:from>
    <xdr:to>
      <xdr:col>1</xdr:col>
      <xdr:colOff>364317</xdr:colOff>
      <xdr:row>84</xdr:row>
      <xdr:rowOff>44703</xdr:rowOff>
    </xdr:to>
    <xdr:sp macro="" textlink="">
      <xdr:nvSpPr>
        <xdr:cNvPr id="386" name="Line 1237"/>
        <xdr:cNvSpPr>
          <a:spLocks noChangeShapeType="1"/>
        </xdr:cNvSpPr>
      </xdr:nvSpPr>
      <xdr:spPr bwMode="auto">
        <a:xfrm>
          <a:off x="978833" y="17088020"/>
          <a:ext cx="0" cy="163135"/>
        </a:xfrm>
        <a:prstGeom prst="line">
          <a:avLst/>
        </a:prstGeom>
        <a:noFill/>
        <a:ln w="9525">
          <a:solidFill>
            <a:srgbClr val="FF6600"/>
          </a:solidFill>
          <a:round/>
          <a:headEnd/>
          <a:tailEnd/>
        </a:ln>
      </xdr:spPr>
    </xdr:sp>
    <xdr:clientData/>
  </xdr:twoCellAnchor>
  <xdr:twoCellAnchor>
    <xdr:from>
      <xdr:col>3</xdr:col>
      <xdr:colOff>501855</xdr:colOff>
      <xdr:row>68</xdr:row>
      <xdr:rowOff>81936</xdr:rowOff>
    </xdr:from>
    <xdr:to>
      <xdr:col>4</xdr:col>
      <xdr:colOff>492624</xdr:colOff>
      <xdr:row>69</xdr:row>
      <xdr:rowOff>81394</xdr:rowOff>
    </xdr:to>
    <xdr:sp macro="" textlink="">
      <xdr:nvSpPr>
        <xdr:cNvPr id="245" name="Text Box 1234"/>
        <xdr:cNvSpPr txBox="1">
          <a:spLocks noChangeArrowheads="1"/>
        </xdr:cNvSpPr>
      </xdr:nvSpPr>
      <xdr:spPr bwMode="auto">
        <a:xfrm>
          <a:off x="2345403" y="14010968"/>
          <a:ext cx="605286" cy="20429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1" i="0" strike="noStrike">
              <a:solidFill>
                <a:srgbClr val="FF6600"/>
              </a:solidFill>
              <a:latin typeface="Arial"/>
              <a:cs typeface="Arial"/>
            </a:rPr>
            <a:t>6</a:t>
          </a:r>
          <a:r>
            <a:rPr lang="en-US" sz="1200" b="0" i="0" strike="noStrike">
              <a:solidFill>
                <a:srgbClr val="FFFF99"/>
              </a:solidFill>
              <a:latin typeface="Arial"/>
              <a:cs typeface="Arial"/>
            </a:rPr>
            <a:t>NaOH</a:t>
          </a:r>
        </a:p>
      </xdr:txBody>
    </xdr:sp>
    <xdr:clientData/>
  </xdr:twoCellAnchor>
  <xdr:twoCellAnchor>
    <xdr:from>
      <xdr:col>2</xdr:col>
      <xdr:colOff>594032</xdr:colOff>
      <xdr:row>68</xdr:row>
      <xdr:rowOff>81935</xdr:rowOff>
    </xdr:from>
    <xdr:to>
      <xdr:col>3</xdr:col>
      <xdr:colOff>258139</xdr:colOff>
      <xdr:row>69</xdr:row>
      <xdr:rowOff>98983</xdr:rowOff>
    </xdr:to>
    <xdr:sp macro="" textlink="">
      <xdr:nvSpPr>
        <xdr:cNvPr id="246" name="Text Box 1232"/>
        <xdr:cNvSpPr txBox="1">
          <a:spLocks noChangeArrowheads="1"/>
        </xdr:cNvSpPr>
      </xdr:nvSpPr>
      <xdr:spPr bwMode="auto">
        <a:xfrm>
          <a:off x="1823064" y="14010967"/>
          <a:ext cx="278623" cy="221887"/>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1" i="0" strike="noStrike">
              <a:solidFill>
                <a:srgbClr val="FF6600"/>
              </a:solidFill>
              <a:latin typeface="Arial"/>
              <a:cs typeface="Arial"/>
            </a:rPr>
            <a:t>4</a:t>
          </a:r>
          <a:r>
            <a:rPr lang="en-US" sz="1200" b="0" i="0" strike="noStrike">
              <a:solidFill>
                <a:srgbClr val="FFFF99"/>
              </a:solidFill>
              <a:latin typeface="Arial"/>
              <a:cs typeface="Arial"/>
            </a:rPr>
            <a:t>I</a:t>
          </a:r>
          <a:r>
            <a:rPr lang="en-US" sz="1200" b="0" i="0" strike="noStrike" baseline="-25000">
              <a:solidFill>
                <a:srgbClr val="FFFF99"/>
              </a:solidFill>
              <a:latin typeface="Arial"/>
              <a:cs typeface="Arial"/>
            </a:rPr>
            <a:t>2</a:t>
          </a:r>
        </a:p>
      </xdr:txBody>
    </xdr:sp>
    <xdr:clientData/>
  </xdr:twoCellAnchor>
  <xdr:twoCellAnchor>
    <xdr:from>
      <xdr:col>8</xdr:col>
      <xdr:colOff>327742</xdr:colOff>
      <xdr:row>68</xdr:row>
      <xdr:rowOff>82650</xdr:rowOff>
    </xdr:from>
    <xdr:to>
      <xdr:col>9</xdr:col>
      <xdr:colOff>155181</xdr:colOff>
      <xdr:row>69</xdr:row>
      <xdr:rowOff>91633</xdr:rowOff>
    </xdr:to>
    <xdr:sp macro="" textlink="">
      <xdr:nvSpPr>
        <xdr:cNvPr id="247" name="Text Box 1234"/>
        <xdr:cNvSpPr txBox="1">
          <a:spLocks noChangeArrowheads="1"/>
        </xdr:cNvSpPr>
      </xdr:nvSpPr>
      <xdr:spPr bwMode="auto">
        <a:xfrm>
          <a:off x="5243871" y="14011682"/>
          <a:ext cx="441955" cy="2138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l-GR" sz="1200" b="1" i="0" strike="noStrike">
              <a:solidFill>
                <a:srgbClr val="FF6600"/>
              </a:solidFill>
              <a:latin typeface="Arial"/>
              <a:cs typeface="Arial"/>
            </a:rPr>
            <a:t>5</a:t>
          </a:r>
          <a:r>
            <a:rPr lang="en-US" sz="1200" b="0" i="0" strike="noStrike">
              <a:solidFill>
                <a:srgbClr val="FFFF99"/>
              </a:solidFill>
              <a:latin typeface="Arial"/>
              <a:cs typeface="Arial"/>
            </a:rPr>
            <a:t>NaI</a:t>
          </a:r>
        </a:p>
      </xdr:txBody>
    </xdr:sp>
    <xdr:clientData/>
  </xdr:twoCellAnchor>
  <xdr:twoCellAnchor>
    <xdr:from>
      <xdr:col>4</xdr:col>
      <xdr:colOff>542823</xdr:colOff>
      <xdr:row>68</xdr:row>
      <xdr:rowOff>184355</xdr:rowOff>
    </xdr:from>
    <xdr:to>
      <xdr:col>5</xdr:col>
      <xdr:colOff>288307</xdr:colOff>
      <xdr:row>68</xdr:row>
      <xdr:rowOff>185603</xdr:rowOff>
    </xdr:to>
    <xdr:cxnSp macro="">
      <xdr:nvCxnSpPr>
        <xdr:cNvPr id="249" name="295 - Ευθύγραμμο βέλος σύνδεσης"/>
        <xdr:cNvCxnSpPr/>
      </xdr:nvCxnSpPr>
      <xdr:spPr>
        <a:xfrm>
          <a:off x="3000888" y="14113387"/>
          <a:ext cx="360000" cy="1248"/>
        </a:xfrm>
        <a:prstGeom prst="straightConnector1">
          <a:avLst/>
        </a:prstGeom>
        <a:ln w="158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357238</xdr:colOff>
      <xdr:row>68</xdr:row>
      <xdr:rowOff>80707</xdr:rowOff>
    </xdr:from>
    <xdr:to>
      <xdr:col>10</xdr:col>
      <xdr:colOff>245806</xdr:colOff>
      <xdr:row>69</xdr:row>
      <xdr:rowOff>143387</xdr:rowOff>
    </xdr:to>
    <xdr:sp macro="" textlink="">
      <xdr:nvSpPr>
        <xdr:cNvPr id="250" name="Text Box 1234"/>
        <xdr:cNvSpPr txBox="1">
          <a:spLocks noChangeArrowheads="1"/>
        </xdr:cNvSpPr>
      </xdr:nvSpPr>
      <xdr:spPr bwMode="auto">
        <a:xfrm>
          <a:off x="5887883" y="14009739"/>
          <a:ext cx="503084" cy="2675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ctr" rtl="1">
            <a:defRPr sz="1000"/>
          </a:pPr>
          <a:r>
            <a:rPr lang="el-GR" sz="1200" b="1" i="0" strike="noStrike">
              <a:solidFill>
                <a:srgbClr val="FF6600"/>
              </a:solidFill>
              <a:latin typeface="Arial"/>
              <a:cs typeface="Arial"/>
            </a:rPr>
            <a:t>5</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p>
      </xdr:txBody>
    </xdr:sp>
    <xdr:clientData/>
  </xdr:twoCellAnchor>
  <xdr:twoCellAnchor>
    <xdr:from>
      <xdr:col>9</xdr:col>
      <xdr:colOff>325284</xdr:colOff>
      <xdr:row>82</xdr:row>
      <xdr:rowOff>99962</xdr:rowOff>
    </xdr:from>
    <xdr:to>
      <xdr:col>10</xdr:col>
      <xdr:colOff>213852</xdr:colOff>
      <xdr:row>83</xdr:row>
      <xdr:rowOff>162642</xdr:rowOff>
    </xdr:to>
    <xdr:sp macro="" textlink="">
      <xdr:nvSpPr>
        <xdr:cNvPr id="251" name="Text Box 1234"/>
        <xdr:cNvSpPr txBox="1">
          <a:spLocks noChangeArrowheads="1"/>
        </xdr:cNvSpPr>
      </xdr:nvSpPr>
      <xdr:spPr bwMode="auto">
        <a:xfrm>
          <a:off x="5855929" y="16896736"/>
          <a:ext cx="503084" cy="267519"/>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ctr" rtl="1">
            <a:defRPr sz="1000"/>
          </a:pPr>
          <a:r>
            <a:rPr lang="el-GR" sz="1200" b="1" i="0" strike="noStrike">
              <a:solidFill>
                <a:srgbClr val="FF6600"/>
              </a:solidFill>
              <a:latin typeface="Arial"/>
              <a:cs typeface="Arial"/>
            </a:rPr>
            <a:t>5</a:t>
          </a:r>
          <a:r>
            <a:rPr lang="en-US" sz="1200" b="0" i="0" strike="noStrike">
              <a:solidFill>
                <a:srgbClr val="FFFF99"/>
              </a:solidFill>
              <a:latin typeface="Arial"/>
              <a:cs typeface="Arial"/>
            </a:rPr>
            <a:t>H</a:t>
          </a:r>
          <a:r>
            <a:rPr lang="en-US" sz="1200" b="0" i="0" strike="noStrike" baseline="-25000">
              <a:solidFill>
                <a:srgbClr val="FFFF99"/>
              </a:solidFill>
              <a:latin typeface="Arial"/>
              <a:cs typeface="Arial"/>
            </a:rPr>
            <a:t>2</a:t>
          </a:r>
          <a:r>
            <a:rPr lang="en-US" sz="1200" b="0" i="0" strike="noStrike">
              <a:solidFill>
                <a:srgbClr val="FFFF99"/>
              </a:solidFill>
              <a:latin typeface="Arial"/>
              <a:cs typeface="Arial"/>
            </a:rPr>
            <a:t>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228600</xdr:colOff>
      <xdr:row>237</xdr:row>
      <xdr:rowOff>101703</xdr:rowOff>
    </xdr:from>
    <xdr:to>
      <xdr:col>0</xdr:col>
      <xdr:colOff>571500</xdr:colOff>
      <xdr:row>238</xdr:row>
      <xdr:rowOff>149327</xdr:rowOff>
    </xdr:to>
    <xdr:sp macro="" textlink="">
      <xdr:nvSpPr>
        <xdr:cNvPr id="142" name="141 - TextBox"/>
        <xdr:cNvSpPr txBox="1"/>
      </xdr:nvSpPr>
      <xdr:spPr>
        <a:xfrm>
          <a:off x="228600" y="48740655"/>
          <a:ext cx="342900" cy="25246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a:r>
            <a:rPr lang="el-GR" sz="1100" b="1">
              <a:solidFill>
                <a:srgbClr val="FF9900"/>
              </a:solidFill>
              <a:latin typeface="Arial" pitchFamily="34" charset="0"/>
              <a:cs typeface="Arial" pitchFamily="34" charset="0"/>
            </a:rPr>
            <a:t>3.</a:t>
          </a:r>
        </a:p>
      </xdr:txBody>
    </xdr:sp>
    <xdr:clientData/>
  </xdr:twoCellAnchor>
  <xdr:twoCellAnchor>
    <xdr:from>
      <xdr:col>0</xdr:col>
      <xdr:colOff>228600</xdr:colOff>
      <xdr:row>220</xdr:row>
      <xdr:rowOff>9525</xdr:rowOff>
    </xdr:from>
    <xdr:to>
      <xdr:col>0</xdr:col>
      <xdr:colOff>571500</xdr:colOff>
      <xdr:row>221</xdr:row>
      <xdr:rowOff>57149</xdr:rowOff>
    </xdr:to>
    <xdr:sp macro="" textlink="">
      <xdr:nvSpPr>
        <xdr:cNvPr id="139" name="138 - TextBox"/>
        <xdr:cNvSpPr txBox="1"/>
      </xdr:nvSpPr>
      <xdr:spPr>
        <a:xfrm>
          <a:off x="228600" y="38833425"/>
          <a:ext cx="342900" cy="24764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a:r>
            <a:rPr lang="el-GR" sz="1100" b="1">
              <a:solidFill>
                <a:srgbClr val="FF9900"/>
              </a:solidFill>
              <a:latin typeface="Arial" pitchFamily="34" charset="0"/>
              <a:cs typeface="Arial" pitchFamily="34" charset="0"/>
            </a:rPr>
            <a:t>2.</a:t>
          </a:r>
        </a:p>
      </xdr:txBody>
    </xdr:sp>
    <xdr:clientData/>
  </xdr:twoCellAnchor>
  <xdr:twoCellAnchor>
    <xdr:from>
      <xdr:col>1</xdr:col>
      <xdr:colOff>47626</xdr:colOff>
      <xdr:row>30</xdr:row>
      <xdr:rowOff>133350</xdr:rowOff>
    </xdr:from>
    <xdr:to>
      <xdr:col>3</xdr:col>
      <xdr:colOff>419100</xdr:colOff>
      <xdr:row>31</xdr:row>
      <xdr:rowOff>190500</xdr:rowOff>
    </xdr:to>
    <xdr:sp macro="" textlink="">
      <xdr:nvSpPr>
        <xdr:cNvPr id="2" name="1 - TextBox"/>
        <xdr:cNvSpPr txBox="1"/>
      </xdr:nvSpPr>
      <xdr:spPr>
        <a:xfrm>
          <a:off x="657226" y="5534025"/>
          <a:ext cx="1590674" cy="257175"/>
        </a:xfrm>
        <a:prstGeom prst="rect">
          <a:avLst/>
        </a:prstGeom>
        <a:solidFill>
          <a:srgbClr val="800000"/>
        </a:solidFill>
        <a:ln w="9525" cmpd="sng">
          <a:solidFill>
            <a:srgbClr val="FFFF99"/>
          </a:solidFill>
        </a:ln>
        <a:effectLst>
          <a:innerShdw blurRad="63500" dist="50800" dir="27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200">
              <a:solidFill>
                <a:srgbClr val="FFFF99"/>
              </a:solidFill>
              <a:latin typeface="Arial" pitchFamily="34" charset="0"/>
              <a:cs typeface="Arial" pitchFamily="34" charset="0"/>
            </a:rPr>
            <a:t>Διάκριση μεταξύ Υ/Α</a:t>
          </a:r>
        </a:p>
      </xdr:txBody>
    </xdr:sp>
    <xdr:clientData/>
  </xdr:twoCellAnchor>
  <xdr:twoCellAnchor>
    <xdr:from>
      <xdr:col>0</xdr:col>
      <xdr:colOff>314325</xdr:colOff>
      <xdr:row>40</xdr:row>
      <xdr:rowOff>57150</xdr:rowOff>
    </xdr:from>
    <xdr:to>
      <xdr:col>0</xdr:col>
      <xdr:colOff>581025</xdr:colOff>
      <xdr:row>40</xdr:row>
      <xdr:rowOff>161925</xdr:rowOff>
    </xdr:to>
    <xdr:sp macro="" textlink="">
      <xdr:nvSpPr>
        <xdr:cNvPr id="3" name="2 - Δεξιό βέλος"/>
        <xdr:cNvSpPr/>
      </xdr:nvSpPr>
      <xdr:spPr>
        <a:xfrm>
          <a:off x="314325" y="7258050"/>
          <a:ext cx="266700" cy="104775"/>
        </a:xfrm>
        <a:prstGeom prst="rightArrow">
          <a:avLst/>
        </a:prstGeom>
        <a:solidFill>
          <a:srgbClr val="FF6600"/>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1</xdr:col>
      <xdr:colOff>47626</xdr:colOff>
      <xdr:row>59</xdr:row>
      <xdr:rowOff>160802</xdr:rowOff>
    </xdr:from>
    <xdr:to>
      <xdr:col>4</xdr:col>
      <xdr:colOff>533400</xdr:colOff>
      <xdr:row>61</xdr:row>
      <xdr:rowOff>21307</xdr:rowOff>
    </xdr:to>
    <xdr:sp macro="" textlink="">
      <xdr:nvSpPr>
        <xdr:cNvPr id="4" name="3 - TextBox"/>
        <xdr:cNvSpPr txBox="1"/>
      </xdr:nvSpPr>
      <xdr:spPr>
        <a:xfrm>
          <a:off x="670336" y="11172931"/>
          <a:ext cx="2353903" cy="253795"/>
        </a:xfrm>
        <a:prstGeom prst="rect">
          <a:avLst/>
        </a:prstGeom>
        <a:solidFill>
          <a:srgbClr val="800000"/>
        </a:solidFill>
        <a:ln w="9525" cmpd="sng">
          <a:solidFill>
            <a:srgbClr val="FFFF99"/>
          </a:solidFill>
        </a:ln>
        <a:effectLst>
          <a:innerShdw blurRad="63500" dist="50800" dir="27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200">
              <a:solidFill>
                <a:srgbClr val="FFFF99"/>
              </a:solidFill>
              <a:latin typeface="Arial" pitchFamily="34" charset="0"/>
              <a:cs typeface="Arial" pitchFamily="34" charset="0"/>
            </a:rPr>
            <a:t>Διάκριση αλκοόλης από αιθέρα</a:t>
          </a:r>
        </a:p>
      </xdr:txBody>
    </xdr:sp>
    <xdr:clientData/>
  </xdr:twoCellAnchor>
  <xdr:twoCellAnchor>
    <xdr:from>
      <xdr:col>10</xdr:col>
      <xdr:colOff>123824</xdr:colOff>
      <xdr:row>32</xdr:row>
      <xdr:rowOff>85725</xdr:rowOff>
    </xdr:from>
    <xdr:to>
      <xdr:col>10</xdr:col>
      <xdr:colOff>381000</xdr:colOff>
      <xdr:row>39</xdr:row>
      <xdr:rowOff>104775</xdr:rowOff>
    </xdr:to>
    <xdr:sp macro="" textlink="">
      <xdr:nvSpPr>
        <xdr:cNvPr id="5" name="4 - Δεξιό άγκιστρο"/>
        <xdr:cNvSpPr/>
      </xdr:nvSpPr>
      <xdr:spPr>
        <a:xfrm>
          <a:off x="6219824" y="5886450"/>
          <a:ext cx="257176" cy="1419225"/>
        </a:xfrm>
        <a:prstGeom prst="rightBrace">
          <a:avLst>
            <a:gd name="adj1" fmla="val 8333"/>
            <a:gd name="adj2" fmla="val 7132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l-GR" sz="1100"/>
        </a:p>
      </xdr:txBody>
    </xdr:sp>
    <xdr:clientData/>
  </xdr:twoCellAnchor>
  <xdr:twoCellAnchor>
    <xdr:from>
      <xdr:col>0</xdr:col>
      <xdr:colOff>428624</xdr:colOff>
      <xdr:row>32</xdr:row>
      <xdr:rowOff>66674</xdr:rowOff>
    </xdr:from>
    <xdr:to>
      <xdr:col>0</xdr:col>
      <xdr:colOff>572624</xdr:colOff>
      <xdr:row>33</xdr:row>
      <xdr:rowOff>10649</xdr:rowOff>
    </xdr:to>
    <xdr:sp macro="" textlink="">
      <xdr:nvSpPr>
        <xdr:cNvPr id="7" name="6 - Έλλειψη"/>
        <xdr:cNvSpPr/>
      </xdr:nvSpPr>
      <xdr:spPr>
        <a:xfrm>
          <a:off x="428624" y="5867399"/>
          <a:ext cx="144000" cy="144000"/>
        </a:xfrm>
        <a:prstGeom prst="ellipse">
          <a:avLst/>
        </a:prstGeom>
        <a:solidFill>
          <a:srgbClr val="3366FF"/>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1</xdr:col>
      <xdr:colOff>381000</xdr:colOff>
      <xdr:row>52</xdr:row>
      <xdr:rowOff>161925</xdr:rowOff>
    </xdr:from>
    <xdr:to>
      <xdr:col>9</xdr:col>
      <xdr:colOff>285750</xdr:colOff>
      <xdr:row>55</xdr:row>
      <xdr:rowOff>171450</xdr:rowOff>
    </xdr:to>
    <xdr:grpSp>
      <xdr:nvGrpSpPr>
        <xdr:cNvPr id="8" name="Group 934"/>
        <xdr:cNvGrpSpPr>
          <a:grpSpLocks/>
        </xdr:cNvGrpSpPr>
      </xdr:nvGrpSpPr>
      <xdr:grpSpPr bwMode="auto">
        <a:xfrm>
          <a:off x="995516" y="10813538"/>
          <a:ext cx="4820879" cy="624041"/>
          <a:chOff x="93" y="4967"/>
          <a:chExt cx="502" cy="64"/>
        </a:xfrm>
      </xdr:grpSpPr>
      <xdr:sp macro="" textlink="">
        <xdr:nvSpPr>
          <xdr:cNvPr id="9" name="Text Box 825"/>
          <xdr:cNvSpPr txBox="1">
            <a:spLocks noChangeArrowheads="1"/>
          </xdr:cNvSpPr>
        </xdr:nvSpPr>
        <xdr:spPr bwMode="auto">
          <a:xfrm>
            <a:off x="391" y="4993"/>
            <a:ext cx="152" cy="38"/>
          </a:xfrm>
          <a:prstGeom prst="rect">
            <a:avLst/>
          </a:prstGeom>
          <a:solidFill>
            <a:srgbClr val="000000"/>
          </a:solidFill>
          <a:ln w="9525">
            <a:solidFill>
              <a:srgbClr val="000000"/>
            </a:solidFill>
            <a:miter lim="800000"/>
            <a:headEnd/>
            <a:tailEnd/>
          </a:ln>
        </xdr:spPr>
        <xdr:txBody>
          <a:bodyPr vertOverflow="clip" wrap="square" lIns="27432" tIns="22860" rIns="27432" bIns="22860" anchor="ctr" upright="1"/>
          <a:lstStyle/>
          <a:p>
            <a:pPr algn="ctr" rtl="1">
              <a:defRPr sz="1000"/>
            </a:pPr>
            <a:r>
              <a:rPr lang="el-GR" sz="1000" b="1" i="0" strike="noStrike">
                <a:solidFill>
                  <a:srgbClr val="800000"/>
                </a:solidFill>
                <a:latin typeface="Arial"/>
                <a:cs typeface="Arial"/>
              </a:rPr>
              <a:t>αλκινίδιο του χαλκού (κεραμέρυθρο)</a:t>
            </a:r>
          </a:p>
        </xdr:txBody>
      </xdr:sp>
      <xdr:grpSp>
        <xdr:nvGrpSpPr>
          <xdr:cNvPr id="10" name="Group 933"/>
          <xdr:cNvGrpSpPr>
            <a:grpSpLocks/>
          </xdr:cNvGrpSpPr>
        </xdr:nvGrpSpPr>
        <xdr:grpSpPr bwMode="auto">
          <a:xfrm>
            <a:off x="93" y="4967"/>
            <a:ext cx="502" cy="27"/>
            <a:chOff x="93" y="4967"/>
            <a:chExt cx="502" cy="27"/>
          </a:xfrm>
        </xdr:grpSpPr>
        <xdr:sp macro="" textlink="">
          <xdr:nvSpPr>
            <xdr:cNvPr id="12" name="Text Box 845"/>
            <xdr:cNvSpPr txBox="1">
              <a:spLocks noChangeArrowheads="1"/>
            </xdr:cNvSpPr>
          </xdr:nvSpPr>
          <xdr:spPr bwMode="auto">
            <a:xfrm>
              <a:off x="285" y="4967"/>
              <a:ext cx="35"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NH</a:t>
              </a:r>
              <a:r>
                <a:rPr lang="en-US" sz="1200" b="0" i="0" strike="noStrike" baseline="-25000">
                  <a:solidFill>
                    <a:srgbClr val="FFFF99"/>
                  </a:solidFill>
                  <a:latin typeface="Arial"/>
                  <a:cs typeface="Arial"/>
                </a:rPr>
                <a:t>3</a:t>
              </a:r>
            </a:p>
          </xdr:txBody>
        </xdr:sp>
        <xdr:sp macro="" textlink="">
          <xdr:nvSpPr>
            <xdr:cNvPr id="13" name="Text Box 816"/>
            <xdr:cNvSpPr txBox="1">
              <a:spLocks noChangeArrowheads="1"/>
            </xdr:cNvSpPr>
          </xdr:nvSpPr>
          <xdr:spPr bwMode="auto">
            <a:xfrm>
              <a:off x="543" y="4968"/>
              <a:ext cx="52" cy="26"/>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NH</a:t>
              </a:r>
              <a:r>
                <a:rPr lang="en-US" sz="1200" b="0" i="0" strike="noStrike" baseline="-25000">
                  <a:solidFill>
                    <a:srgbClr val="FFFF99"/>
                  </a:solidFill>
                  <a:latin typeface="Arial"/>
                  <a:cs typeface="Arial"/>
                </a:rPr>
                <a:t>4</a:t>
              </a:r>
              <a:r>
                <a:rPr lang="en-US" sz="1200" b="0" i="0" strike="noStrike">
                  <a:solidFill>
                    <a:srgbClr val="FFFF99"/>
                  </a:solidFill>
                  <a:latin typeface="Arial"/>
                  <a:cs typeface="Arial"/>
                </a:rPr>
                <a:t>Cl</a:t>
              </a:r>
            </a:p>
          </xdr:txBody>
        </xdr:sp>
        <xdr:sp macro="" textlink="">
          <xdr:nvSpPr>
            <xdr:cNvPr id="14" name="Text Box 817"/>
            <xdr:cNvSpPr txBox="1">
              <a:spLocks noChangeArrowheads="1"/>
            </xdr:cNvSpPr>
          </xdr:nvSpPr>
          <xdr:spPr bwMode="auto">
            <a:xfrm>
              <a:off x="212" y="4968"/>
              <a:ext cx="42" cy="22"/>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CuCl</a:t>
              </a:r>
            </a:p>
          </xdr:txBody>
        </xdr:sp>
        <xdr:sp macro="" textlink="">
          <xdr:nvSpPr>
            <xdr:cNvPr id="15" name="Line 818"/>
            <xdr:cNvSpPr>
              <a:spLocks noChangeShapeType="1"/>
            </xdr:cNvSpPr>
          </xdr:nvSpPr>
          <xdr:spPr bwMode="auto">
            <a:xfrm>
              <a:off x="333" y="4979"/>
              <a:ext cx="62" cy="0"/>
            </a:xfrm>
            <a:prstGeom prst="line">
              <a:avLst/>
            </a:prstGeom>
            <a:noFill/>
            <a:ln w="12700">
              <a:solidFill>
                <a:srgbClr val="FF0000"/>
              </a:solidFill>
              <a:round/>
              <a:headEnd/>
              <a:tailEnd type="triangle" w="med" len="med"/>
            </a:ln>
          </xdr:spPr>
        </xdr:sp>
        <xdr:grpSp>
          <xdr:nvGrpSpPr>
            <xdr:cNvPr id="16" name="Group 819"/>
            <xdr:cNvGrpSpPr>
              <a:grpSpLocks/>
            </xdr:cNvGrpSpPr>
          </xdr:nvGrpSpPr>
          <xdr:grpSpPr bwMode="auto">
            <a:xfrm>
              <a:off x="193" y="4971"/>
              <a:ext cx="12" cy="14"/>
              <a:chOff x="496" y="1217"/>
              <a:chExt cx="14" cy="14"/>
            </a:xfrm>
          </xdr:grpSpPr>
          <xdr:sp macro="" textlink="">
            <xdr:nvSpPr>
              <xdr:cNvPr id="43" name="Line 820"/>
              <xdr:cNvSpPr>
                <a:spLocks noChangeShapeType="1"/>
              </xdr:cNvSpPr>
            </xdr:nvSpPr>
            <xdr:spPr bwMode="auto">
              <a:xfrm flipH="1">
                <a:off x="496" y="1224"/>
                <a:ext cx="14" cy="0"/>
              </a:xfrm>
              <a:prstGeom prst="line">
                <a:avLst/>
              </a:prstGeom>
              <a:noFill/>
              <a:ln w="19050">
                <a:solidFill>
                  <a:srgbClr val="FF0000"/>
                </a:solidFill>
                <a:round/>
                <a:headEnd/>
                <a:tailEnd/>
              </a:ln>
            </xdr:spPr>
          </xdr:sp>
          <xdr:sp macro="" textlink="">
            <xdr:nvSpPr>
              <xdr:cNvPr id="44" name="Line 821"/>
              <xdr:cNvSpPr>
                <a:spLocks noChangeShapeType="1"/>
              </xdr:cNvSpPr>
            </xdr:nvSpPr>
            <xdr:spPr bwMode="auto">
              <a:xfrm rot="5400000" flipH="1">
                <a:off x="496" y="1224"/>
                <a:ext cx="14" cy="0"/>
              </a:xfrm>
              <a:prstGeom prst="line">
                <a:avLst/>
              </a:prstGeom>
              <a:noFill/>
              <a:ln w="19050">
                <a:solidFill>
                  <a:srgbClr val="FF0000"/>
                </a:solidFill>
                <a:round/>
                <a:headEnd/>
                <a:tailEnd/>
              </a:ln>
            </xdr:spPr>
          </xdr:sp>
        </xdr:grpSp>
        <xdr:grpSp>
          <xdr:nvGrpSpPr>
            <xdr:cNvPr id="17" name="Group 822"/>
            <xdr:cNvGrpSpPr>
              <a:grpSpLocks/>
            </xdr:cNvGrpSpPr>
          </xdr:nvGrpSpPr>
          <xdr:grpSpPr bwMode="auto">
            <a:xfrm>
              <a:off x="523" y="4971"/>
              <a:ext cx="12" cy="14"/>
              <a:chOff x="495" y="1217"/>
              <a:chExt cx="14" cy="14"/>
            </a:xfrm>
          </xdr:grpSpPr>
          <xdr:sp macro="" textlink="">
            <xdr:nvSpPr>
              <xdr:cNvPr id="41" name="Line 823"/>
              <xdr:cNvSpPr>
                <a:spLocks noChangeShapeType="1"/>
              </xdr:cNvSpPr>
            </xdr:nvSpPr>
            <xdr:spPr bwMode="auto">
              <a:xfrm flipH="1">
                <a:off x="495" y="1224"/>
                <a:ext cx="14" cy="0"/>
              </a:xfrm>
              <a:prstGeom prst="line">
                <a:avLst/>
              </a:prstGeom>
              <a:noFill/>
              <a:ln w="19050">
                <a:solidFill>
                  <a:srgbClr val="FF0000"/>
                </a:solidFill>
                <a:round/>
                <a:headEnd/>
                <a:tailEnd/>
              </a:ln>
            </xdr:spPr>
          </xdr:sp>
          <xdr:sp macro="" textlink="">
            <xdr:nvSpPr>
              <xdr:cNvPr id="42" name="Line 824"/>
              <xdr:cNvSpPr>
                <a:spLocks noChangeShapeType="1"/>
              </xdr:cNvSpPr>
            </xdr:nvSpPr>
            <xdr:spPr bwMode="auto">
              <a:xfrm rot="5400000" flipH="1">
                <a:off x="495" y="1224"/>
                <a:ext cx="14" cy="0"/>
              </a:xfrm>
              <a:prstGeom prst="line">
                <a:avLst/>
              </a:prstGeom>
              <a:noFill/>
              <a:ln w="19050">
                <a:solidFill>
                  <a:srgbClr val="FF0000"/>
                </a:solidFill>
                <a:round/>
                <a:headEnd/>
                <a:tailEnd/>
              </a:ln>
            </xdr:spPr>
          </xdr:sp>
        </xdr:grpSp>
        <xdr:grpSp>
          <xdr:nvGrpSpPr>
            <xdr:cNvPr id="18" name="Group 854"/>
            <xdr:cNvGrpSpPr>
              <a:grpSpLocks/>
            </xdr:cNvGrpSpPr>
          </xdr:nvGrpSpPr>
          <xdr:grpSpPr bwMode="auto">
            <a:xfrm>
              <a:off x="93" y="4968"/>
              <a:ext cx="89" cy="21"/>
              <a:chOff x="144" y="4967"/>
              <a:chExt cx="89" cy="21"/>
            </a:xfrm>
          </xdr:grpSpPr>
          <xdr:sp macro="" textlink="">
            <xdr:nvSpPr>
              <xdr:cNvPr id="32" name="Text Box 827"/>
              <xdr:cNvSpPr txBox="1">
                <a:spLocks noChangeArrowheads="1"/>
              </xdr:cNvSpPr>
            </xdr:nvSpPr>
            <xdr:spPr bwMode="auto">
              <a:xfrm>
                <a:off x="144" y="4967"/>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33" name="Text Box 828"/>
              <xdr:cNvSpPr txBox="1">
                <a:spLocks noChangeArrowheads="1"/>
              </xdr:cNvSpPr>
            </xdr:nvSpPr>
            <xdr:spPr bwMode="auto">
              <a:xfrm>
                <a:off x="202" y="4967"/>
                <a:ext cx="31"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CH</a:t>
                </a:r>
              </a:p>
            </xdr:txBody>
          </xdr:sp>
          <xdr:sp macro="" textlink="">
            <xdr:nvSpPr>
              <xdr:cNvPr id="34" name="Text Box 829"/>
              <xdr:cNvSpPr txBox="1">
                <a:spLocks noChangeArrowheads="1"/>
              </xdr:cNvSpPr>
            </xdr:nvSpPr>
            <xdr:spPr bwMode="auto">
              <a:xfrm>
                <a:off x="173" y="4967"/>
                <a:ext cx="18"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35" name="Group 830"/>
              <xdr:cNvGrpSpPr>
                <a:grpSpLocks/>
              </xdr:cNvGrpSpPr>
            </xdr:nvGrpSpPr>
            <xdr:grpSpPr bwMode="auto">
              <a:xfrm>
                <a:off x="190" y="4977"/>
                <a:ext cx="14" cy="6"/>
                <a:chOff x="220" y="2179"/>
                <a:chExt cx="14" cy="6"/>
              </a:xfrm>
            </xdr:grpSpPr>
            <xdr:grpSp>
              <xdr:nvGrpSpPr>
                <xdr:cNvPr id="37" name="Group 831"/>
                <xdr:cNvGrpSpPr>
                  <a:grpSpLocks/>
                </xdr:cNvGrpSpPr>
              </xdr:nvGrpSpPr>
              <xdr:grpSpPr bwMode="auto">
                <a:xfrm>
                  <a:off x="220" y="2182"/>
                  <a:ext cx="14" cy="3"/>
                  <a:chOff x="697" y="1453"/>
                  <a:chExt cx="14" cy="3"/>
                </a:xfrm>
              </xdr:grpSpPr>
              <xdr:sp macro="" textlink="">
                <xdr:nvSpPr>
                  <xdr:cNvPr id="39" name="Line 832"/>
                  <xdr:cNvSpPr>
                    <a:spLocks noChangeShapeType="1"/>
                  </xdr:cNvSpPr>
                </xdr:nvSpPr>
                <xdr:spPr bwMode="auto">
                  <a:xfrm>
                    <a:off x="697" y="1456"/>
                    <a:ext cx="14" cy="0"/>
                  </a:xfrm>
                  <a:prstGeom prst="line">
                    <a:avLst/>
                  </a:prstGeom>
                  <a:noFill/>
                  <a:ln w="9525">
                    <a:solidFill>
                      <a:srgbClr val="FF6600"/>
                    </a:solidFill>
                    <a:round/>
                    <a:headEnd/>
                    <a:tailEnd/>
                  </a:ln>
                </xdr:spPr>
              </xdr:sp>
              <xdr:sp macro="" textlink="">
                <xdr:nvSpPr>
                  <xdr:cNvPr id="40" name="Line 833"/>
                  <xdr:cNvSpPr>
                    <a:spLocks noChangeShapeType="1"/>
                  </xdr:cNvSpPr>
                </xdr:nvSpPr>
                <xdr:spPr bwMode="auto">
                  <a:xfrm>
                    <a:off x="697" y="1453"/>
                    <a:ext cx="14" cy="0"/>
                  </a:xfrm>
                  <a:prstGeom prst="line">
                    <a:avLst/>
                  </a:prstGeom>
                  <a:noFill/>
                  <a:ln w="9525">
                    <a:solidFill>
                      <a:srgbClr val="FFFF99"/>
                    </a:solidFill>
                    <a:round/>
                    <a:headEnd/>
                    <a:tailEnd/>
                  </a:ln>
                </xdr:spPr>
              </xdr:sp>
            </xdr:grpSp>
            <xdr:sp macro="" textlink="">
              <xdr:nvSpPr>
                <xdr:cNvPr id="38" name="Line 834"/>
                <xdr:cNvSpPr>
                  <a:spLocks noChangeShapeType="1"/>
                </xdr:cNvSpPr>
              </xdr:nvSpPr>
              <xdr:spPr bwMode="auto">
                <a:xfrm>
                  <a:off x="220" y="2179"/>
                  <a:ext cx="14" cy="0"/>
                </a:xfrm>
                <a:prstGeom prst="line">
                  <a:avLst/>
                </a:prstGeom>
                <a:noFill/>
                <a:ln w="9525">
                  <a:solidFill>
                    <a:srgbClr val="FF6600"/>
                  </a:solidFill>
                  <a:round/>
                  <a:headEnd/>
                  <a:tailEnd/>
                </a:ln>
              </xdr:spPr>
            </xdr:sp>
          </xdr:grpSp>
          <xdr:sp macro="" textlink="">
            <xdr:nvSpPr>
              <xdr:cNvPr id="36" name="Line 835"/>
              <xdr:cNvSpPr>
                <a:spLocks noChangeShapeType="1"/>
              </xdr:cNvSpPr>
            </xdr:nvSpPr>
            <xdr:spPr bwMode="auto">
              <a:xfrm flipV="1">
                <a:off x="161" y="4979"/>
                <a:ext cx="14" cy="0"/>
              </a:xfrm>
              <a:prstGeom prst="line">
                <a:avLst/>
              </a:prstGeom>
              <a:noFill/>
              <a:ln w="9525">
                <a:solidFill>
                  <a:srgbClr val="FFFF99"/>
                </a:solidFill>
                <a:round/>
                <a:headEnd/>
                <a:tailEnd/>
              </a:ln>
            </xdr:spPr>
          </xdr:sp>
        </xdr:grpSp>
        <xdr:grpSp>
          <xdr:nvGrpSpPr>
            <xdr:cNvPr id="19" name="Group 932"/>
            <xdr:cNvGrpSpPr>
              <a:grpSpLocks/>
            </xdr:cNvGrpSpPr>
          </xdr:nvGrpSpPr>
          <xdr:grpSpPr bwMode="auto">
            <a:xfrm>
              <a:off x="407" y="4968"/>
              <a:ext cx="97" cy="21"/>
              <a:chOff x="407" y="4968"/>
              <a:chExt cx="97" cy="21"/>
            </a:xfrm>
          </xdr:grpSpPr>
          <xdr:sp macro="" textlink="">
            <xdr:nvSpPr>
              <xdr:cNvPr id="23" name="Text Box 847"/>
              <xdr:cNvSpPr txBox="1">
                <a:spLocks noChangeArrowheads="1"/>
              </xdr:cNvSpPr>
            </xdr:nvSpPr>
            <xdr:spPr bwMode="auto">
              <a:xfrm>
                <a:off x="407" y="4968"/>
                <a:ext cx="1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R</a:t>
                </a:r>
              </a:p>
            </xdr:txBody>
          </xdr:sp>
          <xdr:sp macro="" textlink="">
            <xdr:nvSpPr>
              <xdr:cNvPr id="24" name="Text Box 838"/>
              <xdr:cNvSpPr txBox="1">
                <a:spLocks noChangeArrowheads="1"/>
              </xdr:cNvSpPr>
            </xdr:nvSpPr>
            <xdr:spPr bwMode="auto">
              <a:xfrm>
                <a:off x="465" y="4968"/>
                <a:ext cx="39" cy="21"/>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CCu</a:t>
                </a:r>
              </a:p>
            </xdr:txBody>
          </xdr:sp>
          <xdr:sp macro="" textlink="">
            <xdr:nvSpPr>
              <xdr:cNvPr id="25" name="Text Box 839"/>
              <xdr:cNvSpPr txBox="1">
                <a:spLocks noChangeArrowheads="1"/>
              </xdr:cNvSpPr>
            </xdr:nvSpPr>
            <xdr:spPr bwMode="auto">
              <a:xfrm>
                <a:off x="436" y="4968"/>
                <a:ext cx="20" cy="20"/>
              </a:xfrm>
              <a:prstGeom prst="rect">
                <a:avLst/>
              </a:prstGeom>
              <a:solidFill>
                <a:srgbClr val="000000"/>
              </a:solidFill>
              <a:ln w="9525">
                <a:solidFill>
                  <a:srgbClr val="000000"/>
                </a:solidFill>
                <a:miter lim="800000"/>
                <a:headEnd/>
                <a:tailEnd/>
              </a:ln>
            </xdr:spPr>
            <xdr:txBody>
              <a:bodyPr vertOverflow="clip" wrap="square" lIns="36576" tIns="22860" rIns="0" bIns="0" anchor="t" upright="1"/>
              <a:lstStyle/>
              <a:p>
                <a:pPr algn="l" rtl="1">
                  <a:defRPr sz="1000"/>
                </a:pPr>
                <a:r>
                  <a:rPr lang="en-US" sz="1200" b="0" i="0" strike="noStrike">
                    <a:solidFill>
                      <a:srgbClr val="FFFF99"/>
                    </a:solidFill>
                    <a:latin typeface="Arial"/>
                    <a:cs typeface="Arial"/>
                  </a:rPr>
                  <a:t>C</a:t>
                </a:r>
              </a:p>
            </xdr:txBody>
          </xdr:sp>
          <xdr:grpSp>
            <xdr:nvGrpSpPr>
              <xdr:cNvPr id="26" name="Group 840"/>
              <xdr:cNvGrpSpPr>
                <a:grpSpLocks/>
              </xdr:cNvGrpSpPr>
            </xdr:nvGrpSpPr>
            <xdr:grpSpPr bwMode="auto">
              <a:xfrm>
                <a:off x="453" y="4977"/>
                <a:ext cx="14" cy="6"/>
                <a:chOff x="220" y="2178"/>
                <a:chExt cx="14" cy="6"/>
              </a:xfrm>
            </xdr:grpSpPr>
            <xdr:grpSp>
              <xdr:nvGrpSpPr>
                <xdr:cNvPr id="28" name="Group 841"/>
                <xdr:cNvGrpSpPr>
                  <a:grpSpLocks/>
                </xdr:cNvGrpSpPr>
              </xdr:nvGrpSpPr>
              <xdr:grpSpPr bwMode="auto">
                <a:xfrm>
                  <a:off x="220" y="2181"/>
                  <a:ext cx="14" cy="3"/>
                  <a:chOff x="697" y="1452"/>
                  <a:chExt cx="14" cy="3"/>
                </a:xfrm>
              </xdr:grpSpPr>
              <xdr:sp macro="" textlink="">
                <xdr:nvSpPr>
                  <xdr:cNvPr id="30" name="Line 842"/>
                  <xdr:cNvSpPr>
                    <a:spLocks noChangeShapeType="1"/>
                  </xdr:cNvSpPr>
                </xdr:nvSpPr>
                <xdr:spPr bwMode="auto">
                  <a:xfrm>
                    <a:off x="697" y="1455"/>
                    <a:ext cx="14" cy="0"/>
                  </a:xfrm>
                  <a:prstGeom prst="line">
                    <a:avLst/>
                  </a:prstGeom>
                  <a:noFill/>
                  <a:ln w="9525">
                    <a:solidFill>
                      <a:srgbClr val="FF6600"/>
                    </a:solidFill>
                    <a:round/>
                    <a:headEnd/>
                    <a:tailEnd/>
                  </a:ln>
                </xdr:spPr>
              </xdr:sp>
              <xdr:sp macro="" textlink="">
                <xdr:nvSpPr>
                  <xdr:cNvPr id="31" name="Line 843"/>
                  <xdr:cNvSpPr>
                    <a:spLocks noChangeShapeType="1"/>
                  </xdr:cNvSpPr>
                </xdr:nvSpPr>
                <xdr:spPr bwMode="auto">
                  <a:xfrm>
                    <a:off x="697" y="1452"/>
                    <a:ext cx="14" cy="0"/>
                  </a:xfrm>
                  <a:prstGeom prst="line">
                    <a:avLst/>
                  </a:prstGeom>
                  <a:noFill/>
                  <a:ln w="9525">
                    <a:solidFill>
                      <a:srgbClr val="FFFF99"/>
                    </a:solidFill>
                    <a:round/>
                    <a:headEnd/>
                    <a:tailEnd/>
                  </a:ln>
                </xdr:spPr>
              </xdr:sp>
            </xdr:grpSp>
            <xdr:sp macro="" textlink="">
              <xdr:nvSpPr>
                <xdr:cNvPr id="29" name="Line 844"/>
                <xdr:cNvSpPr>
                  <a:spLocks noChangeShapeType="1"/>
                </xdr:cNvSpPr>
              </xdr:nvSpPr>
              <xdr:spPr bwMode="auto">
                <a:xfrm>
                  <a:off x="220" y="2178"/>
                  <a:ext cx="14" cy="0"/>
                </a:xfrm>
                <a:prstGeom prst="line">
                  <a:avLst/>
                </a:prstGeom>
                <a:noFill/>
                <a:ln w="9525">
                  <a:solidFill>
                    <a:srgbClr val="FF6600"/>
                  </a:solidFill>
                  <a:round/>
                  <a:headEnd/>
                  <a:tailEnd/>
                </a:ln>
              </xdr:spPr>
            </xdr:sp>
          </xdr:grpSp>
          <xdr:sp macro="" textlink="">
            <xdr:nvSpPr>
              <xdr:cNvPr id="27" name="Line 846"/>
              <xdr:cNvSpPr>
                <a:spLocks noChangeShapeType="1"/>
              </xdr:cNvSpPr>
            </xdr:nvSpPr>
            <xdr:spPr bwMode="auto">
              <a:xfrm flipV="1">
                <a:off x="424" y="4980"/>
                <a:ext cx="14" cy="0"/>
              </a:xfrm>
              <a:prstGeom prst="line">
                <a:avLst/>
              </a:prstGeom>
              <a:noFill/>
              <a:ln w="9525">
                <a:solidFill>
                  <a:srgbClr val="FFFF99"/>
                </a:solidFill>
                <a:round/>
                <a:headEnd/>
                <a:tailEnd/>
              </a:ln>
            </xdr:spPr>
          </xdr:sp>
        </xdr:grpSp>
        <xdr:grpSp>
          <xdr:nvGrpSpPr>
            <xdr:cNvPr id="20" name="Group 850"/>
            <xdr:cNvGrpSpPr>
              <a:grpSpLocks/>
            </xdr:cNvGrpSpPr>
          </xdr:nvGrpSpPr>
          <xdr:grpSpPr bwMode="auto">
            <a:xfrm>
              <a:off x="266" y="4971"/>
              <a:ext cx="12" cy="14"/>
              <a:chOff x="496" y="1217"/>
              <a:chExt cx="14" cy="14"/>
            </a:xfrm>
          </xdr:grpSpPr>
          <xdr:sp macro="" textlink="">
            <xdr:nvSpPr>
              <xdr:cNvPr id="21" name="Line 851"/>
              <xdr:cNvSpPr>
                <a:spLocks noChangeShapeType="1"/>
              </xdr:cNvSpPr>
            </xdr:nvSpPr>
            <xdr:spPr bwMode="auto">
              <a:xfrm flipH="1">
                <a:off x="496" y="1224"/>
                <a:ext cx="14" cy="0"/>
              </a:xfrm>
              <a:prstGeom prst="line">
                <a:avLst/>
              </a:prstGeom>
              <a:noFill/>
              <a:ln w="19050">
                <a:solidFill>
                  <a:srgbClr val="FF0000"/>
                </a:solidFill>
                <a:round/>
                <a:headEnd/>
                <a:tailEnd/>
              </a:ln>
            </xdr:spPr>
          </xdr:sp>
          <xdr:sp macro="" textlink="">
            <xdr:nvSpPr>
              <xdr:cNvPr id="22" name="Line 852"/>
              <xdr:cNvSpPr>
                <a:spLocks noChangeShapeType="1"/>
              </xdr:cNvSpPr>
            </xdr:nvSpPr>
            <xdr:spPr bwMode="auto">
              <a:xfrm rot="5400000" flipH="1">
                <a:off x="496" y="1224"/>
                <a:ext cx="14" cy="0"/>
              </a:xfrm>
              <a:prstGeom prst="line">
                <a:avLst/>
              </a:prstGeom>
              <a:noFill/>
              <a:ln w="19050">
                <a:solidFill>
                  <a:srgbClr val="FF0000"/>
                </a:solidFill>
                <a:round/>
                <a:headEnd/>
                <a:tailEnd/>
              </a:ln>
            </xdr:spPr>
          </xdr:sp>
        </xdr:grpSp>
      </xdr:grpSp>
    </xdr:grpSp>
    <xdr:clientData/>
  </xdr:twoCellAnchor>
  <xdr:twoCellAnchor>
    <xdr:from>
      <xdr:col>0</xdr:col>
      <xdr:colOff>419099</xdr:colOff>
      <xdr:row>47</xdr:row>
      <xdr:rowOff>47624</xdr:rowOff>
    </xdr:from>
    <xdr:to>
      <xdr:col>0</xdr:col>
      <xdr:colOff>563099</xdr:colOff>
      <xdr:row>47</xdr:row>
      <xdr:rowOff>191624</xdr:rowOff>
    </xdr:to>
    <xdr:sp macro="" textlink="">
      <xdr:nvSpPr>
        <xdr:cNvPr id="47" name="46 - Έλλειψη"/>
        <xdr:cNvSpPr/>
      </xdr:nvSpPr>
      <xdr:spPr>
        <a:xfrm>
          <a:off x="419099" y="8048624"/>
          <a:ext cx="144000" cy="144000"/>
        </a:xfrm>
        <a:prstGeom prst="ellipse">
          <a:avLst/>
        </a:prstGeom>
        <a:solidFill>
          <a:srgbClr val="3366FF"/>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10</xdr:col>
      <xdr:colOff>123824</xdr:colOff>
      <xdr:row>47</xdr:row>
      <xdr:rowOff>47625</xdr:rowOff>
    </xdr:from>
    <xdr:to>
      <xdr:col>10</xdr:col>
      <xdr:colOff>381000</xdr:colOff>
      <xdr:row>55</xdr:row>
      <xdr:rowOff>133350</xdr:rowOff>
    </xdr:to>
    <xdr:sp macro="" textlink="">
      <xdr:nvSpPr>
        <xdr:cNvPr id="48" name="47 - Δεξιό άγκιστρο"/>
        <xdr:cNvSpPr/>
      </xdr:nvSpPr>
      <xdr:spPr>
        <a:xfrm>
          <a:off x="6219824" y="8048625"/>
          <a:ext cx="257176" cy="1685925"/>
        </a:xfrm>
        <a:prstGeom prst="rightBrace">
          <a:avLst>
            <a:gd name="adj1" fmla="val 8333"/>
            <a:gd name="adj2" fmla="val 74749"/>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l-GR" sz="1100"/>
        </a:p>
      </xdr:txBody>
    </xdr:sp>
    <xdr:clientData/>
  </xdr:twoCellAnchor>
  <xdr:twoCellAnchor>
    <xdr:from>
      <xdr:col>1</xdr:col>
      <xdr:colOff>47626</xdr:colOff>
      <xdr:row>78</xdr:row>
      <xdr:rowOff>95250</xdr:rowOff>
    </xdr:from>
    <xdr:to>
      <xdr:col>4</xdr:col>
      <xdr:colOff>266700</xdr:colOff>
      <xdr:row>79</xdr:row>
      <xdr:rowOff>152400</xdr:rowOff>
    </xdr:to>
    <xdr:sp macro="" textlink="">
      <xdr:nvSpPr>
        <xdr:cNvPr id="50" name="49 - TextBox"/>
        <xdr:cNvSpPr txBox="1"/>
      </xdr:nvSpPr>
      <xdr:spPr>
        <a:xfrm>
          <a:off x="657226" y="11696700"/>
          <a:ext cx="2047874" cy="257175"/>
        </a:xfrm>
        <a:prstGeom prst="rect">
          <a:avLst/>
        </a:prstGeom>
        <a:solidFill>
          <a:srgbClr val="800000"/>
        </a:solidFill>
        <a:ln w="9525" cmpd="sng">
          <a:solidFill>
            <a:srgbClr val="FFFF99"/>
          </a:solidFill>
        </a:ln>
        <a:effectLst>
          <a:innerShdw blurRad="63500" dist="50800" dir="27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200">
              <a:solidFill>
                <a:srgbClr val="FFFF99"/>
              </a:solidFill>
              <a:latin typeface="Arial" pitchFamily="34" charset="0"/>
              <a:cs typeface="Arial" pitchFamily="34" charset="0"/>
            </a:rPr>
            <a:t>Διάκριση μεταξύ αλκοολών</a:t>
          </a:r>
        </a:p>
      </xdr:txBody>
    </xdr:sp>
    <xdr:clientData/>
  </xdr:twoCellAnchor>
  <xdr:twoCellAnchor>
    <xdr:from>
      <xdr:col>10</xdr:col>
      <xdr:colOff>123824</xdr:colOff>
      <xdr:row>84</xdr:row>
      <xdr:rowOff>104774</xdr:rowOff>
    </xdr:from>
    <xdr:to>
      <xdr:col>10</xdr:col>
      <xdr:colOff>381000</xdr:colOff>
      <xdr:row>92</xdr:row>
      <xdr:rowOff>114300</xdr:rowOff>
    </xdr:to>
    <xdr:sp macro="" textlink="">
      <xdr:nvSpPr>
        <xdr:cNvPr id="51" name="50 - Δεξιό άγκιστρο"/>
        <xdr:cNvSpPr/>
      </xdr:nvSpPr>
      <xdr:spPr>
        <a:xfrm>
          <a:off x="6219824" y="15906749"/>
          <a:ext cx="257176" cy="1409701"/>
        </a:xfrm>
        <a:prstGeom prst="rightBrace">
          <a:avLst>
            <a:gd name="adj1" fmla="val 8333"/>
            <a:gd name="adj2" fmla="val 71189"/>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l-GR" sz="1100"/>
        </a:p>
      </xdr:txBody>
    </xdr:sp>
    <xdr:clientData/>
  </xdr:twoCellAnchor>
  <xdr:twoCellAnchor>
    <xdr:from>
      <xdr:col>8</xdr:col>
      <xdr:colOff>84932</xdr:colOff>
      <xdr:row>52</xdr:row>
      <xdr:rowOff>191294</xdr:rowOff>
    </xdr:from>
    <xdr:to>
      <xdr:col>8</xdr:col>
      <xdr:colOff>86520</xdr:colOff>
      <xdr:row>53</xdr:row>
      <xdr:rowOff>172244</xdr:rowOff>
    </xdr:to>
    <xdr:cxnSp macro="">
      <xdr:nvCxnSpPr>
        <xdr:cNvPr id="53" name="52 - Ευθύγραμμο βέλος σύνδεσης"/>
        <xdr:cNvCxnSpPr/>
      </xdr:nvCxnSpPr>
      <xdr:spPr>
        <a:xfrm rot="5400000">
          <a:off x="4872038" y="9282113"/>
          <a:ext cx="180975" cy="1588"/>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419099</xdr:colOff>
      <xdr:row>61</xdr:row>
      <xdr:rowOff>102320</xdr:rowOff>
    </xdr:from>
    <xdr:to>
      <xdr:col>0</xdr:col>
      <xdr:colOff>563099</xdr:colOff>
      <xdr:row>62</xdr:row>
      <xdr:rowOff>49674</xdr:rowOff>
    </xdr:to>
    <xdr:sp macro="" textlink="">
      <xdr:nvSpPr>
        <xdr:cNvPr id="54" name="53 - Έλλειψη"/>
        <xdr:cNvSpPr/>
      </xdr:nvSpPr>
      <xdr:spPr>
        <a:xfrm>
          <a:off x="419099" y="11507739"/>
          <a:ext cx="144000" cy="144000"/>
        </a:xfrm>
        <a:prstGeom prst="ellipse">
          <a:avLst/>
        </a:prstGeom>
        <a:solidFill>
          <a:srgbClr val="3366FF"/>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0</xdr:col>
      <xdr:colOff>419099</xdr:colOff>
      <xdr:row>66</xdr:row>
      <xdr:rowOff>28574</xdr:rowOff>
    </xdr:from>
    <xdr:to>
      <xdr:col>0</xdr:col>
      <xdr:colOff>563099</xdr:colOff>
      <xdr:row>66</xdr:row>
      <xdr:rowOff>172574</xdr:rowOff>
    </xdr:to>
    <xdr:sp macro="" textlink="">
      <xdr:nvSpPr>
        <xdr:cNvPr id="55" name="54 - Έλλειψη"/>
        <xdr:cNvSpPr/>
      </xdr:nvSpPr>
      <xdr:spPr>
        <a:xfrm>
          <a:off x="419099" y="12430124"/>
          <a:ext cx="144000" cy="144000"/>
        </a:xfrm>
        <a:prstGeom prst="ellipse">
          <a:avLst/>
        </a:prstGeom>
        <a:solidFill>
          <a:srgbClr val="3366FF"/>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0</xdr:col>
      <xdr:colOff>419099</xdr:colOff>
      <xdr:row>80</xdr:row>
      <xdr:rowOff>28574</xdr:rowOff>
    </xdr:from>
    <xdr:to>
      <xdr:col>0</xdr:col>
      <xdr:colOff>563099</xdr:colOff>
      <xdr:row>80</xdr:row>
      <xdr:rowOff>172574</xdr:rowOff>
    </xdr:to>
    <xdr:sp macro="" textlink="">
      <xdr:nvSpPr>
        <xdr:cNvPr id="56" name="55 - Έλλειψη"/>
        <xdr:cNvSpPr/>
      </xdr:nvSpPr>
      <xdr:spPr>
        <a:xfrm>
          <a:off x="419099" y="15030449"/>
          <a:ext cx="144000" cy="144000"/>
        </a:xfrm>
        <a:prstGeom prst="ellipse">
          <a:avLst/>
        </a:prstGeom>
        <a:solidFill>
          <a:srgbClr val="3366FF"/>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0</xdr:col>
      <xdr:colOff>419099</xdr:colOff>
      <xdr:row>85</xdr:row>
      <xdr:rowOff>3073</xdr:rowOff>
    </xdr:from>
    <xdr:to>
      <xdr:col>0</xdr:col>
      <xdr:colOff>563099</xdr:colOff>
      <xdr:row>85</xdr:row>
      <xdr:rowOff>151886</xdr:rowOff>
    </xdr:to>
    <xdr:sp macro="" textlink="">
      <xdr:nvSpPr>
        <xdr:cNvPr id="57" name="56 - Έλλειψη"/>
        <xdr:cNvSpPr/>
      </xdr:nvSpPr>
      <xdr:spPr>
        <a:xfrm>
          <a:off x="419099" y="17414363"/>
          <a:ext cx="144000" cy="148813"/>
        </a:xfrm>
        <a:prstGeom prst="ellipse">
          <a:avLst/>
        </a:prstGeom>
        <a:solidFill>
          <a:srgbClr val="3366FF"/>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1</xdr:col>
      <xdr:colOff>47625</xdr:colOff>
      <xdr:row>101</xdr:row>
      <xdr:rowOff>85725</xdr:rowOff>
    </xdr:from>
    <xdr:to>
      <xdr:col>6</xdr:col>
      <xdr:colOff>476250</xdr:colOff>
      <xdr:row>102</xdr:row>
      <xdr:rowOff>142875</xdr:rowOff>
    </xdr:to>
    <xdr:sp macro="" textlink="">
      <xdr:nvSpPr>
        <xdr:cNvPr id="58" name="57 - TextBox"/>
        <xdr:cNvSpPr txBox="1"/>
      </xdr:nvSpPr>
      <xdr:spPr>
        <a:xfrm>
          <a:off x="657225" y="19088100"/>
          <a:ext cx="3476625" cy="257175"/>
        </a:xfrm>
        <a:prstGeom prst="rect">
          <a:avLst/>
        </a:prstGeom>
        <a:solidFill>
          <a:srgbClr val="800000"/>
        </a:solidFill>
        <a:ln w="9525" cmpd="sng">
          <a:solidFill>
            <a:srgbClr val="FFFF99"/>
          </a:solidFill>
        </a:ln>
        <a:effectLst>
          <a:innerShdw blurRad="63500" dist="50800" dir="27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200">
              <a:solidFill>
                <a:srgbClr val="FFFF99"/>
              </a:solidFill>
              <a:latin typeface="Arial" pitchFamily="34" charset="0"/>
              <a:cs typeface="Arial" pitchFamily="34" charset="0"/>
            </a:rPr>
            <a:t>Διάκριση αλδεϋδών από οξειδούμενες αλκοόλες</a:t>
          </a:r>
        </a:p>
      </xdr:txBody>
    </xdr:sp>
    <xdr:clientData/>
  </xdr:twoCellAnchor>
  <xdr:twoCellAnchor>
    <xdr:from>
      <xdr:col>0</xdr:col>
      <xdr:colOff>419099</xdr:colOff>
      <xdr:row>103</xdr:row>
      <xdr:rowOff>57149</xdr:rowOff>
    </xdr:from>
    <xdr:to>
      <xdr:col>0</xdr:col>
      <xdr:colOff>563099</xdr:colOff>
      <xdr:row>104</xdr:row>
      <xdr:rowOff>1124</xdr:rowOff>
    </xdr:to>
    <xdr:sp macro="" textlink="">
      <xdr:nvSpPr>
        <xdr:cNvPr id="59" name="58 - Έλλειψη"/>
        <xdr:cNvSpPr/>
      </xdr:nvSpPr>
      <xdr:spPr>
        <a:xfrm>
          <a:off x="419099" y="19459574"/>
          <a:ext cx="144000" cy="144000"/>
        </a:xfrm>
        <a:prstGeom prst="ellipse">
          <a:avLst/>
        </a:prstGeom>
        <a:solidFill>
          <a:srgbClr val="3366FF"/>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0</xdr:col>
      <xdr:colOff>419099</xdr:colOff>
      <xdr:row>111</xdr:row>
      <xdr:rowOff>38099</xdr:rowOff>
    </xdr:from>
    <xdr:to>
      <xdr:col>0</xdr:col>
      <xdr:colOff>563099</xdr:colOff>
      <xdr:row>111</xdr:row>
      <xdr:rowOff>182099</xdr:rowOff>
    </xdr:to>
    <xdr:sp macro="" textlink="">
      <xdr:nvSpPr>
        <xdr:cNvPr id="60" name="59 - Έλλειψη"/>
        <xdr:cNvSpPr/>
      </xdr:nvSpPr>
      <xdr:spPr>
        <a:xfrm>
          <a:off x="419099" y="20840699"/>
          <a:ext cx="144000" cy="144000"/>
        </a:xfrm>
        <a:prstGeom prst="ellipse">
          <a:avLst/>
        </a:prstGeom>
        <a:solidFill>
          <a:srgbClr val="3366FF"/>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1</xdr:col>
      <xdr:colOff>47626</xdr:colOff>
      <xdr:row>115</xdr:row>
      <xdr:rowOff>95250</xdr:rowOff>
    </xdr:from>
    <xdr:to>
      <xdr:col>3</xdr:col>
      <xdr:colOff>238125</xdr:colOff>
      <xdr:row>116</xdr:row>
      <xdr:rowOff>152400</xdr:rowOff>
    </xdr:to>
    <xdr:sp macro="" textlink="">
      <xdr:nvSpPr>
        <xdr:cNvPr id="61" name="60 - TextBox"/>
        <xdr:cNvSpPr txBox="1"/>
      </xdr:nvSpPr>
      <xdr:spPr>
        <a:xfrm>
          <a:off x="657226" y="21697950"/>
          <a:ext cx="1409699" cy="257175"/>
        </a:xfrm>
        <a:prstGeom prst="rect">
          <a:avLst/>
        </a:prstGeom>
        <a:solidFill>
          <a:srgbClr val="800000"/>
        </a:solidFill>
        <a:ln w="9525" cmpd="sng">
          <a:solidFill>
            <a:srgbClr val="FFFF99"/>
          </a:solidFill>
        </a:ln>
        <a:effectLst>
          <a:innerShdw blurRad="63500" dist="50800" dir="27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200">
              <a:solidFill>
                <a:srgbClr val="FFFF99"/>
              </a:solidFill>
              <a:latin typeface="Arial" pitchFamily="34" charset="0"/>
              <a:cs typeface="Arial" pitchFamily="34" charset="0"/>
            </a:rPr>
            <a:t>Διάκριση κετονών</a:t>
          </a:r>
        </a:p>
      </xdr:txBody>
    </xdr:sp>
    <xdr:clientData/>
  </xdr:twoCellAnchor>
  <xdr:twoCellAnchor>
    <xdr:from>
      <xdr:col>0</xdr:col>
      <xdr:colOff>419099</xdr:colOff>
      <xdr:row>117</xdr:row>
      <xdr:rowOff>28574</xdr:rowOff>
    </xdr:from>
    <xdr:to>
      <xdr:col>0</xdr:col>
      <xdr:colOff>563099</xdr:colOff>
      <xdr:row>117</xdr:row>
      <xdr:rowOff>172574</xdr:rowOff>
    </xdr:to>
    <xdr:sp macro="" textlink="">
      <xdr:nvSpPr>
        <xdr:cNvPr id="62" name="61 - Έλλειψη"/>
        <xdr:cNvSpPr/>
      </xdr:nvSpPr>
      <xdr:spPr>
        <a:xfrm>
          <a:off x="419099" y="22031324"/>
          <a:ext cx="144000" cy="144000"/>
        </a:xfrm>
        <a:prstGeom prst="ellipse">
          <a:avLst/>
        </a:prstGeom>
        <a:solidFill>
          <a:srgbClr val="3366FF"/>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0</xdr:col>
      <xdr:colOff>419099</xdr:colOff>
      <xdr:row>120</xdr:row>
      <xdr:rowOff>47624</xdr:rowOff>
    </xdr:from>
    <xdr:to>
      <xdr:col>0</xdr:col>
      <xdr:colOff>563099</xdr:colOff>
      <xdr:row>120</xdr:row>
      <xdr:rowOff>191624</xdr:rowOff>
    </xdr:to>
    <xdr:sp macro="" textlink="">
      <xdr:nvSpPr>
        <xdr:cNvPr id="63" name="62 - Έλλειψη"/>
        <xdr:cNvSpPr/>
      </xdr:nvSpPr>
      <xdr:spPr>
        <a:xfrm>
          <a:off x="419099" y="22650449"/>
          <a:ext cx="144000" cy="144000"/>
        </a:xfrm>
        <a:prstGeom prst="ellipse">
          <a:avLst/>
        </a:prstGeom>
        <a:solidFill>
          <a:srgbClr val="3366FF"/>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1</xdr:col>
      <xdr:colOff>47626</xdr:colOff>
      <xdr:row>129</xdr:row>
      <xdr:rowOff>0</xdr:rowOff>
    </xdr:from>
    <xdr:to>
      <xdr:col>4</xdr:col>
      <xdr:colOff>428626</xdr:colOff>
      <xdr:row>130</xdr:row>
      <xdr:rowOff>57150</xdr:rowOff>
    </xdr:to>
    <xdr:sp macro="" textlink="">
      <xdr:nvSpPr>
        <xdr:cNvPr id="64" name="63 - TextBox"/>
        <xdr:cNvSpPr txBox="1"/>
      </xdr:nvSpPr>
      <xdr:spPr>
        <a:xfrm>
          <a:off x="657226" y="24403050"/>
          <a:ext cx="2209800" cy="257175"/>
        </a:xfrm>
        <a:prstGeom prst="rect">
          <a:avLst/>
        </a:prstGeom>
        <a:solidFill>
          <a:srgbClr val="800000"/>
        </a:solidFill>
        <a:ln w="9525" cmpd="sng">
          <a:solidFill>
            <a:srgbClr val="FFFF99"/>
          </a:solidFill>
        </a:ln>
        <a:effectLst>
          <a:innerShdw blurRad="63500" dist="50800" dir="27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200">
              <a:solidFill>
                <a:srgbClr val="FFFF99"/>
              </a:solidFill>
              <a:latin typeface="Arial" pitchFamily="34" charset="0"/>
              <a:cs typeface="Arial" pitchFamily="34" charset="0"/>
            </a:rPr>
            <a:t>Διακρίσεις που αφορούν οξέα</a:t>
          </a:r>
        </a:p>
      </xdr:txBody>
    </xdr:sp>
    <xdr:clientData/>
  </xdr:twoCellAnchor>
  <xdr:twoCellAnchor>
    <xdr:from>
      <xdr:col>0</xdr:col>
      <xdr:colOff>419099</xdr:colOff>
      <xdr:row>130</xdr:row>
      <xdr:rowOff>133349</xdr:rowOff>
    </xdr:from>
    <xdr:to>
      <xdr:col>0</xdr:col>
      <xdr:colOff>563099</xdr:colOff>
      <xdr:row>131</xdr:row>
      <xdr:rowOff>77324</xdr:rowOff>
    </xdr:to>
    <xdr:sp macro="" textlink="">
      <xdr:nvSpPr>
        <xdr:cNvPr id="65" name="64 - Έλλειψη"/>
        <xdr:cNvSpPr/>
      </xdr:nvSpPr>
      <xdr:spPr>
        <a:xfrm>
          <a:off x="419099" y="24936449"/>
          <a:ext cx="144000" cy="144000"/>
        </a:xfrm>
        <a:prstGeom prst="ellipse">
          <a:avLst/>
        </a:prstGeom>
        <a:solidFill>
          <a:srgbClr val="3366FF"/>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0</xdr:col>
      <xdr:colOff>419099</xdr:colOff>
      <xdr:row>137</xdr:row>
      <xdr:rowOff>31028</xdr:rowOff>
    </xdr:from>
    <xdr:to>
      <xdr:col>0</xdr:col>
      <xdr:colOff>563099</xdr:colOff>
      <xdr:row>137</xdr:row>
      <xdr:rowOff>171648</xdr:rowOff>
    </xdr:to>
    <xdr:sp macro="" textlink="">
      <xdr:nvSpPr>
        <xdr:cNvPr id="66" name="65 - Έλλειψη"/>
        <xdr:cNvSpPr/>
      </xdr:nvSpPr>
      <xdr:spPr>
        <a:xfrm>
          <a:off x="419099" y="26381480"/>
          <a:ext cx="144000" cy="140620"/>
        </a:xfrm>
        <a:prstGeom prst="ellipse">
          <a:avLst/>
        </a:prstGeom>
        <a:solidFill>
          <a:srgbClr val="3366FF"/>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0</xdr:col>
      <xdr:colOff>419099</xdr:colOff>
      <xdr:row>142</xdr:row>
      <xdr:rowOff>28574</xdr:rowOff>
    </xdr:from>
    <xdr:to>
      <xdr:col>0</xdr:col>
      <xdr:colOff>563099</xdr:colOff>
      <xdr:row>142</xdr:row>
      <xdr:rowOff>172574</xdr:rowOff>
    </xdr:to>
    <xdr:sp macro="" textlink="">
      <xdr:nvSpPr>
        <xdr:cNvPr id="67" name="66 - Έλλειψη"/>
        <xdr:cNvSpPr/>
      </xdr:nvSpPr>
      <xdr:spPr>
        <a:xfrm>
          <a:off x="419099" y="27231974"/>
          <a:ext cx="144000" cy="144000"/>
        </a:xfrm>
        <a:prstGeom prst="ellipse">
          <a:avLst/>
        </a:prstGeom>
        <a:solidFill>
          <a:srgbClr val="3366FF"/>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10</xdr:col>
      <xdr:colOff>123824</xdr:colOff>
      <xdr:row>137</xdr:row>
      <xdr:rowOff>95250</xdr:rowOff>
    </xdr:from>
    <xdr:to>
      <xdr:col>10</xdr:col>
      <xdr:colOff>381000</xdr:colOff>
      <xdr:row>141</xdr:row>
      <xdr:rowOff>133350</xdr:rowOff>
    </xdr:to>
    <xdr:sp macro="" textlink="">
      <xdr:nvSpPr>
        <xdr:cNvPr id="69" name="68 - Δεξιό άγκιστρο"/>
        <xdr:cNvSpPr/>
      </xdr:nvSpPr>
      <xdr:spPr>
        <a:xfrm>
          <a:off x="6219824" y="26298525"/>
          <a:ext cx="257176" cy="838200"/>
        </a:xfrm>
        <a:prstGeom prst="rightBrace">
          <a:avLst>
            <a:gd name="adj1" fmla="val 8333"/>
            <a:gd name="adj2" fmla="val 7466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l-GR" sz="1100"/>
        </a:p>
      </xdr:txBody>
    </xdr:sp>
    <xdr:clientData/>
  </xdr:twoCellAnchor>
  <xdr:twoCellAnchor>
    <xdr:from>
      <xdr:col>1</xdr:col>
      <xdr:colOff>0</xdr:colOff>
      <xdr:row>174</xdr:row>
      <xdr:rowOff>104775</xdr:rowOff>
    </xdr:from>
    <xdr:to>
      <xdr:col>2</xdr:col>
      <xdr:colOff>238125</xdr:colOff>
      <xdr:row>175</xdr:row>
      <xdr:rowOff>123825</xdr:rowOff>
    </xdr:to>
    <xdr:sp macro="" textlink="">
      <xdr:nvSpPr>
        <xdr:cNvPr id="68" name="Text Box 921"/>
        <xdr:cNvSpPr txBox="1">
          <a:spLocks noChangeArrowheads="1"/>
        </xdr:cNvSpPr>
      </xdr:nvSpPr>
      <xdr:spPr bwMode="auto">
        <a:xfrm>
          <a:off x="609600" y="30108525"/>
          <a:ext cx="847725" cy="219075"/>
        </a:xfrm>
        <a:prstGeom prst="rect">
          <a:avLst/>
        </a:prstGeom>
        <a:solidFill>
          <a:srgbClr val="800000"/>
        </a:solidFill>
        <a:ln w="9525">
          <a:solidFill>
            <a:srgbClr val="000000"/>
          </a:solidFill>
          <a:miter lim="800000"/>
          <a:headEnd/>
          <a:tailEnd/>
        </a:ln>
      </xdr:spPr>
      <xdr:txBody>
        <a:bodyPr vertOverflow="clip" wrap="square" lIns="36576" tIns="27432" rIns="36576" bIns="27432" anchor="ctr" upright="1"/>
        <a:lstStyle/>
        <a:p>
          <a:pPr algn="ctr" rtl="1">
            <a:defRPr sz="1000"/>
          </a:pPr>
          <a:r>
            <a:rPr lang="el-GR" sz="1200" b="1" i="0" strike="noStrike">
              <a:solidFill>
                <a:srgbClr val="FFFF99"/>
              </a:solidFill>
              <a:latin typeface="Arial"/>
              <a:cs typeface="Arial"/>
            </a:rPr>
            <a:t>Ασκήσεις</a:t>
          </a:r>
        </a:p>
      </xdr:txBody>
    </xdr:sp>
    <xdr:clientData/>
  </xdr:twoCellAnchor>
  <xdr:twoCellAnchor>
    <xdr:from>
      <xdr:col>1</xdr:col>
      <xdr:colOff>419100</xdr:colOff>
      <xdr:row>225</xdr:row>
      <xdr:rowOff>38100</xdr:rowOff>
    </xdr:from>
    <xdr:to>
      <xdr:col>1</xdr:col>
      <xdr:colOff>533400</xdr:colOff>
      <xdr:row>225</xdr:row>
      <xdr:rowOff>152400</xdr:rowOff>
    </xdr:to>
    <xdr:sp macro="" textlink="">
      <xdr:nvSpPr>
        <xdr:cNvPr id="70" name="69 - Έλλειψη"/>
        <xdr:cNvSpPr/>
      </xdr:nvSpPr>
      <xdr:spPr>
        <a:xfrm>
          <a:off x="1028700" y="31442025"/>
          <a:ext cx="114300" cy="114300"/>
        </a:xfrm>
        <a:prstGeom prst="ellipse">
          <a:avLst/>
        </a:prstGeom>
        <a:solidFill>
          <a:srgbClr val="FF660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1</xdr:col>
      <xdr:colOff>419100</xdr:colOff>
      <xdr:row>227</xdr:row>
      <xdr:rowOff>47625</xdr:rowOff>
    </xdr:from>
    <xdr:to>
      <xdr:col>1</xdr:col>
      <xdr:colOff>533400</xdr:colOff>
      <xdr:row>227</xdr:row>
      <xdr:rowOff>161925</xdr:rowOff>
    </xdr:to>
    <xdr:sp macro="" textlink="">
      <xdr:nvSpPr>
        <xdr:cNvPr id="71" name="70 - Έλλειψη"/>
        <xdr:cNvSpPr/>
      </xdr:nvSpPr>
      <xdr:spPr>
        <a:xfrm>
          <a:off x="1028700" y="31851600"/>
          <a:ext cx="114300" cy="114300"/>
        </a:xfrm>
        <a:prstGeom prst="ellipse">
          <a:avLst/>
        </a:prstGeom>
        <a:solidFill>
          <a:srgbClr val="FF660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1</xdr:col>
      <xdr:colOff>419100</xdr:colOff>
      <xdr:row>230</xdr:row>
      <xdr:rowOff>47625</xdr:rowOff>
    </xdr:from>
    <xdr:to>
      <xdr:col>1</xdr:col>
      <xdr:colOff>533400</xdr:colOff>
      <xdr:row>230</xdr:row>
      <xdr:rowOff>161925</xdr:rowOff>
    </xdr:to>
    <xdr:sp macro="" textlink="">
      <xdr:nvSpPr>
        <xdr:cNvPr id="72" name="71 - Έλλειψη"/>
        <xdr:cNvSpPr/>
      </xdr:nvSpPr>
      <xdr:spPr>
        <a:xfrm>
          <a:off x="1028700" y="32451675"/>
          <a:ext cx="114300" cy="114300"/>
        </a:xfrm>
        <a:prstGeom prst="ellipse">
          <a:avLst/>
        </a:prstGeom>
        <a:solidFill>
          <a:srgbClr val="FF660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1</xdr:col>
      <xdr:colOff>419100</xdr:colOff>
      <xdr:row>233</xdr:row>
      <xdr:rowOff>38100</xdr:rowOff>
    </xdr:from>
    <xdr:to>
      <xdr:col>1</xdr:col>
      <xdr:colOff>533400</xdr:colOff>
      <xdr:row>233</xdr:row>
      <xdr:rowOff>152400</xdr:rowOff>
    </xdr:to>
    <xdr:sp macro="" textlink="">
      <xdr:nvSpPr>
        <xdr:cNvPr id="73" name="72 - Έλλειψη"/>
        <xdr:cNvSpPr/>
      </xdr:nvSpPr>
      <xdr:spPr>
        <a:xfrm>
          <a:off x="1028700" y="33042225"/>
          <a:ext cx="114300" cy="114300"/>
        </a:xfrm>
        <a:prstGeom prst="ellipse">
          <a:avLst/>
        </a:prstGeom>
        <a:solidFill>
          <a:srgbClr val="FF660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editAs="oneCell">
    <xdr:from>
      <xdr:col>1</xdr:col>
      <xdr:colOff>342900</xdr:colOff>
      <xdr:row>251</xdr:row>
      <xdr:rowOff>57150</xdr:rowOff>
    </xdr:from>
    <xdr:to>
      <xdr:col>7</xdr:col>
      <xdr:colOff>152400</xdr:colOff>
      <xdr:row>255</xdr:row>
      <xdr:rowOff>123825</xdr:rowOff>
    </xdr:to>
    <xdr:pic>
      <xdr:nvPicPr>
        <xdr:cNvPr id="11" name="Picture 3"/>
        <xdr:cNvPicPr>
          <a:picLocks noChangeAspect="1" noChangeArrowheads="1"/>
        </xdr:cNvPicPr>
      </xdr:nvPicPr>
      <xdr:blipFill>
        <a:blip xmlns:r="http://schemas.openxmlformats.org/officeDocument/2006/relationships" r:embed="rId1"/>
        <a:srcRect/>
        <a:stretch>
          <a:fillRect/>
        </a:stretch>
      </xdr:blipFill>
      <xdr:spPr bwMode="auto">
        <a:xfrm>
          <a:off x="952500" y="36061650"/>
          <a:ext cx="3467100" cy="866775"/>
        </a:xfrm>
        <a:prstGeom prst="rect">
          <a:avLst/>
        </a:prstGeom>
        <a:noFill/>
      </xdr:spPr>
    </xdr:pic>
    <xdr:clientData/>
  </xdr:twoCellAnchor>
  <xdr:twoCellAnchor>
    <xdr:from>
      <xdr:col>2</xdr:col>
      <xdr:colOff>37306</xdr:colOff>
      <xdr:row>255</xdr:row>
      <xdr:rowOff>172244</xdr:rowOff>
    </xdr:from>
    <xdr:to>
      <xdr:col>2</xdr:col>
      <xdr:colOff>38894</xdr:colOff>
      <xdr:row>258</xdr:row>
      <xdr:rowOff>181769</xdr:rowOff>
    </xdr:to>
    <xdr:cxnSp macro="">
      <xdr:nvCxnSpPr>
        <xdr:cNvPr id="75" name="74 - Ευθύγραμμο βέλος σύνδεσης"/>
        <xdr:cNvCxnSpPr/>
      </xdr:nvCxnSpPr>
      <xdr:spPr>
        <a:xfrm rot="5400000">
          <a:off x="952500" y="37280850"/>
          <a:ext cx="609600" cy="1588"/>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151606</xdr:colOff>
      <xdr:row>255</xdr:row>
      <xdr:rowOff>172244</xdr:rowOff>
    </xdr:from>
    <xdr:to>
      <xdr:col>3</xdr:col>
      <xdr:colOff>153194</xdr:colOff>
      <xdr:row>258</xdr:row>
      <xdr:rowOff>181769</xdr:rowOff>
    </xdr:to>
    <xdr:cxnSp macro="">
      <xdr:nvCxnSpPr>
        <xdr:cNvPr id="76" name="75 - Ευθύγραμμο βέλος σύνδεσης"/>
        <xdr:cNvCxnSpPr/>
      </xdr:nvCxnSpPr>
      <xdr:spPr>
        <a:xfrm rot="5400000">
          <a:off x="1676400" y="37280850"/>
          <a:ext cx="609600" cy="1588"/>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246856</xdr:colOff>
      <xdr:row>255</xdr:row>
      <xdr:rowOff>172244</xdr:rowOff>
    </xdr:from>
    <xdr:to>
      <xdr:col>4</xdr:col>
      <xdr:colOff>248444</xdr:colOff>
      <xdr:row>258</xdr:row>
      <xdr:rowOff>181769</xdr:rowOff>
    </xdr:to>
    <xdr:cxnSp macro="">
      <xdr:nvCxnSpPr>
        <xdr:cNvPr id="77" name="76 - Ευθύγραμμο βέλος σύνδεσης"/>
        <xdr:cNvCxnSpPr/>
      </xdr:nvCxnSpPr>
      <xdr:spPr>
        <a:xfrm rot="5400000">
          <a:off x="2381250" y="37280850"/>
          <a:ext cx="609600" cy="1588"/>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342106</xdr:colOff>
      <xdr:row>255</xdr:row>
      <xdr:rowOff>172244</xdr:rowOff>
    </xdr:from>
    <xdr:to>
      <xdr:col>5</xdr:col>
      <xdr:colOff>343694</xdr:colOff>
      <xdr:row>258</xdr:row>
      <xdr:rowOff>181769</xdr:rowOff>
    </xdr:to>
    <xdr:cxnSp macro="">
      <xdr:nvCxnSpPr>
        <xdr:cNvPr id="78" name="77 - Ευθύγραμμο βέλος σύνδεσης"/>
        <xdr:cNvCxnSpPr/>
      </xdr:nvCxnSpPr>
      <xdr:spPr>
        <a:xfrm rot="5400000">
          <a:off x="3086100" y="37280850"/>
          <a:ext cx="609600" cy="1588"/>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437356</xdr:colOff>
      <xdr:row>255</xdr:row>
      <xdr:rowOff>172244</xdr:rowOff>
    </xdr:from>
    <xdr:to>
      <xdr:col>6</xdr:col>
      <xdr:colOff>438944</xdr:colOff>
      <xdr:row>258</xdr:row>
      <xdr:rowOff>181769</xdr:rowOff>
    </xdr:to>
    <xdr:cxnSp macro="">
      <xdr:nvCxnSpPr>
        <xdr:cNvPr id="79" name="78 - Ευθύγραμμο βέλος σύνδεσης"/>
        <xdr:cNvCxnSpPr/>
      </xdr:nvCxnSpPr>
      <xdr:spPr>
        <a:xfrm rot="5400000">
          <a:off x="3790950" y="37280850"/>
          <a:ext cx="609600" cy="1588"/>
        </a:xfrm>
        <a:prstGeom prst="straightConnector1">
          <a:avLst/>
        </a:prstGeom>
        <a:ln w="15875">
          <a:solidFill>
            <a:srgbClr val="8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228600</xdr:colOff>
      <xdr:row>259</xdr:row>
      <xdr:rowOff>57944</xdr:rowOff>
    </xdr:from>
    <xdr:to>
      <xdr:col>5</xdr:col>
      <xdr:colOff>457200</xdr:colOff>
      <xdr:row>260</xdr:row>
      <xdr:rowOff>86519</xdr:rowOff>
    </xdr:to>
    <xdr:grpSp>
      <xdr:nvGrpSpPr>
        <xdr:cNvPr id="84" name="83 - Ομάδα"/>
        <xdr:cNvGrpSpPr/>
      </xdr:nvGrpSpPr>
      <xdr:grpSpPr>
        <a:xfrm>
          <a:off x="3301181" y="53367218"/>
          <a:ext cx="228600" cy="233414"/>
          <a:chOff x="5419725" y="37662644"/>
          <a:chExt cx="228600" cy="228600"/>
        </a:xfrm>
      </xdr:grpSpPr>
      <xdr:cxnSp macro="">
        <xdr:nvCxnSpPr>
          <xdr:cNvPr id="81" name="80 - Ευθεία γραμμή σύνδεσης"/>
          <xdr:cNvCxnSpPr/>
        </xdr:nvCxnSpPr>
        <xdr:spPr>
          <a:xfrm rot="5400000">
            <a:off x="5419725" y="37776150"/>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cxnSp macro="">
        <xdr:nvCxnSpPr>
          <xdr:cNvPr id="82" name="81 - Ευθεία γραμμή σύνδεσης"/>
          <xdr:cNvCxnSpPr/>
        </xdr:nvCxnSpPr>
        <xdr:spPr>
          <a:xfrm rot="10800000">
            <a:off x="5419725" y="37776150"/>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533400</xdr:colOff>
      <xdr:row>259</xdr:row>
      <xdr:rowOff>171450</xdr:rowOff>
    </xdr:from>
    <xdr:to>
      <xdr:col>2</xdr:col>
      <xdr:colOff>152400</xdr:colOff>
      <xdr:row>259</xdr:row>
      <xdr:rowOff>173038</xdr:rowOff>
    </xdr:to>
    <xdr:cxnSp macro="">
      <xdr:nvCxnSpPr>
        <xdr:cNvPr id="83" name="82 - Ευθεία γραμμή σύνδεσης"/>
        <xdr:cNvCxnSpPr/>
      </xdr:nvCxnSpPr>
      <xdr:spPr>
        <a:xfrm rot="10800000">
          <a:off x="1143000" y="37776150"/>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259</xdr:row>
      <xdr:rowOff>57944</xdr:rowOff>
    </xdr:from>
    <xdr:to>
      <xdr:col>6</xdr:col>
      <xdr:colOff>552450</xdr:colOff>
      <xdr:row>260</xdr:row>
      <xdr:rowOff>86519</xdr:rowOff>
    </xdr:to>
    <xdr:grpSp>
      <xdr:nvGrpSpPr>
        <xdr:cNvPr id="85" name="84 - Ομάδα"/>
        <xdr:cNvGrpSpPr/>
      </xdr:nvGrpSpPr>
      <xdr:grpSpPr>
        <a:xfrm>
          <a:off x="4010947" y="53367218"/>
          <a:ext cx="228600" cy="233414"/>
          <a:chOff x="5419725" y="37662644"/>
          <a:chExt cx="228600" cy="228600"/>
        </a:xfrm>
      </xdr:grpSpPr>
      <xdr:cxnSp macro="">
        <xdr:nvCxnSpPr>
          <xdr:cNvPr id="86" name="85 - Ευθεία γραμμή σύνδεσης"/>
          <xdr:cNvCxnSpPr/>
        </xdr:nvCxnSpPr>
        <xdr:spPr>
          <a:xfrm rot="5400000">
            <a:off x="5419725" y="37776150"/>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cxnSp macro="">
        <xdr:nvCxnSpPr>
          <xdr:cNvPr id="87" name="86 - Ευθεία γραμμή σύνδεσης"/>
          <xdr:cNvCxnSpPr/>
        </xdr:nvCxnSpPr>
        <xdr:spPr>
          <a:xfrm rot="10800000">
            <a:off x="5419725" y="37776150"/>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38100</xdr:colOff>
      <xdr:row>259</xdr:row>
      <xdr:rowOff>57944</xdr:rowOff>
    </xdr:from>
    <xdr:to>
      <xdr:col>3</xdr:col>
      <xdr:colOff>266700</xdr:colOff>
      <xdr:row>260</xdr:row>
      <xdr:rowOff>86519</xdr:rowOff>
    </xdr:to>
    <xdr:grpSp>
      <xdr:nvGrpSpPr>
        <xdr:cNvPr id="88" name="87 - Ομάδα"/>
        <xdr:cNvGrpSpPr/>
      </xdr:nvGrpSpPr>
      <xdr:grpSpPr>
        <a:xfrm>
          <a:off x="1881648" y="53367218"/>
          <a:ext cx="228600" cy="233414"/>
          <a:chOff x="5419725" y="37662644"/>
          <a:chExt cx="228600" cy="228600"/>
        </a:xfrm>
      </xdr:grpSpPr>
      <xdr:cxnSp macro="">
        <xdr:nvCxnSpPr>
          <xdr:cNvPr id="89" name="88 - Ευθεία γραμμή σύνδεσης"/>
          <xdr:cNvCxnSpPr/>
        </xdr:nvCxnSpPr>
        <xdr:spPr>
          <a:xfrm rot="5400000">
            <a:off x="5419725" y="37776150"/>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cxnSp macro="">
        <xdr:nvCxnSpPr>
          <xdr:cNvPr id="90" name="89 - Ευθεία γραμμή σύνδεσης"/>
          <xdr:cNvCxnSpPr/>
        </xdr:nvCxnSpPr>
        <xdr:spPr>
          <a:xfrm rot="10800000">
            <a:off x="5419725" y="37776150"/>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133350</xdr:colOff>
      <xdr:row>259</xdr:row>
      <xdr:rowOff>171450</xdr:rowOff>
    </xdr:from>
    <xdr:to>
      <xdr:col>4</xdr:col>
      <xdr:colOff>361950</xdr:colOff>
      <xdr:row>259</xdr:row>
      <xdr:rowOff>173038</xdr:rowOff>
    </xdr:to>
    <xdr:cxnSp macro="">
      <xdr:nvCxnSpPr>
        <xdr:cNvPr id="91" name="90 - Ευθεία γραμμή σύνδεσης"/>
        <xdr:cNvCxnSpPr/>
      </xdr:nvCxnSpPr>
      <xdr:spPr>
        <a:xfrm rot="10800000">
          <a:off x="2571750" y="37776150"/>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304800</xdr:colOff>
      <xdr:row>264</xdr:row>
      <xdr:rowOff>76994</xdr:rowOff>
    </xdr:from>
    <xdr:to>
      <xdr:col>2</xdr:col>
      <xdr:colOff>533400</xdr:colOff>
      <xdr:row>265</xdr:row>
      <xdr:rowOff>105569</xdr:rowOff>
    </xdr:to>
    <xdr:grpSp>
      <xdr:nvGrpSpPr>
        <xdr:cNvPr id="97" name="96 - Ομάδα"/>
        <xdr:cNvGrpSpPr/>
      </xdr:nvGrpSpPr>
      <xdr:grpSpPr>
        <a:xfrm>
          <a:off x="1533832" y="54410462"/>
          <a:ext cx="228600" cy="233413"/>
          <a:chOff x="5419725" y="37662644"/>
          <a:chExt cx="228600" cy="228600"/>
        </a:xfrm>
      </xdr:grpSpPr>
      <xdr:cxnSp macro="">
        <xdr:nvCxnSpPr>
          <xdr:cNvPr id="98" name="97 - Ευθεία γραμμή σύνδεσης"/>
          <xdr:cNvCxnSpPr/>
        </xdr:nvCxnSpPr>
        <xdr:spPr>
          <a:xfrm rot="5400000">
            <a:off x="5419725" y="37776150"/>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cxnSp macro="">
        <xdr:nvCxnSpPr>
          <xdr:cNvPr id="99" name="98 - Ευθεία γραμμή σύνδεσης"/>
          <xdr:cNvCxnSpPr/>
        </xdr:nvCxnSpPr>
        <xdr:spPr>
          <a:xfrm rot="10800000">
            <a:off x="5419725" y="37776150"/>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190500</xdr:colOff>
      <xdr:row>264</xdr:row>
      <xdr:rowOff>190500</xdr:rowOff>
    </xdr:from>
    <xdr:to>
      <xdr:col>1</xdr:col>
      <xdr:colOff>419100</xdr:colOff>
      <xdr:row>264</xdr:row>
      <xdr:rowOff>192088</xdr:rowOff>
    </xdr:to>
    <xdr:cxnSp macro="">
      <xdr:nvCxnSpPr>
        <xdr:cNvPr id="100" name="99 - Ευθεία γραμμή σύνδεσης"/>
        <xdr:cNvCxnSpPr/>
      </xdr:nvCxnSpPr>
      <xdr:spPr>
        <a:xfrm rot="10800000">
          <a:off x="800100" y="38795325"/>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400050</xdr:colOff>
      <xdr:row>264</xdr:row>
      <xdr:rowOff>76994</xdr:rowOff>
    </xdr:from>
    <xdr:to>
      <xdr:col>4</xdr:col>
      <xdr:colOff>19050</xdr:colOff>
      <xdr:row>265</xdr:row>
      <xdr:rowOff>105569</xdr:rowOff>
    </xdr:to>
    <xdr:grpSp>
      <xdr:nvGrpSpPr>
        <xdr:cNvPr id="101" name="100 - Ομάδα"/>
        <xdr:cNvGrpSpPr/>
      </xdr:nvGrpSpPr>
      <xdr:grpSpPr>
        <a:xfrm>
          <a:off x="2243598" y="54410462"/>
          <a:ext cx="233517" cy="233413"/>
          <a:chOff x="5419725" y="37662644"/>
          <a:chExt cx="228600" cy="228600"/>
        </a:xfrm>
      </xdr:grpSpPr>
      <xdr:cxnSp macro="">
        <xdr:nvCxnSpPr>
          <xdr:cNvPr id="102" name="101 - Ευθεία γραμμή σύνδεσης"/>
          <xdr:cNvCxnSpPr/>
        </xdr:nvCxnSpPr>
        <xdr:spPr>
          <a:xfrm rot="5400000">
            <a:off x="5419725" y="37776150"/>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cxnSp macro="">
        <xdr:nvCxnSpPr>
          <xdr:cNvPr id="103" name="102 - Ευθεία γραμμή σύνδεσης"/>
          <xdr:cNvCxnSpPr/>
        </xdr:nvCxnSpPr>
        <xdr:spPr>
          <a:xfrm rot="10800000">
            <a:off x="5419725" y="37776150"/>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590550</xdr:colOff>
      <xdr:row>264</xdr:row>
      <xdr:rowOff>76994</xdr:rowOff>
    </xdr:from>
    <xdr:to>
      <xdr:col>6</xdr:col>
      <xdr:colOff>209550</xdr:colOff>
      <xdr:row>265</xdr:row>
      <xdr:rowOff>105569</xdr:rowOff>
    </xdr:to>
    <xdr:grpSp>
      <xdr:nvGrpSpPr>
        <xdr:cNvPr id="104" name="103 - Ομάδα"/>
        <xdr:cNvGrpSpPr/>
      </xdr:nvGrpSpPr>
      <xdr:grpSpPr>
        <a:xfrm>
          <a:off x="3663131" y="54410462"/>
          <a:ext cx="233516" cy="233413"/>
          <a:chOff x="5419725" y="37662644"/>
          <a:chExt cx="228600" cy="228600"/>
        </a:xfrm>
      </xdr:grpSpPr>
      <xdr:cxnSp macro="">
        <xdr:nvCxnSpPr>
          <xdr:cNvPr id="105" name="104 - Ευθεία γραμμή σύνδεσης"/>
          <xdr:cNvCxnSpPr/>
        </xdr:nvCxnSpPr>
        <xdr:spPr>
          <a:xfrm rot="5400000">
            <a:off x="5419725" y="37776150"/>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cxnSp macro="">
        <xdr:nvCxnSpPr>
          <xdr:cNvPr id="106" name="105 - Ευθεία γραμμή σύνδεσης"/>
          <xdr:cNvCxnSpPr/>
        </xdr:nvCxnSpPr>
        <xdr:spPr>
          <a:xfrm rot="10800000">
            <a:off x="5419725" y="37776150"/>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495300</xdr:colOff>
      <xdr:row>264</xdr:row>
      <xdr:rowOff>190500</xdr:rowOff>
    </xdr:from>
    <xdr:to>
      <xdr:col>5</xdr:col>
      <xdr:colOff>114300</xdr:colOff>
      <xdr:row>264</xdr:row>
      <xdr:rowOff>192088</xdr:rowOff>
    </xdr:to>
    <xdr:cxnSp macro="">
      <xdr:nvCxnSpPr>
        <xdr:cNvPr id="107" name="106 - Ευθεία γραμμή σύνδεσης"/>
        <xdr:cNvCxnSpPr/>
      </xdr:nvCxnSpPr>
      <xdr:spPr>
        <a:xfrm rot="10800000">
          <a:off x="2933700" y="38795325"/>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409575</xdr:colOff>
      <xdr:row>269</xdr:row>
      <xdr:rowOff>10319</xdr:rowOff>
    </xdr:from>
    <xdr:to>
      <xdr:col>6</xdr:col>
      <xdr:colOff>28575</xdr:colOff>
      <xdr:row>270</xdr:row>
      <xdr:rowOff>38894</xdr:rowOff>
    </xdr:to>
    <xdr:grpSp>
      <xdr:nvGrpSpPr>
        <xdr:cNvPr id="113" name="112 - Ομάδα"/>
        <xdr:cNvGrpSpPr/>
      </xdr:nvGrpSpPr>
      <xdr:grpSpPr>
        <a:xfrm>
          <a:off x="3482156" y="55367980"/>
          <a:ext cx="233516" cy="233414"/>
          <a:chOff x="5419725" y="37662644"/>
          <a:chExt cx="228600" cy="228600"/>
        </a:xfrm>
      </xdr:grpSpPr>
      <xdr:cxnSp macro="">
        <xdr:nvCxnSpPr>
          <xdr:cNvPr id="114" name="113 - Ευθεία γραμμή σύνδεσης"/>
          <xdr:cNvCxnSpPr/>
        </xdr:nvCxnSpPr>
        <xdr:spPr>
          <a:xfrm rot="5400000">
            <a:off x="5419725" y="37776150"/>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cxnSp macro="">
        <xdr:nvCxnSpPr>
          <xdr:cNvPr id="115" name="114 - Ευθεία γραμμή σύνδεσης"/>
          <xdr:cNvCxnSpPr/>
        </xdr:nvCxnSpPr>
        <xdr:spPr>
          <a:xfrm rot="10800000">
            <a:off x="5419725" y="37776150"/>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123825</xdr:colOff>
      <xdr:row>269</xdr:row>
      <xdr:rowOff>123825</xdr:rowOff>
    </xdr:from>
    <xdr:to>
      <xdr:col>2</xdr:col>
      <xdr:colOff>352425</xdr:colOff>
      <xdr:row>269</xdr:row>
      <xdr:rowOff>125413</xdr:rowOff>
    </xdr:to>
    <xdr:cxnSp macro="">
      <xdr:nvCxnSpPr>
        <xdr:cNvPr id="116" name="115 - Ευθεία γραμμή σύνδεσης"/>
        <xdr:cNvCxnSpPr/>
      </xdr:nvCxnSpPr>
      <xdr:spPr>
        <a:xfrm rot="10800000">
          <a:off x="1343025" y="39728775"/>
          <a:ext cx="228600" cy="1588"/>
        </a:xfrm>
        <a:prstGeom prst="line">
          <a:avLst/>
        </a:prstGeom>
        <a:ln w="15875">
          <a:solidFill>
            <a:srgbClr val="FF66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94456</xdr:colOff>
      <xdr:row>255</xdr:row>
      <xdr:rowOff>114300</xdr:rowOff>
    </xdr:from>
    <xdr:to>
      <xdr:col>6</xdr:col>
      <xdr:colOff>276226</xdr:colOff>
      <xdr:row>264</xdr:row>
      <xdr:rowOff>7844</xdr:rowOff>
    </xdr:to>
    <xdr:grpSp>
      <xdr:nvGrpSpPr>
        <xdr:cNvPr id="118" name="117 - Ομάδα"/>
        <xdr:cNvGrpSpPr/>
      </xdr:nvGrpSpPr>
      <xdr:grpSpPr>
        <a:xfrm>
          <a:off x="3781553" y="52604219"/>
          <a:ext cx="181770" cy="1737093"/>
          <a:chOff x="3752056" y="36918900"/>
          <a:chExt cx="181770" cy="1693769"/>
        </a:xfrm>
      </xdr:grpSpPr>
      <xdr:cxnSp macro="">
        <xdr:nvCxnSpPr>
          <xdr:cNvPr id="108" name="107 - Ευθύγραμμο βέλος σύνδεσης"/>
          <xdr:cNvCxnSpPr/>
        </xdr:nvCxnSpPr>
        <xdr:spPr>
          <a:xfrm rot="5400000">
            <a:off x="2996850" y="37855875"/>
            <a:ext cx="1512000" cy="1588"/>
          </a:xfrm>
          <a:prstGeom prst="straightConnector1">
            <a:avLst/>
          </a:prstGeom>
          <a:ln w="15875">
            <a:solidFill>
              <a:srgbClr val="3366FF"/>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0" name="109 - Ευθεία γραμμή σύνδεσης"/>
          <xdr:cNvCxnSpPr/>
        </xdr:nvCxnSpPr>
        <xdr:spPr>
          <a:xfrm rot="5400000">
            <a:off x="3752851" y="36918900"/>
            <a:ext cx="180975" cy="180975"/>
          </a:xfrm>
          <a:prstGeom prst="line">
            <a:avLst/>
          </a:prstGeom>
          <a:ln w="15875">
            <a:solidFill>
              <a:srgbClr val="3366F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608806</xdr:colOff>
      <xdr:row>255</xdr:row>
      <xdr:rowOff>114300</xdr:rowOff>
    </xdr:from>
    <xdr:to>
      <xdr:col>5</xdr:col>
      <xdr:colOff>180976</xdr:colOff>
      <xdr:row>264</xdr:row>
      <xdr:rowOff>7844</xdr:rowOff>
    </xdr:to>
    <xdr:grpSp>
      <xdr:nvGrpSpPr>
        <xdr:cNvPr id="119" name="118 - Ομάδα"/>
        <xdr:cNvGrpSpPr/>
      </xdr:nvGrpSpPr>
      <xdr:grpSpPr>
        <a:xfrm>
          <a:off x="3066871" y="52604219"/>
          <a:ext cx="186686" cy="1737093"/>
          <a:chOff x="3752056" y="36918900"/>
          <a:chExt cx="181770" cy="1693769"/>
        </a:xfrm>
      </xdr:grpSpPr>
      <xdr:cxnSp macro="">
        <xdr:nvCxnSpPr>
          <xdr:cNvPr id="120" name="119 - Ευθύγραμμο βέλος σύνδεσης"/>
          <xdr:cNvCxnSpPr/>
        </xdr:nvCxnSpPr>
        <xdr:spPr>
          <a:xfrm rot="5400000">
            <a:off x="2996850" y="37855875"/>
            <a:ext cx="1512000" cy="1588"/>
          </a:xfrm>
          <a:prstGeom prst="straightConnector1">
            <a:avLst/>
          </a:prstGeom>
          <a:ln w="15875">
            <a:solidFill>
              <a:srgbClr val="3366FF"/>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1" name="120 - Ευθεία γραμμή σύνδεσης"/>
          <xdr:cNvCxnSpPr/>
        </xdr:nvCxnSpPr>
        <xdr:spPr>
          <a:xfrm rot="5400000">
            <a:off x="3752851" y="36918900"/>
            <a:ext cx="180975" cy="180975"/>
          </a:xfrm>
          <a:prstGeom prst="line">
            <a:avLst/>
          </a:prstGeom>
          <a:ln w="15875">
            <a:solidFill>
              <a:srgbClr val="3366F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523081</xdr:colOff>
      <xdr:row>255</xdr:row>
      <xdr:rowOff>114300</xdr:rowOff>
    </xdr:from>
    <xdr:to>
      <xdr:col>4</xdr:col>
      <xdr:colOff>95251</xdr:colOff>
      <xdr:row>264</xdr:row>
      <xdr:rowOff>7844</xdr:rowOff>
    </xdr:to>
    <xdr:grpSp>
      <xdr:nvGrpSpPr>
        <xdr:cNvPr id="122" name="121 - Ομάδα"/>
        <xdr:cNvGrpSpPr/>
      </xdr:nvGrpSpPr>
      <xdr:grpSpPr>
        <a:xfrm>
          <a:off x="2366629" y="52604219"/>
          <a:ext cx="186687" cy="1737093"/>
          <a:chOff x="3752056" y="36918900"/>
          <a:chExt cx="181770" cy="1693769"/>
        </a:xfrm>
      </xdr:grpSpPr>
      <xdr:cxnSp macro="">
        <xdr:nvCxnSpPr>
          <xdr:cNvPr id="123" name="122 - Ευθύγραμμο βέλος σύνδεσης"/>
          <xdr:cNvCxnSpPr/>
        </xdr:nvCxnSpPr>
        <xdr:spPr>
          <a:xfrm rot="5400000">
            <a:off x="2996850" y="37855875"/>
            <a:ext cx="1512000" cy="1588"/>
          </a:xfrm>
          <a:prstGeom prst="straightConnector1">
            <a:avLst/>
          </a:prstGeom>
          <a:ln w="15875">
            <a:solidFill>
              <a:srgbClr val="3366FF"/>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123 - Ευθεία γραμμή σύνδεσης"/>
          <xdr:cNvCxnSpPr/>
        </xdr:nvCxnSpPr>
        <xdr:spPr>
          <a:xfrm rot="5400000">
            <a:off x="3752851" y="36918900"/>
            <a:ext cx="180975" cy="180975"/>
          </a:xfrm>
          <a:prstGeom prst="line">
            <a:avLst/>
          </a:prstGeom>
          <a:ln w="15875">
            <a:solidFill>
              <a:srgbClr val="3366F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418306</xdr:colOff>
      <xdr:row>255</xdr:row>
      <xdr:rowOff>114300</xdr:rowOff>
    </xdr:from>
    <xdr:to>
      <xdr:col>2</xdr:col>
      <xdr:colOff>600076</xdr:colOff>
      <xdr:row>264</xdr:row>
      <xdr:rowOff>7844</xdr:rowOff>
    </xdr:to>
    <xdr:grpSp>
      <xdr:nvGrpSpPr>
        <xdr:cNvPr id="125" name="124 - Ομάδα"/>
        <xdr:cNvGrpSpPr/>
      </xdr:nvGrpSpPr>
      <xdr:grpSpPr>
        <a:xfrm>
          <a:off x="1647338" y="52604219"/>
          <a:ext cx="181770" cy="1737093"/>
          <a:chOff x="3752056" y="36918900"/>
          <a:chExt cx="181770" cy="1693769"/>
        </a:xfrm>
      </xdr:grpSpPr>
      <xdr:cxnSp macro="">
        <xdr:nvCxnSpPr>
          <xdr:cNvPr id="126" name="125 - Ευθύγραμμο βέλος σύνδεσης"/>
          <xdr:cNvCxnSpPr/>
        </xdr:nvCxnSpPr>
        <xdr:spPr>
          <a:xfrm rot="5400000">
            <a:off x="2996850" y="37855875"/>
            <a:ext cx="1512000" cy="1588"/>
          </a:xfrm>
          <a:prstGeom prst="straightConnector1">
            <a:avLst/>
          </a:prstGeom>
          <a:ln w="15875">
            <a:solidFill>
              <a:srgbClr val="3366FF"/>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7" name="126 - Ευθεία γραμμή σύνδεσης"/>
          <xdr:cNvCxnSpPr/>
        </xdr:nvCxnSpPr>
        <xdr:spPr>
          <a:xfrm rot="5400000">
            <a:off x="3752851" y="36918900"/>
            <a:ext cx="180975" cy="180975"/>
          </a:xfrm>
          <a:prstGeom prst="line">
            <a:avLst/>
          </a:prstGeom>
          <a:ln w="15875">
            <a:solidFill>
              <a:srgbClr val="3366F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304006</xdr:colOff>
      <xdr:row>255</xdr:row>
      <xdr:rowOff>114300</xdr:rowOff>
    </xdr:from>
    <xdr:to>
      <xdr:col>1</xdr:col>
      <xdr:colOff>485776</xdr:colOff>
      <xdr:row>264</xdr:row>
      <xdr:rowOff>7844</xdr:rowOff>
    </xdr:to>
    <xdr:grpSp>
      <xdr:nvGrpSpPr>
        <xdr:cNvPr id="128" name="127 - Ομάδα"/>
        <xdr:cNvGrpSpPr/>
      </xdr:nvGrpSpPr>
      <xdr:grpSpPr>
        <a:xfrm>
          <a:off x="918522" y="52604219"/>
          <a:ext cx="181770" cy="1737093"/>
          <a:chOff x="3752056" y="36918900"/>
          <a:chExt cx="181770" cy="1693769"/>
        </a:xfrm>
      </xdr:grpSpPr>
      <xdr:cxnSp macro="">
        <xdr:nvCxnSpPr>
          <xdr:cNvPr id="129" name="128 - Ευθύγραμμο βέλος σύνδεσης"/>
          <xdr:cNvCxnSpPr/>
        </xdr:nvCxnSpPr>
        <xdr:spPr>
          <a:xfrm rot="5400000">
            <a:off x="2996850" y="37855875"/>
            <a:ext cx="1512000" cy="1588"/>
          </a:xfrm>
          <a:prstGeom prst="straightConnector1">
            <a:avLst/>
          </a:prstGeom>
          <a:ln w="15875">
            <a:solidFill>
              <a:srgbClr val="3366FF"/>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0" name="129 - Ευθεία γραμμή σύνδεσης"/>
          <xdr:cNvCxnSpPr/>
        </xdr:nvCxnSpPr>
        <xdr:spPr>
          <a:xfrm rot="5400000">
            <a:off x="3752851" y="36918900"/>
            <a:ext cx="180975" cy="180975"/>
          </a:xfrm>
          <a:prstGeom prst="line">
            <a:avLst/>
          </a:prstGeom>
          <a:ln w="15875">
            <a:solidFill>
              <a:srgbClr val="3366FF"/>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237331</xdr:colOff>
      <xdr:row>255</xdr:row>
      <xdr:rowOff>19050</xdr:rowOff>
    </xdr:from>
    <xdr:to>
      <xdr:col>2</xdr:col>
      <xdr:colOff>533400</xdr:colOff>
      <xdr:row>268</xdr:row>
      <xdr:rowOff>122594</xdr:rowOff>
    </xdr:to>
    <xdr:grpSp>
      <xdr:nvGrpSpPr>
        <xdr:cNvPr id="134" name="133 - Ομάδα"/>
        <xdr:cNvGrpSpPr/>
      </xdr:nvGrpSpPr>
      <xdr:grpSpPr>
        <a:xfrm>
          <a:off x="1466363" y="52508969"/>
          <a:ext cx="296069" cy="2766448"/>
          <a:chOff x="1456531" y="36823650"/>
          <a:chExt cx="296069" cy="2703869"/>
        </a:xfrm>
      </xdr:grpSpPr>
      <xdr:cxnSp macro="">
        <xdr:nvCxnSpPr>
          <xdr:cNvPr id="111" name="110 - Ευθύγραμμο βέλος σύνδεσης"/>
          <xdr:cNvCxnSpPr/>
        </xdr:nvCxnSpPr>
        <xdr:spPr>
          <a:xfrm rot="5400000">
            <a:off x="215325" y="38284725"/>
            <a:ext cx="2484000" cy="1588"/>
          </a:xfrm>
          <a:prstGeom prst="straightConnector1">
            <a:avLst/>
          </a:prstGeom>
          <a:ln w="15875">
            <a:solidFill>
              <a:srgbClr val="0066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2" name="131 - Ευθεία γραμμή σύνδεσης"/>
          <xdr:cNvCxnSpPr/>
        </xdr:nvCxnSpPr>
        <xdr:spPr>
          <a:xfrm flipV="1">
            <a:off x="1457325" y="36823650"/>
            <a:ext cx="295275" cy="219075"/>
          </a:xfrm>
          <a:prstGeom prst="line">
            <a:avLst/>
          </a:prstGeom>
          <a:ln w="15875">
            <a:solidFill>
              <a:srgbClr val="0066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523081</xdr:colOff>
      <xdr:row>255</xdr:row>
      <xdr:rowOff>19050</xdr:rowOff>
    </xdr:from>
    <xdr:to>
      <xdr:col>6</xdr:col>
      <xdr:colOff>209550</xdr:colOff>
      <xdr:row>268</xdr:row>
      <xdr:rowOff>122594</xdr:rowOff>
    </xdr:to>
    <xdr:grpSp>
      <xdr:nvGrpSpPr>
        <xdr:cNvPr id="135" name="134 - Ομάδα"/>
        <xdr:cNvGrpSpPr/>
      </xdr:nvGrpSpPr>
      <xdr:grpSpPr>
        <a:xfrm>
          <a:off x="3595662" y="52508969"/>
          <a:ext cx="300985" cy="2766448"/>
          <a:chOff x="3571081" y="36823650"/>
          <a:chExt cx="296069" cy="2703869"/>
        </a:xfrm>
      </xdr:grpSpPr>
      <xdr:cxnSp macro="">
        <xdr:nvCxnSpPr>
          <xdr:cNvPr id="112" name="111 - Ευθύγραμμο βέλος σύνδεσης"/>
          <xdr:cNvCxnSpPr/>
        </xdr:nvCxnSpPr>
        <xdr:spPr>
          <a:xfrm rot="5400000">
            <a:off x="2329875" y="38284725"/>
            <a:ext cx="2484000" cy="1588"/>
          </a:xfrm>
          <a:prstGeom prst="straightConnector1">
            <a:avLst/>
          </a:prstGeom>
          <a:ln w="15875">
            <a:solidFill>
              <a:srgbClr val="0066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3" name="132 - Ευθεία γραμμή σύνδεσης"/>
          <xdr:cNvCxnSpPr/>
        </xdr:nvCxnSpPr>
        <xdr:spPr>
          <a:xfrm flipV="1">
            <a:off x="3571875" y="36823650"/>
            <a:ext cx="295275" cy="219075"/>
          </a:xfrm>
          <a:prstGeom prst="line">
            <a:avLst/>
          </a:prstGeom>
          <a:ln w="15875">
            <a:solidFill>
              <a:srgbClr val="0066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419100</xdr:colOff>
      <xdr:row>181</xdr:row>
      <xdr:rowOff>47625</xdr:rowOff>
    </xdr:from>
    <xdr:to>
      <xdr:col>1</xdr:col>
      <xdr:colOff>533400</xdr:colOff>
      <xdr:row>181</xdr:row>
      <xdr:rowOff>161925</xdr:rowOff>
    </xdr:to>
    <xdr:sp macro="" textlink="">
      <xdr:nvSpPr>
        <xdr:cNvPr id="131" name="130 - Έλλειψη"/>
        <xdr:cNvSpPr/>
      </xdr:nvSpPr>
      <xdr:spPr>
        <a:xfrm>
          <a:off x="1028700" y="31451550"/>
          <a:ext cx="114300" cy="114300"/>
        </a:xfrm>
        <a:prstGeom prst="ellipse">
          <a:avLst/>
        </a:prstGeom>
        <a:solidFill>
          <a:srgbClr val="FF660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1</xdr:col>
      <xdr:colOff>419100</xdr:colOff>
      <xdr:row>183</xdr:row>
      <xdr:rowOff>47625</xdr:rowOff>
    </xdr:from>
    <xdr:to>
      <xdr:col>1</xdr:col>
      <xdr:colOff>533400</xdr:colOff>
      <xdr:row>183</xdr:row>
      <xdr:rowOff>161925</xdr:rowOff>
    </xdr:to>
    <xdr:sp macro="" textlink="">
      <xdr:nvSpPr>
        <xdr:cNvPr id="136" name="135 - Έλλειψη"/>
        <xdr:cNvSpPr/>
      </xdr:nvSpPr>
      <xdr:spPr>
        <a:xfrm>
          <a:off x="1028700" y="31851600"/>
          <a:ext cx="114300" cy="114300"/>
        </a:xfrm>
        <a:prstGeom prst="ellipse">
          <a:avLst/>
        </a:prstGeom>
        <a:solidFill>
          <a:srgbClr val="FF660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1</xdr:col>
      <xdr:colOff>419100</xdr:colOff>
      <xdr:row>185</xdr:row>
      <xdr:rowOff>47625</xdr:rowOff>
    </xdr:from>
    <xdr:to>
      <xdr:col>1</xdr:col>
      <xdr:colOff>533400</xdr:colOff>
      <xdr:row>185</xdr:row>
      <xdr:rowOff>161925</xdr:rowOff>
    </xdr:to>
    <xdr:sp macro="" textlink="">
      <xdr:nvSpPr>
        <xdr:cNvPr id="137" name="136 - Έλλειψη"/>
        <xdr:cNvSpPr/>
      </xdr:nvSpPr>
      <xdr:spPr>
        <a:xfrm>
          <a:off x="1028700" y="45653325"/>
          <a:ext cx="114300" cy="114300"/>
        </a:xfrm>
        <a:prstGeom prst="ellipse">
          <a:avLst/>
        </a:prstGeom>
        <a:solidFill>
          <a:srgbClr val="FF660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twoCellAnchor>
    <xdr:from>
      <xdr:col>1</xdr:col>
      <xdr:colOff>47626</xdr:colOff>
      <xdr:row>150</xdr:row>
      <xdr:rowOff>114300</xdr:rowOff>
    </xdr:from>
    <xdr:to>
      <xdr:col>4</xdr:col>
      <xdr:colOff>238125</xdr:colOff>
      <xdr:row>151</xdr:row>
      <xdr:rowOff>171450</xdr:rowOff>
    </xdr:to>
    <xdr:sp macro="" textlink="">
      <xdr:nvSpPr>
        <xdr:cNvPr id="138" name="137 - TextBox"/>
        <xdr:cNvSpPr txBox="1"/>
      </xdr:nvSpPr>
      <xdr:spPr>
        <a:xfrm>
          <a:off x="657226" y="29117925"/>
          <a:ext cx="2019299" cy="257175"/>
        </a:xfrm>
        <a:prstGeom prst="rect">
          <a:avLst/>
        </a:prstGeom>
        <a:solidFill>
          <a:srgbClr val="800000"/>
        </a:solidFill>
        <a:ln w="9525" cmpd="sng">
          <a:solidFill>
            <a:srgbClr val="FFFF99"/>
          </a:solidFill>
        </a:ln>
        <a:effectLst>
          <a:innerShdw blurRad="63500" dist="50800" dir="27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200">
              <a:solidFill>
                <a:srgbClr val="FFFF99"/>
              </a:solidFill>
              <a:latin typeface="Arial" pitchFamily="34" charset="0"/>
              <a:cs typeface="Arial" pitchFamily="34" charset="0"/>
            </a:rPr>
            <a:t>Διακρίσεις μεταξύ εστέρων</a:t>
          </a:r>
        </a:p>
      </xdr:txBody>
    </xdr:sp>
    <xdr:clientData/>
  </xdr:twoCellAnchor>
  <xdr:twoCellAnchor>
    <xdr:from>
      <xdr:col>0</xdr:col>
      <xdr:colOff>419099</xdr:colOff>
      <xdr:row>152</xdr:row>
      <xdr:rowOff>47624</xdr:rowOff>
    </xdr:from>
    <xdr:to>
      <xdr:col>0</xdr:col>
      <xdr:colOff>563099</xdr:colOff>
      <xdr:row>152</xdr:row>
      <xdr:rowOff>191624</xdr:rowOff>
    </xdr:to>
    <xdr:sp macro="" textlink="">
      <xdr:nvSpPr>
        <xdr:cNvPr id="140" name="139 - Έλλειψη"/>
        <xdr:cNvSpPr/>
      </xdr:nvSpPr>
      <xdr:spPr>
        <a:xfrm>
          <a:off x="419099" y="29251274"/>
          <a:ext cx="144000" cy="144000"/>
        </a:xfrm>
        <a:prstGeom prst="ellipse">
          <a:avLst/>
        </a:prstGeom>
        <a:solidFill>
          <a:srgbClr val="3366FF"/>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l-GR" sz="1100"/>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ORGCHEMGTHET.xlsx" TargetMode="External"/><Relationship Id="rId1" Type="http://schemas.openxmlformats.org/officeDocument/2006/relationships/hyperlink" Target="ORGCHEMGTHET.xlsx"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0.bin"/><Relationship Id="rId13" Type="http://schemas.openxmlformats.org/officeDocument/2006/relationships/oleObject" Target="../embeddings/oleObject4.bin"/><Relationship Id="rId3" Type="http://schemas.openxmlformats.org/officeDocument/2006/relationships/hyperlink" Target="ORGCHEMGTHET.xlsx" TargetMode="External"/><Relationship Id="rId7" Type="http://schemas.openxmlformats.org/officeDocument/2006/relationships/hyperlink" Target="ORGCHEMGTHET.xlsx" TargetMode="External"/><Relationship Id="rId12" Type="http://schemas.openxmlformats.org/officeDocument/2006/relationships/image" Target="../media/image5.emf"/><Relationship Id="rId17" Type="http://schemas.openxmlformats.org/officeDocument/2006/relationships/comments" Target="../comments2.xml"/><Relationship Id="rId2" Type="http://schemas.openxmlformats.org/officeDocument/2006/relationships/hyperlink" Target="ORGCHEMGTHET.xlsx" TargetMode="External"/><Relationship Id="rId16" Type="http://schemas.openxmlformats.org/officeDocument/2006/relationships/image" Target="../media/image7.emf"/><Relationship Id="rId1" Type="http://schemas.openxmlformats.org/officeDocument/2006/relationships/hyperlink" Target="ORGCHEMGTHET.xlsx" TargetMode="External"/><Relationship Id="rId6" Type="http://schemas.openxmlformats.org/officeDocument/2006/relationships/hyperlink" Target="ORGCHEMGTHET.xlsx" TargetMode="External"/><Relationship Id="rId11" Type="http://schemas.openxmlformats.org/officeDocument/2006/relationships/oleObject" Target="../embeddings/oleObject3.bin"/><Relationship Id="rId5" Type="http://schemas.openxmlformats.org/officeDocument/2006/relationships/hyperlink" Target="ORGCHEMGTHET.xlsx" TargetMode="External"/><Relationship Id="rId15" Type="http://schemas.openxmlformats.org/officeDocument/2006/relationships/oleObject" Target="../embeddings/oleObject5.bin"/><Relationship Id="rId10" Type="http://schemas.openxmlformats.org/officeDocument/2006/relationships/vmlDrawing" Target="../drawings/vmlDrawing3.vml"/><Relationship Id="rId4" Type="http://schemas.openxmlformats.org/officeDocument/2006/relationships/hyperlink" Target="ORGCHEMGTHET.xlsx" TargetMode="External"/><Relationship Id="rId9" Type="http://schemas.openxmlformats.org/officeDocument/2006/relationships/drawing" Target="../drawings/drawing10.xml"/><Relationship Id="rId14" Type="http://schemas.openxmlformats.org/officeDocument/2006/relationships/image" Target="../media/image6.emf"/></Relationships>
</file>

<file path=xl/worksheets/_rels/sheet2.xml.rels><?xml version="1.0" encoding="UTF-8" standalone="yes"?>
<Relationships xmlns="http://schemas.openxmlformats.org/package/2006/relationships"><Relationship Id="rId3" Type="http://schemas.openxmlformats.org/officeDocument/2006/relationships/hyperlink" Target="ORGCHEMGTHET.xlsx" TargetMode="External"/><Relationship Id="rId2" Type="http://schemas.openxmlformats.org/officeDocument/2006/relationships/hyperlink" Target="ORGCHEMGTHET.xlsx" TargetMode="External"/><Relationship Id="rId1" Type="http://schemas.openxmlformats.org/officeDocument/2006/relationships/hyperlink" Target="ORGCHEMGTHET.xlsx"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ORGCHEMGTHET.xlsx"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ORGCHEMGTHET.xls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ORGCHEMGTHET.xlsx"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ORGCHEMGTHET.xlsx" TargetMode="External"/><Relationship Id="rId1" Type="http://schemas.openxmlformats.org/officeDocument/2006/relationships/hyperlink" Target="ORGCHEMGTHET.xlsx"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drawing" Target="../drawings/drawing7.xml"/><Relationship Id="rId7" Type="http://schemas.openxmlformats.org/officeDocument/2006/relationships/oleObject" Target="../embeddings/oleObject2.bin"/><Relationship Id="rId2" Type="http://schemas.openxmlformats.org/officeDocument/2006/relationships/printerSettings" Target="../printerSettings/printerSettings7.bin"/><Relationship Id="rId1" Type="http://schemas.openxmlformats.org/officeDocument/2006/relationships/hyperlink" Target="ORGCHEMGTHET.xlsx" TargetMode="External"/><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ORGCHEMGTHET.xlsx" TargetMode="Externa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ORGCHEMGTHET.xlsx" TargetMode="External"/><Relationship Id="rId7" Type="http://schemas.openxmlformats.org/officeDocument/2006/relationships/drawing" Target="../drawings/drawing9.xml"/><Relationship Id="rId2" Type="http://schemas.openxmlformats.org/officeDocument/2006/relationships/hyperlink" Target="ORGCHEMGTHET.xlsx" TargetMode="External"/><Relationship Id="rId1" Type="http://schemas.openxmlformats.org/officeDocument/2006/relationships/hyperlink" Target="ORGCHEMGTHET.xlsx" TargetMode="External"/><Relationship Id="rId6" Type="http://schemas.openxmlformats.org/officeDocument/2006/relationships/printerSettings" Target="../printerSettings/printerSettings9.bin"/><Relationship Id="rId5" Type="http://schemas.openxmlformats.org/officeDocument/2006/relationships/hyperlink" Target="ORGCHEMGTHET.xlsx" TargetMode="External"/><Relationship Id="rId4" Type="http://schemas.openxmlformats.org/officeDocument/2006/relationships/hyperlink" Target="ORGCHEMGTHET.xlsx"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2"/>
  <sheetViews>
    <sheetView zoomScale="96" zoomScaleNormal="96" workbookViewId="0"/>
  </sheetViews>
  <sheetFormatPr defaultColWidth="9.140625" defaultRowHeight="15.95" customHeight="1" x14ac:dyDescent="0.2"/>
  <cols>
    <col min="1" max="16384" width="9.140625" style="67"/>
  </cols>
  <sheetData>
    <row r="1" spans="1:17" ht="15.95" customHeight="1" x14ac:dyDescent="0.2">
      <c r="A1" s="79"/>
      <c r="B1" s="79"/>
      <c r="C1" s="79"/>
      <c r="D1" s="79"/>
      <c r="E1" s="79"/>
      <c r="F1" s="79"/>
      <c r="G1" s="79"/>
      <c r="H1" s="79"/>
      <c r="I1" s="79"/>
      <c r="J1" s="79"/>
      <c r="K1" s="79"/>
      <c r="L1" s="79"/>
      <c r="M1" s="79"/>
      <c r="N1" s="79"/>
      <c r="O1" s="79"/>
      <c r="P1" s="80"/>
      <c r="Q1" s="80"/>
    </row>
    <row r="2" spans="1:17" ht="15.95" customHeight="1" x14ac:dyDescent="0.2">
      <c r="A2" s="81"/>
      <c r="B2" s="81"/>
      <c r="C2" s="81"/>
      <c r="D2" s="81"/>
      <c r="E2" s="81"/>
      <c r="F2" s="81"/>
      <c r="G2" s="81"/>
      <c r="H2" s="81"/>
      <c r="I2" s="81"/>
      <c r="J2" s="81"/>
      <c r="K2" s="81"/>
      <c r="L2" s="81"/>
      <c r="M2" s="160" t="s">
        <v>307</v>
      </c>
      <c r="N2" s="160"/>
      <c r="O2" s="160"/>
      <c r="P2" s="80"/>
      <c r="Q2" s="80"/>
    </row>
    <row r="3" spans="1:17" ht="15.95" customHeight="1" x14ac:dyDescent="0.2">
      <c r="A3" s="79"/>
      <c r="B3" s="79"/>
      <c r="C3" s="79"/>
      <c r="D3" s="79"/>
      <c r="E3" s="79"/>
      <c r="F3" s="79"/>
      <c r="G3" s="79"/>
      <c r="H3" s="79"/>
      <c r="I3" s="79"/>
      <c r="J3" s="79"/>
      <c r="K3" s="79"/>
      <c r="L3" s="79"/>
      <c r="M3" s="79"/>
      <c r="N3" s="79"/>
      <c r="O3" s="79"/>
      <c r="P3" s="80"/>
      <c r="Q3" s="80"/>
    </row>
    <row r="4" spans="1:17" ht="15.95" customHeight="1" x14ac:dyDescent="0.2">
      <c r="A4" s="161" t="s">
        <v>400</v>
      </c>
      <c r="B4" s="161"/>
      <c r="C4" s="161"/>
      <c r="D4" s="161"/>
      <c r="E4" s="161"/>
      <c r="F4" s="161"/>
      <c r="G4" s="161"/>
      <c r="H4" s="79"/>
      <c r="I4" s="79"/>
      <c r="J4" s="79"/>
      <c r="K4" s="79"/>
      <c r="L4" s="79"/>
      <c r="M4" s="79"/>
      <c r="N4" s="79"/>
      <c r="O4" s="79"/>
      <c r="P4" s="80"/>
      <c r="Q4" s="80"/>
    </row>
    <row r="5" spans="1:17" ht="15.95" customHeight="1" x14ac:dyDescent="0.2">
      <c r="A5" s="161"/>
      <c r="B5" s="161"/>
      <c r="C5" s="161"/>
      <c r="D5" s="161"/>
      <c r="E5" s="161"/>
      <c r="F5" s="161"/>
      <c r="G5" s="161"/>
      <c r="H5" s="79"/>
      <c r="I5" s="79"/>
      <c r="J5" s="79"/>
      <c r="K5" s="79"/>
      <c r="L5" s="79"/>
      <c r="M5" s="79"/>
      <c r="N5" s="79"/>
      <c r="O5" s="79"/>
      <c r="P5" s="80"/>
      <c r="Q5" s="80"/>
    </row>
    <row r="6" spans="1:17" ht="15.95" customHeight="1" x14ac:dyDescent="0.2">
      <c r="A6" s="79"/>
      <c r="B6" s="79"/>
      <c r="C6" s="79"/>
      <c r="D6" s="79"/>
      <c r="E6" s="79"/>
      <c r="F6" s="79"/>
      <c r="G6" s="79"/>
      <c r="H6" s="162" t="s">
        <v>308</v>
      </c>
      <c r="I6" s="162"/>
      <c r="J6" s="162"/>
      <c r="K6" s="162"/>
      <c r="L6" s="79"/>
      <c r="M6" s="79"/>
      <c r="N6" s="79"/>
      <c r="O6" s="79"/>
      <c r="P6" s="80"/>
      <c r="Q6" s="80"/>
    </row>
    <row r="7" spans="1:17" ht="15.95" customHeight="1" x14ac:dyDescent="0.2">
      <c r="A7" s="164" t="s">
        <v>654</v>
      </c>
      <c r="B7" s="164"/>
      <c r="C7" s="164"/>
      <c r="D7" s="164"/>
      <c r="E7" s="164"/>
      <c r="F7" s="164"/>
      <c r="G7" s="164"/>
      <c r="H7" s="154" t="s">
        <v>655</v>
      </c>
      <c r="I7" s="154"/>
      <c r="J7" s="154"/>
      <c r="K7" s="154"/>
      <c r="L7" s="154"/>
      <c r="M7" s="154"/>
      <c r="N7" s="154"/>
      <c r="O7" s="154"/>
      <c r="P7" s="80"/>
      <c r="Q7" s="80"/>
    </row>
    <row r="8" spans="1:17" ht="15.95" customHeight="1" x14ac:dyDescent="0.2">
      <c r="A8" s="164"/>
      <c r="B8" s="164"/>
      <c r="C8" s="164"/>
      <c r="D8" s="164"/>
      <c r="E8" s="164"/>
      <c r="F8" s="164"/>
      <c r="G8" s="164"/>
      <c r="H8" s="154"/>
      <c r="I8" s="154"/>
      <c r="J8" s="154"/>
      <c r="K8" s="154"/>
      <c r="L8" s="154"/>
      <c r="M8" s="154"/>
      <c r="N8" s="154"/>
      <c r="O8" s="154"/>
      <c r="P8" s="80"/>
      <c r="Q8" s="80"/>
    </row>
    <row r="9" spans="1:17" s="143" customFormat="1" ht="15.95" customHeight="1" x14ac:dyDescent="0.2">
      <c r="A9" s="164"/>
      <c r="B9" s="164"/>
      <c r="C9" s="164"/>
      <c r="D9" s="164"/>
      <c r="E9" s="164"/>
      <c r="F9" s="164"/>
      <c r="G9" s="164"/>
      <c r="H9" s="154"/>
      <c r="I9" s="154"/>
      <c r="J9" s="154"/>
      <c r="K9" s="154"/>
      <c r="L9" s="154"/>
      <c r="M9" s="154"/>
      <c r="N9" s="154"/>
      <c r="O9" s="154"/>
      <c r="P9" s="80"/>
      <c r="Q9" s="80"/>
    </row>
    <row r="10" spans="1:17" ht="15.95" customHeight="1" x14ac:dyDescent="0.2">
      <c r="A10" s="164"/>
      <c r="B10" s="164"/>
      <c r="C10" s="164"/>
      <c r="D10" s="164"/>
      <c r="E10" s="164"/>
      <c r="F10" s="164"/>
      <c r="G10" s="164"/>
      <c r="H10" s="154"/>
      <c r="I10" s="154"/>
      <c r="J10" s="154"/>
      <c r="K10" s="154"/>
      <c r="L10" s="154"/>
      <c r="M10" s="154"/>
      <c r="N10" s="154"/>
      <c r="O10" s="154"/>
      <c r="P10" s="80"/>
      <c r="Q10" s="80"/>
    </row>
    <row r="11" spans="1:17" ht="15.95" customHeight="1" x14ac:dyDescent="0.2">
      <c r="A11" s="164"/>
      <c r="B11" s="164"/>
      <c r="C11" s="164"/>
      <c r="D11" s="164"/>
      <c r="E11" s="164"/>
      <c r="F11" s="164"/>
      <c r="G11" s="164"/>
      <c r="H11" s="154"/>
      <c r="I11" s="154"/>
      <c r="J11" s="154"/>
      <c r="K11" s="154"/>
      <c r="L11" s="154"/>
      <c r="M11" s="154"/>
      <c r="N11" s="154"/>
      <c r="O11" s="154"/>
      <c r="P11" s="80"/>
      <c r="Q11" s="80"/>
    </row>
    <row r="12" spans="1:17" ht="15.95" customHeight="1" x14ac:dyDescent="0.2">
      <c r="A12" s="164"/>
      <c r="B12" s="164"/>
      <c r="C12" s="164"/>
      <c r="D12" s="164"/>
      <c r="E12" s="164"/>
      <c r="F12" s="164"/>
      <c r="G12" s="164"/>
      <c r="H12" s="154" t="s">
        <v>656</v>
      </c>
      <c r="I12" s="154"/>
      <c r="J12" s="154"/>
      <c r="K12" s="154"/>
      <c r="L12" s="154"/>
      <c r="M12" s="154"/>
      <c r="N12" s="154"/>
      <c r="O12" s="154"/>
      <c r="P12" s="80"/>
      <c r="Q12" s="80"/>
    </row>
    <row r="13" spans="1:17" ht="15.95" customHeight="1" x14ac:dyDescent="0.2">
      <c r="A13" s="164"/>
      <c r="B13" s="164"/>
      <c r="C13" s="164"/>
      <c r="D13" s="164"/>
      <c r="E13" s="164"/>
      <c r="F13" s="164"/>
      <c r="G13" s="164"/>
      <c r="H13" s="154"/>
      <c r="I13" s="154"/>
      <c r="J13" s="154"/>
      <c r="K13" s="154"/>
      <c r="L13" s="154"/>
      <c r="M13" s="154"/>
      <c r="N13" s="154"/>
      <c r="O13" s="154"/>
      <c r="P13" s="80"/>
      <c r="Q13" s="80"/>
    </row>
    <row r="14" spans="1:17" ht="15.95" customHeight="1" x14ac:dyDescent="0.2">
      <c r="A14" s="164"/>
      <c r="B14" s="164"/>
      <c r="C14" s="164"/>
      <c r="D14" s="164"/>
      <c r="E14" s="164"/>
      <c r="F14" s="164"/>
      <c r="G14" s="164"/>
      <c r="H14" s="154"/>
      <c r="I14" s="154"/>
      <c r="J14" s="154"/>
      <c r="K14" s="154"/>
      <c r="L14" s="154"/>
      <c r="M14" s="154"/>
      <c r="N14" s="154"/>
      <c r="O14" s="154"/>
      <c r="P14" s="80"/>
      <c r="Q14" s="80"/>
    </row>
    <row r="15" spans="1:17" ht="15.95" customHeight="1" x14ac:dyDescent="0.2">
      <c r="A15" s="164"/>
      <c r="B15" s="164"/>
      <c r="C15" s="164"/>
      <c r="D15" s="164"/>
      <c r="E15" s="164"/>
      <c r="F15" s="164"/>
      <c r="G15" s="164"/>
      <c r="H15" s="154"/>
      <c r="I15" s="154"/>
      <c r="J15" s="154"/>
      <c r="K15" s="154"/>
      <c r="L15" s="154"/>
      <c r="M15" s="154"/>
      <c r="N15" s="154"/>
      <c r="O15" s="154"/>
      <c r="P15" s="80"/>
      <c r="Q15" s="80"/>
    </row>
    <row r="16" spans="1:17" ht="15.95" customHeight="1" x14ac:dyDescent="0.2">
      <c r="A16" s="164"/>
      <c r="B16" s="164"/>
      <c r="C16" s="164"/>
      <c r="D16" s="164"/>
      <c r="E16" s="164"/>
      <c r="F16" s="164"/>
      <c r="G16" s="164"/>
      <c r="H16" s="154"/>
      <c r="I16" s="154"/>
      <c r="J16" s="154"/>
      <c r="K16" s="154"/>
      <c r="L16" s="154"/>
      <c r="M16" s="154"/>
      <c r="N16" s="154"/>
      <c r="O16" s="154"/>
      <c r="P16" s="80"/>
      <c r="Q16" s="80"/>
    </row>
    <row r="17" spans="1:17" ht="15.95" customHeight="1" x14ac:dyDescent="0.2">
      <c r="A17" s="164"/>
      <c r="B17" s="164"/>
      <c r="C17" s="164"/>
      <c r="D17" s="164"/>
      <c r="E17" s="164"/>
      <c r="F17" s="164"/>
      <c r="G17" s="164"/>
      <c r="H17" s="154" t="s">
        <v>657</v>
      </c>
      <c r="I17" s="154"/>
      <c r="J17" s="154"/>
      <c r="K17" s="154"/>
      <c r="L17" s="154"/>
      <c r="M17" s="154"/>
      <c r="N17" s="154"/>
      <c r="O17" s="154"/>
      <c r="P17" s="80"/>
      <c r="Q17" s="80"/>
    </row>
    <row r="18" spans="1:17" ht="15.95" customHeight="1" x14ac:dyDescent="0.2">
      <c r="A18" s="164"/>
      <c r="B18" s="164"/>
      <c r="C18" s="164"/>
      <c r="D18" s="164"/>
      <c r="E18" s="164"/>
      <c r="F18" s="164"/>
      <c r="G18" s="164"/>
      <c r="H18" s="154"/>
      <c r="I18" s="154"/>
      <c r="J18" s="154"/>
      <c r="K18" s="154"/>
      <c r="L18" s="154"/>
      <c r="M18" s="154"/>
      <c r="N18" s="154"/>
      <c r="O18" s="154"/>
      <c r="P18" s="80"/>
      <c r="Q18" s="80"/>
    </row>
    <row r="19" spans="1:17" ht="15.95" customHeight="1" x14ac:dyDescent="0.2">
      <c r="A19" s="164"/>
      <c r="B19" s="164"/>
      <c r="C19" s="164"/>
      <c r="D19" s="164"/>
      <c r="E19" s="164"/>
      <c r="F19" s="164"/>
      <c r="G19" s="164"/>
      <c r="H19" s="154"/>
      <c r="I19" s="154"/>
      <c r="J19" s="154"/>
      <c r="K19" s="154"/>
      <c r="L19" s="154"/>
      <c r="M19" s="154"/>
      <c r="N19" s="154"/>
      <c r="O19" s="154"/>
      <c r="P19" s="80"/>
      <c r="Q19" s="80"/>
    </row>
    <row r="20" spans="1:17" ht="15.95" customHeight="1" x14ac:dyDescent="0.2">
      <c r="A20" s="164"/>
      <c r="B20" s="164"/>
      <c r="C20" s="164"/>
      <c r="D20" s="164"/>
      <c r="E20" s="164"/>
      <c r="F20" s="164"/>
      <c r="G20" s="164"/>
      <c r="H20" s="154"/>
      <c r="I20" s="154"/>
      <c r="J20" s="154"/>
      <c r="K20" s="154"/>
      <c r="L20" s="154"/>
      <c r="M20" s="154"/>
      <c r="N20" s="154"/>
      <c r="O20" s="154"/>
      <c r="P20" s="80"/>
      <c r="Q20" s="80"/>
    </row>
    <row r="21" spans="1:17" ht="15.95" customHeight="1" x14ac:dyDescent="0.2">
      <c r="A21" s="164"/>
      <c r="B21" s="164"/>
      <c r="C21" s="164"/>
      <c r="D21" s="164"/>
      <c r="E21" s="164"/>
      <c r="F21" s="164"/>
      <c r="G21" s="164"/>
      <c r="H21" s="154"/>
      <c r="I21" s="154"/>
      <c r="J21" s="154"/>
      <c r="K21" s="154"/>
      <c r="L21" s="154"/>
      <c r="M21" s="154"/>
      <c r="N21" s="154"/>
      <c r="O21" s="154"/>
      <c r="P21" s="80"/>
      <c r="Q21" s="80"/>
    </row>
    <row r="22" spans="1:17" ht="15.95" customHeight="1" x14ac:dyDescent="0.2">
      <c r="A22" s="164"/>
      <c r="B22" s="164"/>
      <c r="C22" s="164"/>
      <c r="D22" s="164"/>
      <c r="E22" s="164"/>
      <c r="F22" s="164"/>
      <c r="G22" s="164"/>
      <c r="H22" s="154" t="s">
        <v>658</v>
      </c>
      <c r="I22" s="154"/>
      <c r="J22" s="154"/>
      <c r="K22" s="154"/>
      <c r="L22" s="154"/>
      <c r="M22" s="154"/>
      <c r="N22" s="154"/>
      <c r="O22" s="154"/>
      <c r="P22" s="80"/>
      <c r="Q22" s="80"/>
    </row>
    <row r="23" spans="1:17" ht="15.95" customHeight="1" x14ac:dyDescent="0.2">
      <c r="A23" s="164"/>
      <c r="B23" s="164"/>
      <c r="C23" s="164"/>
      <c r="D23" s="164"/>
      <c r="E23" s="164"/>
      <c r="F23" s="164"/>
      <c r="G23" s="164"/>
      <c r="H23" s="154"/>
      <c r="I23" s="154"/>
      <c r="J23" s="154"/>
      <c r="K23" s="154"/>
      <c r="L23" s="154"/>
      <c r="M23" s="154"/>
      <c r="N23" s="154"/>
      <c r="O23" s="154"/>
      <c r="P23" s="80"/>
      <c r="Q23" s="80"/>
    </row>
    <row r="24" spans="1:17" s="143" customFormat="1" ht="15.95" customHeight="1" x14ac:dyDescent="0.2">
      <c r="A24" s="164"/>
      <c r="B24" s="164"/>
      <c r="C24" s="164"/>
      <c r="D24" s="164"/>
      <c r="E24" s="164"/>
      <c r="F24" s="164"/>
      <c r="G24" s="164"/>
      <c r="H24" s="154"/>
      <c r="I24" s="154"/>
      <c r="J24" s="154"/>
      <c r="K24" s="154"/>
      <c r="L24" s="154"/>
      <c r="M24" s="154"/>
      <c r="N24" s="154"/>
      <c r="O24" s="154"/>
      <c r="P24" s="80"/>
      <c r="Q24" s="80"/>
    </row>
    <row r="25" spans="1:17" ht="15.95" customHeight="1" x14ac:dyDescent="0.2">
      <c r="A25" s="164"/>
      <c r="B25" s="164"/>
      <c r="C25" s="164"/>
      <c r="D25" s="164"/>
      <c r="E25" s="164"/>
      <c r="F25" s="164"/>
      <c r="G25" s="164"/>
      <c r="H25" s="154"/>
      <c r="I25" s="154"/>
      <c r="J25" s="154"/>
      <c r="K25" s="154"/>
      <c r="L25" s="154"/>
      <c r="M25" s="154"/>
      <c r="N25" s="154"/>
      <c r="O25" s="154"/>
      <c r="P25" s="80"/>
      <c r="Q25" s="80"/>
    </row>
    <row r="26" spans="1:17" ht="15.95" customHeight="1" x14ac:dyDescent="0.2">
      <c r="H26" s="154" t="s">
        <v>309</v>
      </c>
      <c r="I26" s="154"/>
      <c r="J26" s="154"/>
      <c r="K26" s="154"/>
      <c r="L26" s="154"/>
      <c r="M26" s="154"/>
      <c r="N26" s="154"/>
      <c r="O26" s="154"/>
      <c r="P26" s="80"/>
      <c r="Q26" s="80"/>
    </row>
    <row r="27" spans="1:17" ht="15.95" customHeight="1" x14ac:dyDescent="0.2">
      <c r="H27" s="154"/>
      <c r="I27" s="154"/>
      <c r="J27" s="154"/>
      <c r="K27" s="154"/>
      <c r="L27" s="154"/>
      <c r="M27" s="154"/>
      <c r="N27" s="154"/>
      <c r="O27" s="154"/>
      <c r="P27" s="80"/>
      <c r="Q27" s="80"/>
    </row>
    <row r="28" spans="1:17" ht="15.95" customHeight="1" x14ac:dyDescent="0.2">
      <c r="H28" s="154"/>
      <c r="I28" s="154"/>
      <c r="J28" s="154"/>
      <c r="K28" s="154"/>
      <c r="L28" s="154"/>
      <c r="M28" s="154"/>
      <c r="N28" s="154"/>
      <c r="O28" s="154"/>
      <c r="P28" s="80"/>
      <c r="Q28" s="80"/>
    </row>
    <row r="29" spans="1:17" ht="15.95" customHeight="1" x14ac:dyDescent="0.2">
      <c r="H29" s="154" t="s">
        <v>659</v>
      </c>
      <c r="I29" s="154"/>
      <c r="J29" s="154"/>
      <c r="K29" s="154"/>
      <c r="L29" s="154"/>
      <c r="M29" s="154"/>
      <c r="N29" s="154"/>
      <c r="O29" s="154"/>
      <c r="P29" s="80"/>
      <c r="Q29" s="80"/>
    </row>
    <row r="30" spans="1:17" ht="15.95" customHeight="1" x14ac:dyDescent="0.2">
      <c r="A30" s="82" t="s">
        <v>78</v>
      </c>
      <c r="B30" s="163" t="s">
        <v>310</v>
      </c>
      <c r="C30" s="163"/>
      <c r="D30" s="163"/>
      <c r="E30" s="163"/>
      <c r="F30" s="163"/>
      <c r="H30" s="154"/>
      <c r="I30" s="154"/>
      <c r="J30" s="154"/>
      <c r="K30" s="154"/>
      <c r="L30" s="154"/>
      <c r="M30" s="154"/>
      <c r="N30" s="154"/>
      <c r="O30" s="154"/>
      <c r="P30" s="80"/>
      <c r="Q30" s="80"/>
    </row>
    <row r="31" spans="1:17" ht="15.95" customHeight="1" x14ac:dyDescent="0.2">
      <c r="B31" s="153" t="s">
        <v>660</v>
      </c>
      <c r="C31" s="153"/>
      <c r="D31" s="153"/>
      <c r="E31" s="153"/>
      <c r="F31" s="153"/>
      <c r="H31" s="154"/>
      <c r="I31" s="154"/>
      <c r="J31" s="154"/>
      <c r="K31" s="154"/>
      <c r="L31" s="154"/>
      <c r="M31" s="154"/>
      <c r="N31" s="154"/>
      <c r="O31" s="154"/>
      <c r="P31" s="80"/>
      <c r="Q31" s="80"/>
    </row>
    <row r="32" spans="1:17" ht="15.95" customHeight="1" x14ac:dyDescent="0.2">
      <c r="B32" s="153"/>
      <c r="C32" s="153"/>
      <c r="D32" s="153"/>
      <c r="E32" s="153"/>
      <c r="F32" s="153"/>
      <c r="H32" s="154"/>
      <c r="I32" s="154"/>
      <c r="J32" s="154"/>
      <c r="K32" s="154"/>
      <c r="L32" s="154"/>
      <c r="M32" s="154"/>
      <c r="N32" s="154"/>
      <c r="O32" s="154"/>
      <c r="P32" s="80"/>
      <c r="Q32" s="80"/>
    </row>
    <row r="33" spans="1:17" ht="15.95" customHeight="1" x14ac:dyDescent="0.2">
      <c r="B33" s="153"/>
      <c r="C33" s="153"/>
      <c r="D33" s="153"/>
      <c r="E33" s="153"/>
      <c r="F33" s="153"/>
      <c r="P33" s="80"/>
      <c r="Q33" s="80"/>
    </row>
    <row r="34" spans="1:17" ht="15.95" customHeight="1" x14ac:dyDescent="0.2">
      <c r="B34" s="153"/>
      <c r="C34" s="153"/>
      <c r="D34" s="153"/>
      <c r="E34" s="153"/>
      <c r="F34" s="153"/>
      <c r="H34" s="154" t="s">
        <v>665</v>
      </c>
      <c r="I34" s="154"/>
      <c r="J34" s="154"/>
      <c r="K34" s="154"/>
      <c r="L34" s="154"/>
      <c r="M34" s="154"/>
      <c r="N34" s="154"/>
      <c r="O34" s="154"/>
      <c r="P34" s="80"/>
      <c r="Q34" s="80"/>
    </row>
    <row r="35" spans="1:17" ht="15.95" customHeight="1" x14ac:dyDescent="0.2">
      <c r="B35" s="153"/>
      <c r="C35" s="153"/>
      <c r="D35" s="153"/>
      <c r="E35" s="153"/>
      <c r="F35" s="153"/>
      <c r="H35" s="154"/>
      <c r="I35" s="154"/>
      <c r="J35" s="154"/>
      <c r="K35" s="154"/>
      <c r="L35" s="154"/>
      <c r="M35" s="154"/>
      <c r="N35" s="154"/>
      <c r="O35" s="154"/>
      <c r="P35" s="80"/>
      <c r="Q35" s="80"/>
    </row>
    <row r="36" spans="1:17" s="143" customFormat="1" ht="15.95" customHeight="1" x14ac:dyDescent="0.2">
      <c r="B36" s="153"/>
      <c r="C36" s="153"/>
      <c r="D36" s="153"/>
      <c r="E36" s="153"/>
      <c r="F36" s="153"/>
      <c r="H36" s="154"/>
      <c r="I36" s="154"/>
      <c r="J36" s="154"/>
      <c r="K36" s="154"/>
      <c r="L36" s="154"/>
      <c r="M36" s="154"/>
      <c r="N36" s="154"/>
      <c r="O36" s="154"/>
      <c r="P36" s="80"/>
      <c r="Q36" s="80"/>
    </row>
    <row r="37" spans="1:17" ht="15.95" customHeight="1" x14ac:dyDescent="0.2">
      <c r="B37" s="153"/>
      <c r="C37" s="153"/>
      <c r="D37" s="153"/>
      <c r="E37" s="153"/>
      <c r="F37" s="153"/>
      <c r="H37" s="154"/>
      <c r="I37" s="154"/>
      <c r="J37" s="154"/>
      <c r="K37" s="154"/>
      <c r="L37" s="154"/>
      <c r="M37" s="154"/>
      <c r="N37" s="154"/>
      <c r="O37" s="154"/>
      <c r="P37" s="80"/>
      <c r="Q37" s="80"/>
    </row>
    <row r="38" spans="1:17" ht="15.95" customHeight="1" x14ac:dyDescent="0.2">
      <c r="B38" s="153"/>
      <c r="C38" s="153"/>
      <c r="D38" s="153"/>
      <c r="E38" s="153"/>
      <c r="F38" s="153"/>
      <c r="H38" s="154"/>
      <c r="I38" s="154"/>
      <c r="J38" s="154"/>
      <c r="K38" s="154"/>
      <c r="L38" s="154"/>
      <c r="M38" s="154"/>
      <c r="N38" s="154"/>
      <c r="O38" s="154"/>
      <c r="P38" s="80"/>
      <c r="Q38" s="80"/>
    </row>
    <row r="39" spans="1:17" ht="15.95" customHeight="1" x14ac:dyDescent="0.2">
      <c r="B39" s="153"/>
      <c r="C39" s="153"/>
      <c r="D39" s="153"/>
      <c r="E39" s="153"/>
      <c r="F39" s="153"/>
      <c r="H39" s="154"/>
      <c r="I39" s="154"/>
      <c r="J39" s="154"/>
      <c r="K39" s="154"/>
      <c r="L39" s="154"/>
      <c r="M39" s="154"/>
      <c r="N39" s="154"/>
      <c r="O39" s="154"/>
      <c r="P39" s="80"/>
      <c r="Q39" s="80"/>
    </row>
    <row r="40" spans="1:17" ht="15.95" customHeight="1" x14ac:dyDescent="0.2">
      <c r="B40" s="153"/>
      <c r="C40" s="153"/>
      <c r="D40" s="153"/>
      <c r="E40" s="153"/>
      <c r="F40" s="153"/>
      <c r="H40" s="154"/>
      <c r="I40" s="154"/>
      <c r="J40" s="154"/>
      <c r="K40" s="154"/>
      <c r="L40" s="154"/>
      <c r="M40" s="154"/>
      <c r="N40" s="154"/>
      <c r="O40" s="154"/>
      <c r="P40" s="80"/>
      <c r="Q40" s="80"/>
    </row>
    <row r="41" spans="1:17" ht="15.95" customHeight="1" x14ac:dyDescent="0.2">
      <c r="B41" s="153" t="s">
        <v>661</v>
      </c>
      <c r="C41" s="153"/>
      <c r="D41" s="153"/>
      <c r="E41" s="153"/>
      <c r="F41" s="153"/>
      <c r="H41" s="154" t="s">
        <v>666</v>
      </c>
      <c r="I41" s="154"/>
      <c r="J41" s="154"/>
      <c r="K41" s="154"/>
      <c r="L41" s="154"/>
      <c r="M41" s="154"/>
      <c r="N41" s="154"/>
      <c r="O41" s="154"/>
      <c r="P41" s="80"/>
      <c r="Q41" s="80"/>
    </row>
    <row r="42" spans="1:17" ht="15.95" customHeight="1" x14ac:dyDescent="0.2">
      <c r="B42" s="153"/>
      <c r="C42" s="153"/>
      <c r="D42" s="153"/>
      <c r="E42" s="153"/>
      <c r="F42" s="153"/>
      <c r="H42" s="154"/>
      <c r="I42" s="154"/>
      <c r="J42" s="154"/>
      <c r="K42" s="154"/>
      <c r="L42" s="154"/>
      <c r="M42" s="154"/>
      <c r="N42" s="154"/>
      <c r="O42" s="154"/>
      <c r="P42" s="80"/>
      <c r="Q42" s="80"/>
    </row>
    <row r="43" spans="1:17" ht="15.95" customHeight="1" x14ac:dyDescent="0.2">
      <c r="B43" s="153"/>
      <c r="C43" s="153"/>
      <c r="D43" s="153"/>
      <c r="E43" s="153"/>
      <c r="F43" s="153"/>
      <c r="H43" s="154"/>
      <c r="I43" s="154"/>
      <c r="J43" s="154"/>
      <c r="K43" s="154"/>
      <c r="L43" s="154"/>
      <c r="M43" s="154"/>
      <c r="N43" s="154"/>
      <c r="O43" s="154"/>
      <c r="P43" s="80"/>
      <c r="Q43" s="80"/>
    </row>
    <row r="44" spans="1:17" s="143" customFormat="1" ht="15.95" customHeight="1" x14ac:dyDescent="0.2">
      <c r="A44" s="67"/>
      <c r="B44" s="153"/>
      <c r="C44" s="153"/>
      <c r="D44" s="153"/>
      <c r="E44" s="153"/>
      <c r="F44" s="153"/>
      <c r="H44" s="154"/>
      <c r="I44" s="154"/>
      <c r="J44" s="154"/>
      <c r="K44" s="154"/>
      <c r="L44" s="154"/>
      <c r="M44" s="154"/>
      <c r="N44" s="154"/>
      <c r="O44" s="154"/>
      <c r="P44" s="80"/>
      <c r="Q44" s="80"/>
    </row>
    <row r="45" spans="1:17" ht="15.95" customHeight="1" x14ac:dyDescent="0.2">
      <c r="B45" s="153"/>
      <c r="C45" s="153"/>
      <c r="D45" s="153"/>
      <c r="E45" s="153"/>
      <c r="F45" s="153"/>
      <c r="H45" s="154"/>
      <c r="I45" s="154"/>
      <c r="J45" s="154"/>
      <c r="K45" s="154"/>
      <c r="L45" s="154"/>
      <c r="M45" s="154"/>
      <c r="N45" s="154"/>
      <c r="O45" s="154"/>
      <c r="P45" s="80"/>
      <c r="Q45" s="80"/>
    </row>
    <row r="46" spans="1:17" ht="15.95" customHeight="1" x14ac:dyDescent="0.2">
      <c r="B46" s="153" t="s">
        <v>662</v>
      </c>
      <c r="C46" s="153"/>
      <c r="D46" s="153"/>
      <c r="E46" s="153"/>
      <c r="F46" s="153"/>
      <c r="H46" s="154" t="s">
        <v>667</v>
      </c>
      <c r="I46" s="154"/>
      <c r="J46" s="154"/>
      <c r="K46" s="154"/>
      <c r="L46" s="154"/>
      <c r="M46" s="154"/>
      <c r="N46" s="154"/>
      <c r="O46" s="154"/>
      <c r="P46" s="80"/>
      <c r="Q46" s="80"/>
    </row>
    <row r="47" spans="1:17" ht="15.95" customHeight="1" x14ac:dyDescent="0.2">
      <c r="B47" s="153"/>
      <c r="C47" s="153"/>
      <c r="D47" s="153"/>
      <c r="E47" s="153"/>
      <c r="F47" s="153"/>
      <c r="H47" s="154"/>
      <c r="I47" s="154"/>
      <c r="J47" s="154"/>
      <c r="K47" s="154"/>
      <c r="L47" s="154"/>
      <c r="M47" s="154"/>
      <c r="N47" s="154"/>
      <c r="O47" s="154"/>
      <c r="P47" s="80"/>
      <c r="Q47" s="80"/>
    </row>
    <row r="48" spans="1:17" ht="15.95" customHeight="1" x14ac:dyDescent="0.2">
      <c r="B48" s="153"/>
      <c r="C48" s="153"/>
      <c r="D48" s="153"/>
      <c r="E48" s="153"/>
      <c r="F48" s="153"/>
      <c r="P48" s="80"/>
      <c r="Q48" s="80"/>
    </row>
    <row r="49" spans="1:17" ht="15.95" customHeight="1" x14ac:dyDescent="0.2">
      <c r="B49" s="153" t="s">
        <v>663</v>
      </c>
      <c r="C49" s="153"/>
      <c r="D49" s="153"/>
      <c r="E49" s="153"/>
      <c r="F49" s="153"/>
      <c r="P49" s="80"/>
      <c r="Q49" s="80"/>
    </row>
    <row r="50" spans="1:17" ht="15.95" customHeight="1" x14ac:dyDescent="0.2">
      <c r="B50" s="153"/>
      <c r="C50" s="153"/>
      <c r="D50" s="153"/>
      <c r="E50" s="153"/>
      <c r="F50" s="153"/>
      <c r="P50" s="80"/>
      <c r="Q50" s="80"/>
    </row>
    <row r="51" spans="1:17" ht="15.95" customHeight="1" x14ac:dyDescent="0.2">
      <c r="B51" s="153"/>
      <c r="C51" s="153"/>
      <c r="D51" s="153"/>
      <c r="E51" s="153"/>
      <c r="F51" s="153"/>
      <c r="P51" s="80"/>
      <c r="Q51" s="80"/>
    </row>
    <row r="52" spans="1:17" ht="15.95" customHeight="1" x14ac:dyDescent="0.2">
      <c r="B52" s="153" t="s">
        <v>664</v>
      </c>
      <c r="C52" s="153"/>
      <c r="D52" s="153"/>
      <c r="E52" s="153"/>
      <c r="F52" s="153"/>
      <c r="P52" s="80"/>
      <c r="Q52" s="80"/>
    </row>
    <row r="53" spans="1:17" ht="15.95" customHeight="1" x14ac:dyDescent="0.2">
      <c r="B53" s="153"/>
      <c r="C53" s="153"/>
      <c r="D53" s="153"/>
      <c r="E53" s="153"/>
      <c r="F53" s="153"/>
      <c r="I53" s="153" t="s">
        <v>668</v>
      </c>
      <c r="J53" s="153"/>
      <c r="K53" s="153"/>
      <c r="L53" s="153"/>
      <c r="M53" s="153"/>
      <c r="N53" s="153"/>
      <c r="P53" s="80"/>
      <c r="Q53" s="80"/>
    </row>
    <row r="54" spans="1:17" ht="15.95" customHeight="1" x14ac:dyDescent="0.2">
      <c r="B54" s="153"/>
      <c r="C54" s="153"/>
      <c r="D54" s="153"/>
      <c r="E54" s="153"/>
      <c r="F54" s="153"/>
      <c r="I54" s="153"/>
      <c r="J54" s="153"/>
      <c r="K54" s="153"/>
      <c r="L54" s="153"/>
      <c r="M54" s="153"/>
      <c r="N54" s="153"/>
      <c r="P54" s="80"/>
      <c r="Q54" s="80"/>
    </row>
    <row r="55" spans="1:17" ht="15.95" customHeight="1" x14ac:dyDescent="0.2">
      <c r="B55" s="153"/>
      <c r="C55" s="153"/>
      <c r="D55" s="153"/>
      <c r="E55" s="153"/>
      <c r="F55" s="153"/>
      <c r="I55" s="153"/>
      <c r="J55" s="153"/>
      <c r="K55" s="153"/>
      <c r="L55" s="153"/>
      <c r="M55" s="153"/>
      <c r="N55" s="153"/>
      <c r="P55" s="80"/>
      <c r="Q55" s="80"/>
    </row>
    <row r="56" spans="1:17" ht="15.95" customHeight="1" x14ac:dyDescent="0.2">
      <c r="I56" s="153"/>
      <c r="J56" s="153"/>
      <c r="K56" s="153"/>
      <c r="L56" s="153"/>
      <c r="M56" s="153"/>
      <c r="N56" s="153"/>
      <c r="P56" s="80"/>
      <c r="Q56" s="80"/>
    </row>
    <row r="57" spans="1:17" ht="15.95" customHeight="1" x14ac:dyDescent="0.2">
      <c r="I57" s="153"/>
      <c r="J57" s="153"/>
      <c r="K57" s="153"/>
      <c r="L57" s="153"/>
      <c r="M57" s="153"/>
      <c r="N57" s="153"/>
      <c r="P57" s="80"/>
      <c r="Q57" s="80"/>
    </row>
    <row r="58" spans="1:17" ht="15.95" customHeight="1" x14ac:dyDescent="0.2">
      <c r="I58" s="153"/>
      <c r="J58" s="153"/>
      <c r="K58" s="153"/>
      <c r="L58" s="153"/>
      <c r="M58" s="153"/>
      <c r="N58" s="153"/>
      <c r="P58" s="80"/>
      <c r="Q58" s="80"/>
    </row>
    <row r="59" spans="1:17" ht="15.95" customHeight="1" x14ac:dyDescent="0.2">
      <c r="P59" s="80"/>
      <c r="Q59" s="80"/>
    </row>
    <row r="60" spans="1:17" ht="15.95" customHeight="1" x14ac:dyDescent="0.2">
      <c r="P60" s="80"/>
      <c r="Q60" s="80"/>
    </row>
    <row r="61" spans="1:17" ht="15.95" customHeight="1" x14ac:dyDescent="0.2">
      <c r="P61" s="80"/>
      <c r="Q61" s="80"/>
    </row>
    <row r="62" spans="1:17" ht="15.95" customHeight="1" x14ac:dyDescent="0.2">
      <c r="P62" s="80"/>
      <c r="Q62" s="80"/>
    </row>
    <row r="63" spans="1:17" ht="15.95" customHeight="1" x14ac:dyDescent="0.2">
      <c r="A63" s="157" t="s">
        <v>79</v>
      </c>
      <c r="B63" s="153" t="s">
        <v>669</v>
      </c>
      <c r="C63" s="153"/>
      <c r="D63" s="153"/>
      <c r="E63" s="153"/>
      <c r="F63" s="153"/>
      <c r="P63" s="80"/>
      <c r="Q63" s="80"/>
    </row>
    <row r="64" spans="1:17" ht="15.95" customHeight="1" x14ac:dyDescent="0.2">
      <c r="A64" s="157"/>
      <c r="B64" s="153"/>
      <c r="C64" s="153"/>
      <c r="D64" s="153"/>
      <c r="E64" s="153"/>
      <c r="F64" s="153"/>
      <c r="I64" s="153" t="s">
        <v>311</v>
      </c>
      <c r="J64" s="153"/>
      <c r="K64" s="153"/>
      <c r="L64" s="153"/>
      <c r="M64" s="153"/>
      <c r="N64" s="153"/>
      <c r="P64" s="80"/>
      <c r="Q64" s="80"/>
    </row>
    <row r="65" spans="2:17" ht="15.95" customHeight="1" x14ac:dyDescent="0.2">
      <c r="B65" s="153"/>
      <c r="C65" s="153"/>
      <c r="D65" s="153"/>
      <c r="E65" s="153"/>
      <c r="F65" s="153"/>
      <c r="I65" s="153"/>
      <c r="J65" s="153"/>
      <c r="K65" s="153"/>
      <c r="L65" s="153"/>
      <c r="M65" s="153"/>
      <c r="N65" s="153"/>
      <c r="P65" s="80"/>
      <c r="Q65" s="80"/>
    </row>
    <row r="66" spans="2:17" ht="15.95" customHeight="1" x14ac:dyDescent="0.2">
      <c r="B66" s="158" t="s">
        <v>312</v>
      </c>
      <c r="C66" s="159"/>
      <c r="D66" s="159"/>
      <c r="E66" s="159"/>
      <c r="F66" s="159"/>
      <c r="I66" s="153"/>
      <c r="J66" s="153"/>
      <c r="K66" s="153"/>
      <c r="L66" s="153"/>
      <c r="M66" s="153"/>
      <c r="N66" s="153"/>
      <c r="P66" s="80"/>
      <c r="Q66" s="80"/>
    </row>
    <row r="67" spans="2:17" ht="15.95" customHeight="1" x14ac:dyDescent="0.2">
      <c r="B67" s="153" t="s">
        <v>670</v>
      </c>
      <c r="C67" s="153"/>
      <c r="D67" s="153"/>
      <c r="E67" s="153"/>
      <c r="F67" s="153"/>
      <c r="I67" s="153"/>
      <c r="J67" s="153"/>
      <c r="K67" s="153"/>
      <c r="L67" s="153"/>
      <c r="M67" s="153"/>
      <c r="N67" s="153"/>
      <c r="P67" s="80"/>
      <c r="Q67" s="80"/>
    </row>
    <row r="68" spans="2:17" ht="15.95" customHeight="1" x14ac:dyDescent="0.2">
      <c r="B68" s="153"/>
      <c r="C68" s="153"/>
      <c r="D68" s="153"/>
      <c r="E68" s="153"/>
      <c r="F68" s="153"/>
      <c r="I68" s="153"/>
      <c r="J68" s="153"/>
      <c r="K68" s="153"/>
      <c r="L68" s="153"/>
      <c r="M68" s="153"/>
      <c r="N68" s="153"/>
      <c r="P68" s="80"/>
      <c r="Q68" s="80"/>
    </row>
    <row r="69" spans="2:17" ht="15.95" customHeight="1" x14ac:dyDescent="0.2">
      <c r="B69" s="155" t="s">
        <v>313</v>
      </c>
      <c r="C69" s="155"/>
      <c r="D69" s="155"/>
      <c r="E69" s="155"/>
      <c r="F69" s="155"/>
      <c r="P69" s="80"/>
      <c r="Q69" s="80"/>
    </row>
    <row r="70" spans="2:17" ht="15.95" customHeight="1" x14ac:dyDescent="0.2">
      <c r="B70" s="83" t="s">
        <v>314</v>
      </c>
      <c r="P70" s="80"/>
      <c r="Q70" s="80"/>
    </row>
    <row r="71" spans="2:17" ht="15.95" customHeight="1" x14ac:dyDescent="0.2">
      <c r="B71" s="153" t="s">
        <v>671</v>
      </c>
      <c r="C71" s="153"/>
      <c r="D71" s="153"/>
      <c r="E71" s="153"/>
      <c r="F71" s="153"/>
      <c r="P71" s="80"/>
      <c r="Q71" s="80"/>
    </row>
    <row r="72" spans="2:17" ht="15.95" customHeight="1" x14ac:dyDescent="0.2">
      <c r="B72" s="153"/>
      <c r="C72" s="153"/>
      <c r="D72" s="153"/>
      <c r="E72" s="153"/>
      <c r="F72" s="153"/>
      <c r="P72" s="80"/>
      <c r="Q72" s="80"/>
    </row>
    <row r="73" spans="2:17" ht="15.95" customHeight="1" x14ac:dyDescent="0.2">
      <c r="B73" s="153"/>
      <c r="C73" s="153"/>
      <c r="D73" s="153"/>
      <c r="E73" s="153"/>
      <c r="F73" s="153"/>
      <c r="P73" s="80"/>
      <c r="Q73" s="80"/>
    </row>
    <row r="74" spans="2:17" ht="15.95" customHeight="1" x14ac:dyDescent="0.2">
      <c r="B74" s="153"/>
      <c r="C74" s="153"/>
      <c r="D74" s="153"/>
      <c r="E74" s="153"/>
      <c r="F74" s="153"/>
      <c r="P74" s="80"/>
      <c r="Q74" s="80"/>
    </row>
    <row r="75" spans="2:17" ht="15.95" customHeight="1" x14ac:dyDescent="0.2">
      <c r="P75" s="80"/>
      <c r="Q75" s="80"/>
    </row>
    <row r="76" spans="2:17" ht="15.95" customHeight="1" x14ac:dyDescent="0.2">
      <c r="P76" s="80"/>
      <c r="Q76" s="80"/>
    </row>
    <row r="77" spans="2:17" ht="15.95" customHeight="1" x14ac:dyDescent="0.2">
      <c r="P77" s="80"/>
      <c r="Q77" s="80"/>
    </row>
    <row r="78" spans="2:17" ht="15.95" customHeight="1" x14ac:dyDescent="0.2">
      <c r="P78" s="80"/>
      <c r="Q78" s="80"/>
    </row>
    <row r="79" spans="2:17" ht="15.95" customHeight="1" x14ac:dyDescent="0.2">
      <c r="I79" s="153" t="s">
        <v>315</v>
      </c>
      <c r="J79" s="153"/>
      <c r="K79" s="153"/>
      <c r="L79" s="153"/>
      <c r="M79" s="153"/>
      <c r="N79" s="153"/>
      <c r="P79" s="80"/>
      <c r="Q79" s="80"/>
    </row>
    <row r="80" spans="2:17" ht="15.95" customHeight="1" x14ac:dyDescent="0.2">
      <c r="I80" s="153"/>
      <c r="J80" s="153"/>
      <c r="K80" s="153"/>
      <c r="L80" s="153"/>
      <c r="M80" s="153"/>
      <c r="N80" s="153"/>
      <c r="P80" s="80"/>
      <c r="Q80" s="80"/>
    </row>
    <row r="81" spans="8:17" ht="15.95" customHeight="1" x14ac:dyDescent="0.2">
      <c r="I81" s="153"/>
      <c r="J81" s="153"/>
      <c r="K81" s="153"/>
      <c r="L81" s="153"/>
      <c r="M81" s="153"/>
      <c r="N81" s="153"/>
      <c r="P81" s="80"/>
      <c r="Q81" s="80"/>
    </row>
    <row r="82" spans="8:17" ht="15.95" customHeight="1" x14ac:dyDescent="0.2">
      <c r="I82" s="153"/>
      <c r="J82" s="153"/>
      <c r="K82" s="153"/>
      <c r="L82" s="153"/>
      <c r="M82" s="153"/>
      <c r="N82" s="153"/>
      <c r="P82" s="80"/>
      <c r="Q82" s="80"/>
    </row>
    <row r="83" spans="8:17" ht="15.95" customHeight="1" x14ac:dyDescent="0.2">
      <c r="P83" s="80"/>
      <c r="Q83" s="80"/>
    </row>
    <row r="84" spans="8:17" ht="15.95" customHeight="1" x14ac:dyDescent="0.2">
      <c r="P84" s="80"/>
      <c r="Q84" s="80"/>
    </row>
    <row r="85" spans="8:17" ht="15.95" customHeight="1" x14ac:dyDescent="0.2">
      <c r="H85" s="154" t="s">
        <v>672</v>
      </c>
      <c r="I85" s="154"/>
      <c r="J85" s="154"/>
      <c r="K85" s="154"/>
      <c r="L85" s="154"/>
      <c r="M85" s="154"/>
      <c r="N85" s="154"/>
      <c r="O85" s="154"/>
      <c r="P85" s="80"/>
      <c r="Q85" s="80"/>
    </row>
    <row r="86" spans="8:17" ht="15.95" customHeight="1" x14ac:dyDescent="0.2">
      <c r="H86" s="154"/>
      <c r="I86" s="154"/>
      <c r="J86" s="154"/>
      <c r="K86" s="154"/>
      <c r="L86" s="154"/>
      <c r="M86" s="154"/>
      <c r="N86" s="154"/>
      <c r="O86" s="154"/>
      <c r="P86" s="80"/>
      <c r="Q86" s="80"/>
    </row>
    <row r="87" spans="8:17" ht="15.95" customHeight="1" x14ac:dyDescent="0.2">
      <c r="H87" s="154"/>
      <c r="I87" s="154"/>
      <c r="J87" s="154"/>
      <c r="K87" s="154"/>
      <c r="L87" s="154"/>
      <c r="M87" s="154"/>
      <c r="N87" s="154"/>
      <c r="O87" s="154"/>
      <c r="P87" s="80"/>
      <c r="Q87" s="80"/>
    </row>
    <row r="88" spans="8:17" ht="15.95" customHeight="1" x14ac:dyDescent="0.2">
      <c r="H88" s="154"/>
      <c r="I88" s="154"/>
      <c r="J88" s="154"/>
      <c r="K88" s="154"/>
      <c r="L88" s="154"/>
      <c r="M88" s="154"/>
      <c r="N88" s="154"/>
      <c r="O88" s="154"/>
      <c r="P88" s="80"/>
      <c r="Q88" s="80"/>
    </row>
    <row r="89" spans="8:17" s="143" customFormat="1" ht="15.95" customHeight="1" x14ac:dyDescent="0.2">
      <c r="H89" s="154"/>
      <c r="I89" s="154"/>
      <c r="J89" s="154"/>
      <c r="K89" s="154"/>
      <c r="L89" s="154"/>
      <c r="M89" s="154"/>
      <c r="N89" s="154"/>
      <c r="O89" s="154"/>
      <c r="P89" s="80"/>
      <c r="Q89" s="80"/>
    </row>
    <row r="90" spans="8:17" ht="15.95" customHeight="1" x14ac:dyDescent="0.2">
      <c r="H90" s="154"/>
      <c r="I90" s="154"/>
      <c r="J90" s="154"/>
      <c r="K90" s="154"/>
      <c r="L90" s="154"/>
      <c r="M90" s="154"/>
      <c r="N90" s="154"/>
      <c r="O90" s="154"/>
      <c r="P90" s="80"/>
      <c r="Q90" s="80"/>
    </row>
    <row r="91" spans="8:17" ht="15.95" customHeight="1" x14ac:dyDescent="0.2">
      <c r="H91" s="154"/>
      <c r="I91" s="154"/>
      <c r="J91" s="154"/>
      <c r="K91" s="154"/>
      <c r="L91" s="154"/>
      <c r="M91" s="154"/>
      <c r="N91" s="154"/>
      <c r="O91" s="154"/>
      <c r="P91" s="80"/>
      <c r="Q91" s="80"/>
    </row>
    <row r="92" spans="8:17" ht="15.95" customHeight="1" x14ac:dyDescent="0.2">
      <c r="H92" s="154" t="s">
        <v>673</v>
      </c>
      <c r="I92" s="154"/>
      <c r="J92" s="154"/>
      <c r="K92" s="154"/>
      <c r="L92" s="154"/>
      <c r="M92" s="154"/>
      <c r="N92" s="154"/>
      <c r="O92" s="154"/>
      <c r="P92" s="80"/>
      <c r="Q92" s="80"/>
    </row>
    <row r="93" spans="8:17" ht="15.95" customHeight="1" x14ac:dyDescent="0.2">
      <c r="H93" s="154"/>
      <c r="I93" s="154"/>
      <c r="J93" s="154"/>
      <c r="K93" s="154"/>
      <c r="L93" s="154"/>
      <c r="M93" s="154"/>
      <c r="N93" s="154"/>
      <c r="O93" s="154"/>
      <c r="P93" s="80"/>
      <c r="Q93" s="80"/>
    </row>
    <row r="94" spans="8:17" ht="15.95" customHeight="1" x14ac:dyDescent="0.2">
      <c r="H94" s="154"/>
      <c r="I94" s="154"/>
      <c r="J94" s="154"/>
      <c r="K94" s="154"/>
      <c r="L94" s="154"/>
      <c r="M94" s="154"/>
      <c r="N94" s="154"/>
      <c r="O94" s="154"/>
      <c r="P94" s="80"/>
      <c r="Q94" s="80"/>
    </row>
    <row r="95" spans="8:17" s="143" customFormat="1" ht="15.95" customHeight="1" x14ac:dyDescent="0.2">
      <c r="H95" s="154"/>
      <c r="I95" s="154"/>
      <c r="J95" s="154"/>
      <c r="K95" s="154"/>
      <c r="L95" s="154"/>
      <c r="M95" s="154"/>
      <c r="N95" s="154"/>
      <c r="O95" s="154"/>
      <c r="P95" s="80"/>
      <c r="Q95" s="80"/>
    </row>
    <row r="96" spans="8:17" ht="15.95" customHeight="1" x14ac:dyDescent="0.2">
      <c r="H96" s="154"/>
      <c r="I96" s="154"/>
      <c r="J96" s="154"/>
      <c r="K96" s="154"/>
      <c r="L96" s="154"/>
      <c r="M96" s="154"/>
      <c r="N96" s="154"/>
      <c r="O96" s="154"/>
      <c r="P96" s="80"/>
      <c r="Q96" s="80"/>
    </row>
    <row r="97" spans="1:17" ht="15.95" customHeight="1" x14ac:dyDescent="0.2">
      <c r="H97" s="154"/>
      <c r="I97" s="154"/>
      <c r="J97" s="154"/>
      <c r="K97" s="154"/>
      <c r="L97" s="154"/>
      <c r="M97" s="154"/>
      <c r="N97" s="154"/>
      <c r="O97" s="154"/>
      <c r="P97" s="80"/>
      <c r="Q97" s="80"/>
    </row>
    <row r="98" spans="1:17" ht="15.95" customHeight="1" x14ac:dyDescent="0.2">
      <c r="B98" s="153" t="s">
        <v>316</v>
      </c>
      <c r="C98" s="153"/>
      <c r="D98" s="153"/>
      <c r="E98" s="153"/>
      <c r="F98" s="153"/>
      <c r="H98" s="154"/>
      <c r="I98" s="154"/>
      <c r="J98" s="154"/>
      <c r="K98" s="154"/>
      <c r="L98" s="154"/>
      <c r="M98" s="154"/>
      <c r="N98" s="154"/>
      <c r="O98" s="154"/>
      <c r="P98" s="80"/>
      <c r="Q98" s="80"/>
    </row>
    <row r="99" spans="1:17" ht="15.95" customHeight="1" x14ac:dyDescent="0.2">
      <c r="B99" s="153"/>
      <c r="C99" s="153"/>
      <c r="D99" s="153"/>
      <c r="E99" s="153"/>
      <c r="F99" s="153"/>
      <c r="H99" s="154" t="s">
        <v>317</v>
      </c>
      <c r="I99" s="154"/>
      <c r="J99" s="154"/>
      <c r="K99" s="154"/>
      <c r="L99" s="154"/>
      <c r="M99" s="154"/>
      <c r="N99" s="154"/>
      <c r="O99" s="154"/>
      <c r="P99" s="80"/>
      <c r="Q99" s="80"/>
    </row>
    <row r="100" spans="1:17" ht="15.95" customHeight="1" x14ac:dyDescent="0.2">
      <c r="B100" s="153"/>
      <c r="C100" s="153"/>
      <c r="D100" s="153"/>
      <c r="E100" s="153"/>
      <c r="F100" s="153"/>
      <c r="H100" s="154"/>
      <c r="I100" s="154"/>
      <c r="J100" s="154"/>
      <c r="K100" s="154"/>
      <c r="L100" s="154"/>
      <c r="M100" s="154"/>
      <c r="N100" s="154"/>
      <c r="O100" s="154"/>
      <c r="P100" s="80"/>
      <c r="Q100" s="80"/>
    </row>
    <row r="101" spans="1:17" ht="15.95" customHeight="1" x14ac:dyDescent="0.2">
      <c r="B101" s="153"/>
      <c r="C101" s="153"/>
      <c r="D101" s="153"/>
      <c r="E101" s="153"/>
      <c r="F101" s="153"/>
      <c r="H101" s="154"/>
      <c r="I101" s="154"/>
      <c r="J101" s="154"/>
      <c r="K101" s="154"/>
      <c r="L101" s="154"/>
      <c r="M101" s="154"/>
      <c r="N101" s="154"/>
      <c r="O101" s="154"/>
      <c r="P101" s="80"/>
      <c r="Q101" s="80"/>
    </row>
    <row r="102" spans="1:17" ht="15.95" customHeight="1" x14ac:dyDescent="0.2">
      <c r="B102" s="153"/>
      <c r="C102" s="153"/>
      <c r="D102" s="153"/>
      <c r="E102" s="153"/>
      <c r="F102" s="153"/>
      <c r="H102" s="154"/>
      <c r="I102" s="154"/>
      <c r="J102" s="154"/>
      <c r="K102" s="154"/>
      <c r="L102" s="154"/>
      <c r="M102" s="154"/>
      <c r="N102" s="154"/>
      <c r="O102" s="154"/>
      <c r="P102" s="80"/>
      <c r="Q102" s="80"/>
    </row>
    <row r="103" spans="1:17" s="143" customFormat="1" ht="15.95" customHeight="1" x14ac:dyDescent="0.2">
      <c r="B103" s="144"/>
      <c r="C103" s="144"/>
      <c r="D103" s="144"/>
      <c r="E103" s="144"/>
      <c r="F103" s="144"/>
      <c r="H103" s="154"/>
      <c r="I103" s="154"/>
      <c r="J103" s="154"/>
      <c r="K103" s="154"/>
      <c r="L103" s="154"/>
      <c r="M103" s="154"/>
      <c r="N103" s="154"/>
      <c r="O103" s="154"/>
      <c r="P103" s="80"/>
      <c r="Q103" s="80"/>
    </row>
    <row r="104" spans="1:17" ht="15.95" customHeight="1" x14ac:dyDescent="0.2">
      <c r="H104" s="154"/>
      <c r="I104" s="154"/>
      <c r="J104" s="154"/>
      <c r="K104" s="154"/>
      <c r="L104" s="154"/>
      <c r="M104" s="154"/>
      <c r="N104" s="154"/>
      <c r="O104" s="154"/>
      <c r="P104" s="80"/>
      <c r="Q104" s="80"/>
    </row>
    <row r="105" spans="1:17" ht="15.95" customHeight="1" x14ac:dyDescent="0.2">
      <c r="H105" s="154" t="s">
        <v>318</v>
      </c>
      <c r="I105" s="154"/>
      <c r="J105" s="154"/>
      <c r="K105" s="154"/>
      <c r="L105" s="154"/>
      <c r="M105" s="154"/>
      <c r="N105" s="154"/>
      <c r="O105" s="154"/>
      <c r="P105" s="80"/>
      <c r="Q105" s="80"/>
    </row>
    <row r="106" spans="1:17" ht="15.95" customHeight="1" x14ac:dyDescent="0.2">
      <c r="H106" s="154"/>
      <c r="I106" s="154"/>
      <c r="J106" s="154"/>
      <c r="K106" s="154"/>
      <c r="L106" s="154"/>
      <c r="M106" s="154"/>
      <c r="N106" s="154"/>
      <c r="O106" s="154"/>
      <c r="P106" s="80"/>
      <c r="Q106" s="80"/>
    </row>
    <row r="107" spans="1:17" s="143" customFormat="1" ht="15.95" customHeight="1" x14ac:dyDescent="0.2">
      <c r="H107" s="154"/>
      <c r="I107" s="154"/>
      <c r="J107" s="154"/>
      <c r="K107" s="154"/>
      <c r="L107" s="154"/>
      <c r="M107" s="154"/>
      <c r="N107" s="154"/>
      <c r="O107" s="154"/>
      <c r="P107" s="80"/>
      <c r="Q107" s="80"/>
    </row>
    <row r="108" spans="1:17" ht="15.95" customHeight="1" x14ac:dyDescent="0.2">
      <c r="A108" s="84"/>
      <c r="H108" s="154"/>
      <c r="I108" s="154"/>
      <c r="J108" s="154"/>
      <c r="K108" s="154"/>
      <c r="L108" s="154"/>
      <c r="M108" s="154"/>
      <c r="N108" s="154"/>
      <c r="O108" s="154"/>
      <c r="P108" s="80"/>
      <c r="Q108" s="80"/>
    </row>
    <row r="109" spans="1:17" ht="15.95" customHeight="1" x14ac:dyDescent="0.2">
      <c r="A109" s="157" t="s">
        <v>319</v>
      </c>
      <c r="B109" s="153" t="s">
        <v>675</v>
      </c>
      <c r="C109" s="153"/>
      <c r="D109" s="153"/>
      <c r="E109" s="153"/>
      <c r="F109" s="153"/>
      <c r="H109" s="154" t="s">
        <v>320</v>
      </c>
      <c r="I109" s="154"/>
      <c r="J109" s="154"/>
      <c r="K109" s="154"/>
      <c r="L109" s="154"/>
      <c r="M109" s="154"/>
      <c r="N109" s="154"/>
      <c r="O109" s="154"/>
      <c r="P109" s="80"/>
      <c r="Q109" s="80"/>
    </row>
    <row r="110" spans="1:17" ht="15.95" customHeight="1" x14ac:dyDescent="0.2">
      <c r="A110" s="157"/>
      <c r="B110" s="153"/>
      <c r="C110" s="153"/>
      <c r="D110" s="153"/>
      <c r="E110" s="153"/>
      <c r="F110" s="153"/>
      <c r="H110" s="154"/>
      <c r="I110" s="154"/>
      <c r="J110" s="154"/>
      <c r="K110" s="154"/>
      <c r="L110" s="154"/>
      <c r="M110" s="154"/>
      <c r="N110" s="154"/>
      <c r="O110" s="154"/>
      <c r="P110" s="80"/>
      <c r="Q110" s="80"/>
    </row>
    <row r="111" spans="1:17" ht="15.95" customHeight="1" x14ac:dyDescent="0.2">
      <c r="B111" s="153"/>
      <c r="C111" s="153"/>
      <c r="D111" s="153"/>
      <c r="E111" s="153"/>
      <c r="F111" s="153"/>
      <c r="H111" s="154" t="s">
        <v>321</v>
      </c>
      <c r="I111" s="154"/>
      <c r="J111" s="154"/>
      <c r="K111" s="154"/>
      <c r="L111" s="154"/>
      <c r="M111" s="154"/>
      <c r="N111" s="154"/>
      <c r="O111" s="154"/>
      <c r="P111" s="80"/>
      <c r="Q111" s="80"/>
    </row>
    <row r="112" spans="1:17" ht="15.95" customHeight="1" x14ac:dyDescent="0.2">
      <c r="B112" s="158" t="s">
        <v>322</v>
      </c>
      <c r="C112" s="159"/>
      <c r="D112" s="159"/>
      <c r="E112" s="159"/>
      <c r="F112" s="159"/>
      <c r="H112" s="154"/>
      <c r="I112" s="154"/>
      <c r="J112" s="154"/>
      <c r="K112" s="154"/>
      <c r="L112" s="154"/>
      <c r="M112" s="154"/>
      <c r="N112" s="154"/>
      <c r="O112" s="154"/>
      <c r="P112" s="80"/>
      <c r="Q112" s="80"/>
    </row>
    <row r="113" spans="2:17" ht="15.95" customHeight="1" x14ac:dyDescent="0.2">
      <c r="B113" s="153" t="s">
        <v>670</v>
      </c>
      <c r="C113" s="153"/>
      <c r="D113" s="153"/>
      <c r="E113" s="153"/>
      <c r="F113" s="153"/>
      <c r="H113" s="154" t="s">
        <v>674</v>
      </c>
      <c r="I113" s="154"/>
      <c r="J113" s="154"/>
      <c r="K113" s="154"/>
      <c r="L113" s="154"/>
      <c r="M113" s="154"/>
      <c r="N113" s="154"/>
      <c r="O113" s="154"/>
      <c r="P113" s="80"/>
      <c r="Q113" s="80"/>
    </row>
    <row r="114" spans="2:17" ht="15.95" customHeight="1" x14ac:dyDescent="0.2">
      <c r="B114" s="153"/>
      <c r="C114" s="153"/>
      <c r="D114" s="153"/>
      <c r="E114" s="153"/>
      <c r="F114" s="153"/>
      <c r="H114" s="154"/>
      <c r="I114" s="154"/>
      <c r="J114" s="154"/>
      <c r="K114" s="154"/>
      <c r="L114" s="154"/>
      <c r="M114" s="154"/>
      <c r="N114" s="154"/>
      <c r="O114" s="154"/>
      <c r="P114" s="80"/>
      <c r="Q114" s="80"/>
    </row>
    <row r="115" spans="2:17" ht="15.95" customHeight="1" x14ac:dyDescent="0.2">
      <c r="B115" s="155" t="s">
        <v>313</v>
      </c>
      <c r="C115" s="155"/>
      <c r="D115" s="155"/>
      <c r="E115" s="155"/>
      <c r="F115" s="155"/>
      <c r="H115" s="154"/>
      <c r="I115" s="154"/>
      <c r="J115" s="154"/>
      <c r="K115" s="154"/>
      <c r="L115" s="154"/>
      <c r="M115" s="154"/>
      <c r="N115" s="154"/>
      <c r="O115" s="154"/>
      <c r="P115" s="80"/>
      <c r="Q115" s="80"/>
    </row>
    <row r="116" spans="2:17" ht="15.95" customHeight="1" x14ac:dyDescent="0.2">
      <c r="B116" s="83" t="s">
        <v>323</v>
      </c>
      <c r="H116" s="154"/>
      <c r="I116" s="154"/>
      <c r="J116" s="154"/>
      <c r="K116" s="154"/>
      <c r="L116" s="154"/>
      <c r="M116" s="154"/>
      <c r="N116" s="154"/>
      <c r="O116" s="154"/>
      <c r="P116" s="80"/>
      <c r="Q116" s="80"/>
    </row>
    <row r="117" spans="2:17" ht="15.95" customHeight="1" x14ac:dyDescent="0.2">
      <c r="B117" s="153" t="s">
        <v>676</v>
      </c>
      <c r="C117" s="153"/>
      <c r="D117" s="153"/>
      <c r="E117" s="153"/>
      <c r="F117" s="153"/>
      <c r="H117" s="154"/>
      <c r="I117" s="154"/>
      <c r="J117" s="154"/>
      <c r="K117" s="154"/>
      <c r="L117" s="154"/>
      <c r="M117" s="154"/>
      <c r="N117" s="154"/>
      <c r="O117" s="154"/>
      <c r="P117" s="80"/>
      <c r="Q117" s="80"/>
    </row>
    <row r="118" spans="2:17" ht="15.95" customHeight="1" x14ac:dyDescent="0.2">
      <c r="B118" s="153"/>
      <c r="C118" s="153"/>
      <c r="D118" s="153"/>
      <c r="E118" s="153"/>
      <c r="F118" s="153"/>
      <c r="H118" s="154"/>
      <c r="I118" s="154"/>
      <c r="J118" s="154"/>
      <c r="K118" s="154"/>
      <c r="L118" s="154"/>
      <c r="M118" s="154"/>
      <c r="N118" s="154"/>
      <c r="O118" s="154"/>
      <c r="P118" s="80"/>
      <c r="Q118" s="80"/>
    </row>
    <row r="119" spans="2:17" ht="15.95" customHeight="1" x14ac:dyDescent="0.2">
      <c r="B119" s="153"/>
      <c r="C119" s="153"/>
      <c r="D119" s="153"/>
      <c r="E119" s="153"/>
      <c r="F119" s="153"/>
      <c r="H119" s="154"/>
      <c r="I119" s="154"/>
      <c r="J119" s="154"/>
      <c r="K119" s="154"/>
      <c r="L119" s="154"/>
      <c r="M119" s="154"/>
      <c r="N119" s="154"/>
      <c r="O119" s="154"/>
      <c r="P119" s="80"/>
      <c r="Q119" s="80"/>
    </row>
    <row r="120" spans="2:17" ht="15.95" customHeight="1" x14ac:dyDescent="0.2">
      <c r="B120" s="153"/>
      <c r="C120" s="153"/>
      <c r="D120" s="153"/>
      <c r="E120" s="153"/>
      <c r="F120" s="153"/>
      <c r="P120" s="80"/>
      <c r="Q120" s="80"/>
    </row>
    <row r="121" spans="2:17" ht="15.95" customHeight="1" x14ac:dyDescent="0.2">
      <c r="B121" s="153"/>
      <c r="C121" s="153"/>
      <c r="D121" s="153"/>
      <c r="E121" s="153"/>
      <c r="F121" s="153"/>
      <c r="P121" s="80"/>
      <c r="Q121" s="80"/>
    </row>
    <row r="122" spans="2:17" ht="15.95" customHeight="1" x14ac:dyDescent="0.2">
      <c r="P122" s="80"/>
      <c r="Q122" s="80"/>
    </row>
    <row r="123" spans="2:17" ht="15.95" customHeight="1" x14ac:dyDescent="0.2">
      <c r="P123" s="80"/>
      <c r="Q123" s="80"/>
    </row>
    <row r="124" spans="2:17" ht="15.95" customHeight="1" x14ac:dyDescent="0.2">
      <c r="P124" s="80"/>
      <c r="Q124" s="80"/>
    </row>
    <row r="125" spans="2:17" ht="15.95" customHeight="1" x14ac:dyDescent="0.2">
      <c r="P125" s="80"/>
      <c r="Q125" s="80"/>
    </row>
    <row r="126" spans="2:17" ht="15.95" customHeight="1" x14ac:dyDescent="0.2">
      <c r="P126" s="80"/>
      <c r="Q126" s="80"/>
    </row>
    <row r="127" spans="2:17" ht="15.95" customHeight="1" x14ac:dyDescent="0.2">
      <c r="P127" s="80"/>
      <c r="Q127" s="80"/>
    </row>
    <row r="128" spans="2:17" ht="15.95" customHeight="1" x14ac:dyDescent="0.2">
      <c r="P128" s="80"/>
      <c r="Q128" s="80"/>
    </row>
    <row r="129" spans="1:17" ht="15.95" customHeight="1" x14ac:dyDescent="0.2">
      <c r="P129" s="80"/>
      <c r="Q129" s="80"/>
    </row>
    <row r="130" spans="1:17" ht="15.95" customHeight="1" x14ac:dyDescent="0.2">
      <c r="P130" s="80"/>
      <c r="Q130" s="80"/>
    </row>
    <row r="131" spans="1:17" ht="15.95" customHeight="1" x14ac:dyDescent="0.2">
      <c r="P131" s="80"/>
      <c r="Q131" s="80"/>
    </row>
    <row r="132" spans="1:17" ht="15.95" customHeight="1" x14ac:dyDescent="0.2">
      <c r="P132" s="80"/>
      <c r="Q132" s="80"/>
    </row>
    <row r="133" spans="1:17" ht="15.95" customHeight="1" x14ac:dyDescent="0.2">
      <c r="P133" s="80"/>
      <c r="Q133" s="80"/>
    </row>
    <row r="134" spans="1:17" ht="15.95" customHeight="1" x14ac:dyDescent="0.2">
      <c r="P134" s="80"/>
      <c r="Q134" s="80"/>
    </row>
    <row r="135" spans="1:17" ht="15.95" customHeight="1" x14ac:dyDescent="0.2">
      <c r="P135" s="80"/>
      <c r="Q135" s="80"/>
    </row>
    <row r="136" spans="1:17" ht="15.95" customHeight="1" x14ac:dyDescent="0.2">
      <c r="A136" s="156"/>
      <c r="B136" s="156"/>
      <c r="C136" s="85"/>
      <c r="D136" s="85"/>
      <c r="H136" s="154" t="s">
        <v>324</v>
      </c>
      <c r="I136" s="154"/>
      <c r="J136" s="154"/>
      <c r="K136" s="154"/>
      <c r="L136" s="154"/>
      <c r="M136" s="154"/>
      <c r="N136" s="154"/>
      <c r="O136" s="154"/>
      <c r="P136" s="80"/>
      <c r="Q136" s="80"/>
    </row>
    <row r="137" spans="1:17" ht="15.95" customHeight="1" x14ac:dyDescent="0.2">
      <c r="A137" s="156"/>
      <c r="B137" s="156"/>
      <c r="C137" s="156"/>
      <c r="D137" s="85"/>
      <c r="H137" s="154"/>
      <c r="I137" s="154"/>
      <c r="J137" s="154"/>
      <c r="K137" s="154"/>
      <c r="L137" s="154"/>
      <c r="M137" s="154"/>
      <c r="N137" s="154"/>
      <c r="O137" s="154"/>
      <c r="P137" s="80"/>
      <c r="Q137" s="80"/>
    </row>
    <row r="138" spans="1:17" ht="15.95" customHeight="1" x14ac:dyDescent="0.2">
      <c r="A138" s="156"/>
      <c r="B138" s="156"/>
      <c r="C138" s="156"/>
      <c r="D138" s="156"/>
      <c r="H138" s="154"/>
      <c r="I138" s="154"/>
      <c r="J138" s="154"/>
      <c r="K138" s="154"/>
      <c r="L138" s="154"/>
      <c r="M138" s="154"/>
      <c r="N138" s="154"/>
      <c r="O138" s="154"/>
      <c r="P138" s="80"/>
      <c r="Q138" s="80"/>
    </row>
    <row r="139" spans="1:17" ht="15.95" customHeight="1" x14ac:dyDescent="0.2">
      <c r="A139" s="156" t="s">
        <v>325</v>
      </c>
      <c r="B139" s="156"/>
      <c r="C139" s="85"/>
      <c r="D139" s="85"/>
      <c r="H139" s="154"/>
      <c r="I139" s="154"/>
      <c r="J139" s="154"/>
      <c r="K139" s="154"/>
      <c r="L139" s="154"/>
      <c r="M139" s="154"/>
      <c r="N139" s="154"/>
      <c r="O139" s="154"/>
      <c r="P139" s="80"/>
      <c r="Q139" s="80"/>
    </row>
    <row r="140" spans="1:17" ht="15.95" customHeight="1" x14ac:dyDescent="0.2">
      <c r="P140" s="80"/>
      <c r="Q140" s="80"/>
    </row>
    <row r="141" spans="1:17" ht="15.95" customHeight="1" x14ac:dyDescent="0.2">
      <c r="A141" s="80"/>
      <c r="B141" s="80"/>
      <c r="C141" s="80"/>
      <c r="D141" s="80"/>
      <c r="E141" s="80"/>
      <c r="F141" s="80"/>
      <c r="G141" s="80"/>
      <c r="H141" s="80"/>
      <c r="I141" s="80"/>
      <c r="J141" s="150" t="s">
        <v>119</v>
      </c>
      <c r="K141" s="150"/>
      <c r="L141" s="150"/>
      <c r="M141" s="150"/>
      <c r="N141" s="150"/>
      <c r="O141" s="150"/>
      <c r="P141" s="80"/>
      <c r="Q141" s="80"/>
    </row>
    <row r="143" spans="1:17" ht="15.95" customHeight="1" x14ac:dyDescent="0.2">
      <c r="A143" s="151" t="s">
        <v>77</v>
      </c>
      <c r="B143" s="151"/>
      <c r="C143" s="151"/>
    </row>
    <row r="144" spans="1:17" ht="15.95" customHeight="1" x14ac:dyDescent="0.2">
      <c r="A144" s="152"/>
      <c r="B144" s="152"/>
      <c r="C144" s="152"/>
    </row>
    <row r="145" spans="1:3" ht="15.95" customHeight="1" x14ac:dyDescent="0.2">
      <c r="A145" s="149" t="s">
        <v>80</v>
      </c>
      <c r="B145" s="149"/>
      <c r="C145" s="149"/>
    </row>
    <row r="152" spans="1:3" s="143" customFormat="1" ht="15.95" customHeight="1" x14ac:dyDescent="0.2"/>
  </sheetData>
  <sheetProtection algorithmName="SHA-512" hashValue="Uu3YL62la5HaMS3UvfOntzbBVlqkdZdYGWCeZGdsa9sqkrfGsITG1ShfYbreyeniCOoY+Ob3yMDAORsV73nuWg==" saltValue="yEsm+Qmd4UPDHbhgg76hUQ==" spinCount="100000" sheet="1" objects="1" scenarios="1"/>
  <mergeCells count="51">
    <mergeCell ref="M2:O2"/>
    <mergeCell ref="A4:G5"/>
    <mergeCell ref="H6:K6"/>
    <mergeCell ref="B30:F30"/>
    <mergeCell ref="B31:F40"/>
    <mergeCell ref="H34:O40"/>
    <mergeCell ref="H29:O32"/>
    <mergeCell ref="H26:O28"/>
    <mergeCell ref="A7:G25"/>
    <mergeCell ref="H7:O11"/>
    <mergeCell ref="H12:O16"/>
    <mergeCell ref="H17:O21"/>
    <mergeCell ref="H22:O25"/>
    <mergeCell ref="B49:F51"/>
    <mergeCell ref="B52:F55"/>
    <mergeCell ref="I53:N58"/>
    <mergeCell ref="B41:F45"/>
    <mergeCell ref="H41:O45"/>
    <mergeCell ref="H46:O47"/>
    <mergeCell ref="B46:F48"/>
    <mergeCell ref="A63:A64"/>
    <mergeCell ref="B63:F65"/>
    <mergeCell ref="I64:N68"/>
    <mergeCell ref="B66:F66"/>
    <mergeCell ref="B67:F68"/>
    <mergeCell ref="B69:F69"/>
    <mergeCell ref="B71:F74"/>
    <mergeCell ref="I79:N82"/>
    <mergeCell ref="H85:O91"/>
    <mergeCell ref="H92:O98"/>
    <mergeCell ref="B98:F102"/>
    <mergeCell ref="H99:O104"/>
    <mergeCell ref="H105:O108"/>
    <mergeCell ref="A109:A110"/>
    <mergeCell ref="B109:F111"/>
    <mergeCell ref="H109:O110"/>
    <mergeCell ref="H111:O112"/>
    <mergeCell ref="B112:F112"/>
    <mergeCell ref="A145:C145"/>
    <mergeCell ref="J141:O141"/>
    <mergeCell ref="A143:C143"/>
    <mergeCell ref="A144:C144"/>
    <mergeCell ref="B113:F114"/>
    <mergeCell ref="H113:O119"/>
    <mergeCell ref="B115:F115"/>
    <mergeCell ref="B117:F121"/>
    <mergeCell ref="A136:B136"/>
    <mergeCell ref="H136:O139"/>
    <mergeCell ref="A137:C137"/>
    <mergeCell ref="A138:D138"/>
    <mergeCell ref="A139:B139"/>
  </mergeCells>
  <hyperlinks>
    <hyperlink ref="A139:B139" r:id="rId1" location="Υβριδισμός!A1" display="υβριδισμός"/>
    <hyperlink ref="A145:C145" r:id="rId2" location="'θεωρία δεσμού σθένους'!A1" display="… στην αρχή της σελίδας"/>
  </hyperlinks>
  <pageMargins left="0.7" right="0.7" top="0.75" bottom="0.75" header="0.3" footer="0.3"/>
  <pageSetup paperSize="9" orientation="portrait" horizontalDpi="300" verticalDpi="300"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717"/>
  <sheetViews>
    <sheetView tabSelected="1" zoomScale="93" zoomScaleNormal="93" workbookViewId="0"/>
  </sheetViews>
  <sheetFormatPr defaultColWidth="9.140625" defaultRowHeight="20.100000000000001" customHeight="1" x14ac:dyDescent="0.2"/>
  <cols>
    <col min="1" max="10" width="9.140625" style="68"/>
    <col min="11" max="11" width="10" style="68" bestFit="1" customWidth="1"/>
    <col min="12" max="16384" width="9.140625" style="68"/>
  </cols>
  <sheetData>
    <row r="1" spans="1:64" ht="20.100000000000001" customHeight="1" x14ac:dyDescent="0.2">
      <c r="A1" s="64"/>
      <c r="B1" s="64"/>
      <c r="C1" s="64"/>
      <c r="D1" s="64"/>
      <c r="E1" s="64"/>
      <c r="F1" s="64"/>
      <c r="G1" s="64"/>
      <c r="H1" s="64"/>
      <c r="I1" s="64"/>
      <c r="J1" s="64"/>
      <c r="K1" s="64"/>
      <c r="L1" s="64"/>
      <c r="M1" s="64"/>
      <c r="N1" s="64"/>
      <c r="O1" s="64"/>
      <c r="P1" s="65"/>
      <c r="Q1" s="65"/>
      <c r="BA1" s="118"/>
      <c r="BL1" s="117"/>
    </row>
    <row r="2" spans="1:64" ht="20.100000000000001" customHeight="1" x14ac:dyDescent="0.2">
      <c r="A2" s="65"/>
      <c r="B2" s="65"/>
      <c r="C2" s="65"/>
      <c r="D2" s="65"/>
      <c r="E2" s="65"/>
      <c r="F2" s="65"/>
      <c r="G2" s="65"/>
      <c r="H2" s="65"/>
      <c r="I2" s="65"/>
      <c r="J2" s="65"/>
      <c r="K2" s="65"/>
      <c r="L2" s="65"/>
      <c r="M2" s="584" t="s">
        <v>81</v>
      </c>
      <c r="N2" s="584"/>
      <c r="O2" s="584"/>
      <c r="P2" s="65"/>
      <c r="Q2" s="65"/>
      <c r="BA2" s="119"/>
      <c r="BB2" s="117"/>
      <c r="BC2" s="117"/>
      <c r="BD2" s="117"/>
      <c r="BE2" s="117"/>
      <c r="BF2" s="117"/>
      <c r="BG2" s="117"/>
      <c r="BH2" s="117"/>
      <c r="BI2" s="117"/>
      <c r="BJ2" s="117"/>
      <c r="BK2" s="117"/>
      <c r="BL2" s="117"/>
    </row>
    <row r="3" spans="1:64" ht="20.100000000000001" customHeight="1" x14ac:dyDescent="0.2">
      <c r="A3" s="64"/>
      <c r="B3" s="64"/>
      <c r="C3" s="64"/>
      <c r="D3" s="64"/>
      <c r="E3" s="64"/>
      <c r="F3" s="64"/>
      <c r="G3" s="64"/>
      <c r="H3" s="64"/>
      <c r="I3" s="64"/>
      <c r="J3" s="64"/>
      <c r="K3" s="64"/>
      <c r="L3" s="64"/>
      <c r="M3" s="64"/>
      <c r="N3" s="64"/>
      <c r="O3" s="64"/>
      <c r="P3" s="65"/>
      <c r="Q3" s="65"/>
      <c r="BA3" s="118"/>
      <c r="BL3" s="117"/>
    </row>
    <row r="4" spans="1:64" ht="20.100000000000001" customHeight="1" x14ac:dyDescent="0.2">
      <c r="A4" s="64"/>
      <c r="B4" s="161" t="s">
        <v>166</v>
      </c>
      <c r="C4" s="161"/>
      <c r="D4" s="161"/>
      <c r="E4" s="161"/>
      <c r="F4" s="161"/>
      <c r="G4" s="161"/>
      <c r="H4" s="161"/>
      <c r="I4" s="64"/>
      <c r="J4" s="64"/>
      <c r="K4" s="64"/>
      <c r="L4" s="64"/>
      <c r="M4" s="64"/>
      <c r="N4" s="64"/>
      <c r="O4" s="64"/>
      <c r="P4" s="65"/>
      <c r="Q4" s="65"/>
      <c r="BA4" s="118"/>
      <c r="BB4" s="529" t="s">
        <v>497</v>
      </c>
      <c r="BC4" s="529"/>
      <c r="BD4" s="529"/>
      <c r="BE4" s="529"/>
      <c r="BF4" s="529"/>
      <c r="BG4" s="529"/>
      <c r="BL4" s="117"/>
    </row>
    <row r="5" spans="1:64" ht="20.100000000000001" customHeight="1" x14ac:dyDescent="0.2">
      <c r="A5" s="64"/>
      <c r="B5" s="161"/>
      <c r="C5" s="161"/>
      <c r="D5" s="161"/>
      <c r="E5" s="161"/>
      <c r="F5" s="161"/>
      <c r="G5" s="161"/>
      <c r="H5" s="161"/>
      <c r="I5" s="64"/>
      <c r="J5" s="64"/>
      <c r="K5" s="64"/>
      <c r="L5" s="64"/>
      <c r="M5" s="64"/>
      <c r="N5" s="64"/>
      <c r="O5" s="64"/>
      <c r="P5" s="65"/>
      <c r="Q5" s="65"/>
      <c r="BA5" s="118"/>
      <c r="BB5" s="529"/>
      <c r="BC5" s="529"/>
      <c r="BD5" s="529"/>
      <c r="BE5" s="529"/>
      <c r="BF5" s="529"/>
      <c r="BG5" s="529"/>
      <c r="BL5" s="117"/>
    </row>
    <row r="6" spans="1:64" ht="20.100000000000001" customHeight="1" x14ac:dyDescent="0.2">
      <c r="P6" s="65"/>
      <c r="Q6" s="65"/>
      <c r="BA6" s="121"/>
      <c r="BB6" s="71"/>
      <c r="BC6" s="71"/>
      <c r="BD6" s="71"/>
      <c r="BE6" s="71"/>
      <c r="BF6" s="71"/>
      <c r="BG6" s="71"/>
      <c r="BH6" s="71"/>
      <c r="BI6" s="71"/>
      <c r="BJ6" s="71"/>
      <c r="BK6" s="71"/>
      <c r="BL6" s="117"/>
    </row>
    <row r="7" spans="1:64" ht="20.100000000000001" customHeight="1" x14ac:dyDescent="0.2">
      <c r="B7" s="496" t="s">
        <v>171</v>
      </c>
      <c r="C7" s="496"/>
      <c r="D7" s="496"/>
      <c r="E7" s="496"/>
      <c r="F7" s="496"/>
      <c r="J7" s="532" t="s">
        <v>388</v>
      </c>
      <c r="K7" s="532"/>
      <c r="P7" s="65"/>
      <c r="Q7" s="65"/>
      <c r="BA7" s="121"/>
      <c r="BB7" s="530" t="s">
        <v>498</v>
      </c>
      <c r="BC7" s="530"/>
      <c r="BD7" s="530"/>
      <c r="BE7" s="530"/>
      <c r="BF7" s="530"/>
      <c r="BG7" s="71"/>
      <c r="BH7" s="531" t="s">
        <v>499</v>
      </c>
      <c r="BI7" s="531"/>
      <c r="BJ7" s="531"/>
      <c r="BK7" s="122"/>
      <c r="BL7" s="117"/>
    </row>
    <row r="8" spans="1:64" ht="20.100000000000001" customHeight="1" x14ac:dyDescent="0.2">
      <c r="A8" s="69" t="s">
        <v>168</v>
      </c>
      <c r="B8" s="515" t="s">
        <v>880</v>
      </c>
      <c r="C8" s="515"/>
      <c r="D8" s="515"/>
      <c r="E8" s="515"/>
      <c r="F8" s="515"/>
      <c r="G8" s="515"/>
      <c r="H8" s="515"/>
      <c r="J8" s="532"/>
      <c r="K8" s="532"/>
      <c r="P8" s="65"/>
      <c r="Q8" s="65"/>
      <c r="AZ8" s="124"/>
      <c r="BA8" s="78" t="s">
        <v>491</v>
      </c>
      <c r="BB8" s="511" t="s">
        <v>501</v>
      </c>
      <c r="BC8" s="511"/>
      <c r="BD8" s="511"/>
      <c r="BE8" s="511"/>
      <c r="BF8" s="71"/>
      <c r="BG8" s="71"/>
      <c r="BH8" s="531"/>
      <c r="BI8" s="531"/>
      <c r="BJ8" s="531"/>
      <c r="BK8" s="122"/>
      <c r="BL8" s="117"/>
    </row>
    <row r="9" spans="1:64" ht="20.100000000000001" customHeight="1" x14ac:dyDescent="0.25">
      <c r="B9" s="515"/>
      <c r="C9" s="515"/>
      <c r="D9" s="515"/>
      <c r="E9" s="515"/>
      <c r="F9" s="515"/>
      <c r="G9" s="515"/>
      <c r="H9" s="515"/>
      <c r="J9" s="532"/>
      <c r="K9" s="532"/>
      <c r="P9" s="65"/>
      <c r="Q9" s="65"/>
      <c r="BA9" s="121"/>
      <c r="BB9" s="511" t="s">
        <v>508</v>
      </c>
      <c r="BC9" s="511"/>
      <c r="BD9" s="511"/>
      <c r="BE9" s="511"/>
      <c r="BF9" s="71"/>
      <c r="BG9" s="71"/>
      <c r="BH9" s="531"/>
      <c r="BI9" s="531"/>
      <c r="BJ9" s="531"/>
      <c r="BK9" s="130" t="s">
        <v>83</v>
      </c>
      <c r="BL9" s="117"/>
    </row>
    <row r="10" spans="1:64" ht="20.100000000000001" customHeight="1" thickBot="1" x14ac:dyDescent="0.25">
      <c r="B10" s="515"/>
      <c r="C10" s="515"/>
      <c r="D10" s="515"/>
      <c r="E10" s="515"/>
      <c r="F10" s="515"/>
      <c r="G10" s="515"/>
      <c r="H10" s="515"/>
      <c r="J10" s="508"/>
      <c r="K10" s="509"/>
      <c r="P10" s="65"/>
      <c r="Q10" s="65"/>
      <c r="BA10" s="121"/>
      <c r="BB10" s="511" t="s">
        <v>500</v>
      </c>
      <c r="BC10" s="511"/>
      <c r="BD10" s="511"/>
      <c r="BE10" s="511"/>
      <c r="BF10" s="71"/>
      <c r="BG10" s="71"/>
      <c r="BH10" s="71"/>
      <c r="BI10" s="71"/>
      <c r="BJ10" s="71"/>
      <c r="BK10" s="71"/>
      <c r="BL10" s="117"/>
    </row>
    <row r="11" spans="1:64" ht="20.100000000000001" customHeight="1" x14ac:dyDescent="0.25">
      <c r="B11" s="515"/>
      <c r="C11" s="515"/>
      <c r="D11" s="515"/>
      <c r="E11" s="515"/>
      <c r="F11" s="515"/>
      <c r="G11" s="515"/>
      <c r="H11" s="515"/>
      <c r="P11" s="65"/>
      <c r="Q11" s="65"/>
      <c r="BA11" s="121"/>
      <c r="BB11" s="511" t="s">
        <v>502</v>
      </c>
      <c r="BC11" s="511"/>
      <c r="BD11" s="511"/>
      <c r="BE11" s="511"/>
      <c r="BF11" s="123" t="s">
        <v>78</v>
      </c>
      <c r="BG11" s="520" t="s">
        <v>616</v>
      </c>
      <c r="BH11" s="521"/>
      <c r="BI11" s="521"/>
      <c r="BJ11" s="521"/>
      <c r="BK11" s="522"/>
      <c r="BL11" s="117"/>
    </row>
    <row r="12" spans="1:64" ht="20.100000000000001" customHeight="1" x14ac:dyDescent="0.2">
      <c r="B12" s="585" t="s">
        <v>107</v>
      </c>
      <c r="C12" s="573" t="s">
        <v>529</v>
      </c>
      <c r="D12" s="573"/>
      <c r="E12" s="573"/>
      <c r="F12" s="573"/>
      <c r="G12" s="573"/>
      <c r="H12" s="573"/>
      <c r="J12" s="533" t="str">
        <f>IF(J10&lt;&gt;"ναι","","Λύση του προβλήματος 1")</f>
        <v/>
      </c>
      <c r="K12" s="533"/>
      <c r="L12" s="533"/>
      <c r="P12" s="65"/>
      <c r="Q12" s="65"/>
      <c r="BA12" s="121"/>
      <c r="BB12" s="511" t="s">
        <v>503</v>
      </c>
      <c r="BC12" s="511"/>
      <c r="BD12" s="511"/>
      <c r="BE12" s="511"/>
      <c r="BF12" s="71"/>
      <c r="BG12" s="523"/>
      <c r="BH12" s="524"/>
      <c r="BI12" s="524"/>
      <c r="BJ12" s="524"/>
      <c r="BK12" s="525"/>
      <c r="BL12" s="117"/>
    </row>
    <row r="13" spans="1:64" ht="20.100000000000001" customHeight="1" x14ac:dyDescent="0.2">
      <c r="B13" s="585"/>
      <c r="C13" s="573"/>
      <c r="D13" s="573"/>
      <c r="E13" s="573"/>
      <c r="F13" s="573"/>
      <c r="G13" s="573"/>
      <c r="H13" s="573"/>
      <c r="I13" s="108" t="str">
        <f>IF(J10&lt;&gt;"ναι","","►")</f>
        <v/>
      </c>
      <c r="J13" s="516" t="str">
        <f>IF(J10&lt;&gt;"ναι","","Η ποσότητα του αιθενίου, εκφρασμένη σε mol, είναι ίση με…
n=V(stp)/22,4 ή n=4,48/22,4=0,2mol.")</f>
        <v/>
      </c>
      <c r="K13" s="516"/>
      <c r="L13" s="516"/>
      <c r="M13" s="516"/>
      <c r="N13" s="516"/>
      <c r="O13" s="516"/>
      <c r="P13" s="65"/>
      <c r="Q13" s="65"/>
      <c r="BA13" s="121"/>
      <c r="BB13" s="511" t="s">
        <v>504</v>
      </c>
      <c r="BC13" s="511"/>
      <c r="BD13" s="511"/>
      <c r="BE13" s="511"/>
      <c r="BF13" s="71"/>
      <c r="BG13" s="523"/>
      <c r="BH13" s="524"/>
      <c r="BI13" s="524"/>
      <c r="BJ13" s="524"/>
      <c r="BK13" s="525"/>
      <c r="BL13" s="117"/>
    </row>
    <row r="14" spans="1:64" ht="20.100000000000001" customHeight="1" x14ac:dyDescent="0.2">
      <c r="C14" s="573"/>
      <c r="D14" s="573"/>
      <c r="E14" s="573"/>
      <c r="F14" s="573"/>
      <c r="G14" s="573"/>
      <c r="H14" s="573"/>
      <c r="J14" s="516"/>
      <c r="K14" s="516"/>
      <c r="L14" s="516"/>
      <c r="M14" s="516"/>
      <c r="N14" s="516"/>
      <c r="O14" s="516"/>
      <c r="P14" s="65"/>
      <c r="Q14" s="65"/>
      <c r="BA14" s="121"/>
      <c r="BB14" s="513" t="s">
        <v>505</v>
      </c>
      <c r="BC14" s="513"/>
      <c r="BD14" s="513"/>
      <c r="BE14" s="513"/>
      <c r="BF14" s="513"/>
      <c r="BG14" s="523"/>
      <c r="BH14" s="524"/>
      <c r="BI14" s="524"/>
      <c r="BJ14" s="524"/>
      <c r="BK14" s="525"/>
      <c r="BL14" s="117"/>
    </row>
    <row r="15" spans="1:64" ht="20.100000000000001" customHeight="1" thickBot="1" x14ac:dyDescent="0.25">
      <c r="C15" s="573"/>
      <c r="D15" s="573"/>
      <c r="E15" s="573"/>
      <c r="F15" s="573"/>
      <c r="G15" s="573"/>
      <c r="H15" s="573"/>
      <c r="J15" s="503" t="str">
        <f>IF(J10&lt;&gt;"ναι","","Από την αντίδραση του αιθενίου με το νερό παράγεται η ένωση Α (αιθανόλη) σύμφωνα με την χημική εξίσωση…")</f>
        <v/>
      </c>
      <c r="K15" s="503"/>
      <c r="L15" s="503"/>
      <c r="M15" s="503"/>
      <c r="N15" s="503"/>
      <c r="O15" s="503"/>
      <c r="P15" s="65"/>
      <c r="Q15" s="65"/>
      <c r="BA15" s="121"/>
      <c r="BB15" s="511" t="s">
        <v>506</v>
      </c>
      <c r="BC15" s="511"/>
      <c r="BD15" s="511"/>
      <c r="BE15" s="511"/>
      <c r="BF15" s="71"/>
      <c r="BG15" s="526"/>
      <c r="BH15" s="527"/>
      <c r="BI15" s="527"/>
      <c r="BJ15" s="527"/>
      <c r="BK15" s="528"/>
      <c r="BL15" s="117"/>
    </row>
    <row r="16" spans="1:64" ht="20.100000000000001" customHeight="1" x14ac:dyDescent="0.2">
      <c r="B16" s="70" t="s">
        <v>108</v>
      </c>
      <c r="C16" s="573" t="s">
        <v>530</v>
      </c>
      <c r="D16" s="573"/>
      <c r="E16" s="573"/>
      <c r="F16" s="573"/>
      <c r="G16" s="573"/>
      <c r="H16" s="573"/>
      <c r="J16" s="503"/>
      <c r="K16" s="503"/>
      <c r="L16" s="503"/>
      <c r="M16" s="503"/>
      <c r="N16" s="503"/>
      <c r="O16" s="503"/>
      <c r="P16" s="65"/>
      <c r="Q16" s="65"/>
      <c r="BA16" s="121"/>
      <c r="BB16" s="513" t="s">
        <v>507</v>
      </c>
      <c r="BC16" s="513"/>
      <c r="BD16" s="513"/>
      <c r="BE16" s="513"/>
      <c r="BF16" s="513"/>
      <c r="BG16" s="71"/>
      <c r="BH16" s="71"/>
      <c r="BI16" s="71"/>
      <c r="BJ16" s="71"/>
      <c r="BK16" s="71"/>
      <c r="BL16" s="117"/>
    </row>
    <row r="17" spans="1:64" ht="20.100000000000001" customHeight="1" x14ac:dyDescent="0.2">
      <c r="C17" s="573"/>
      <c r="D17" s="573"/>
      <c r="E17" s="573"/>
      <c r="F17" s="573"/>
      <c r="G17" s="573"/>
      <c r="H17" s="573"/>
      <c r="J17" s="517" t="str">
        <f>IF(J10&lt;&gt;"ναι","","         C2H4  +  H2O  →  C2H5OH")</f>
        <v/>
      </c>
      <c r="K17" s="517"/>
      <c r="L17" s="517"/>
      <c r="M17" s="517"/>
      <c r="N17" s="517"/>
      <c r="O17" s="517"/>
      <c r="P17" s="65"/>
      <c r="Q17" s="65"/>
      <c r="BA17" s="121"/>
      <c r="BB17" s="511" t="s">
        <v>599</v>
      </c>
      <c r="BC17" s="511"/>
      <c r="BD17" s="511"/>
      <c r="BE17" s="511"/>
      <c r="BF17" s="511"/>
      <c r="BG17" s="511"/>
      <c r="BH17" s="511"/>
      <c r="BI17" s="511"/>
      <c r="BJ17" s="511"/>
      <c r="BK17" s="71"/>
      <c r="BL17" s="117"/>
    </row>
    <row r="18" spans="1:64" ht="20.100000000000001" customHeight="1" x14ac:dyDescent="0.2">
      <c r="C18" s="573"/>
      <c r="D18" s="573"/>
      <c r="E18" s="573"/>
      <c r="F18" s="573"/>
      <c r="G18" s="573"/>
      <c r="H18" s="573"/>
      <c r="J18" s="503" t="str">
        <f>IF(J10&lt;&gt;"ναι","","Από τη στοιχειομετρική αναλογία της αντίδρασης προκύπτει ότι από τα 0,2mol αιθενίου, σχηματίζονται 0,2mol αιθανόλης, που σύμφωνα με την εκφώνηση του προβλήματος, χωρίζονται σε δυο ίσα μέρη, οπότε σε καθένα από αυτά έχουμε 0,1mol αιθανόλης.")</f>
        <v/>
      </c>
      <c r="K18" s="503"/>
      <c r="L18" s="503"/>
      <c r="M18" s="503"/>
      <c r="N18" s="503"/>
      <c r="O18" s="503"/>
      <c r="P18" s="65"/>
      <c r="Q18" s="65"/>
      <c r="AZ18" s="124"/>
      <c r="BH18" s="71"/>
      <c r="BI18" s="71"/>
      <c r="BJ18" s="71"/>
      <c r="BK18" s="71"/>
      <c r="BL18" s="117"/>
    </row>
    <row r="19" spans="1:64" ht="20.100000000000001" customHeight="1" x14ac:dyDescent="0.2">
      <c r="B19" s="70" t="s">
        <v>169</v>
      </c>
      <c r="C19" s="573" t="s">
        <v>531</v>
      </c>
      <c r="D19" s="573"/>
      <c r="E19" s="573"/>
      <c r="F19" s="573"/>
      <c r="G19" s="573"/>
      <c r="H19" s="573"/>
      <c r="J19" s="503"/>
      <c r="K19" s="503"/>
      <c r="L19" s="503"/>
      <c r="M19" s="503"/>
      <c r="N19" s="503"/>
      <c r="O19" s="503"/>
      <c r="P19" s="65"/>
      <c r="Q19" s="65"/>
      <c r="AZ19" s="124"/>
      <c r="BA19" s="78" t="s">
        <v>492</v>
      </c>
      <c r="BB19" s="515" t="s">
        <v>883</v>
      </c>
      <c r="BC19" s="515"/>
      <c r="BD19" s="515"/>
      <c r="BE19" s="515"/>
      <c r="BF19" s="515"/>
      <c r="BG19" s="515"/>
      <c r="BH19" s="515"/>
      <c r="BI19" s="515"/>
      <c r="BJ19" s="515"/>
      <c r="BK19" s="71"/>
      <c r="BL19" s="117"/>
    </row>
    <row r="20" spans="1:64" ht="20.100000000000001" customHeight="1" x14ac:dyDescent="0.2">
      <c r="C20" s="573"/>
      <c r="D20" s="573"/>
      <c r="E20" s="573"/>
      <c r="F20" s="573"/>
      <c r="G20" s="573"/>
      <c r="H20" s="573"/>
      <c r="J20" s="503"/>
      <c r="K20" s="503"/>
      <c r="L20" s="503"/>
      <c r="M20" s="503"/>
      <c r="N20" s="503"/>
      <c r="O20" s="503"/>
      <c r="P20" s="65"/>
      <c r="Q20" s="65"/>
      <c r="AZ20" s="124"/>
      <c r="BA20" s="78"/>
      <c r="BB20" s="515"/>
      <c r="BC20" s="515"/>
      <c r="BD20" s="515"/>
      <c r="BE20" s="515"/>
      <c r="BF20" s="515"/>
      <c r="BG20" s="515"/>
      <c r="BH20" s="515"/>
      <c r="BI20" s="515"/>
      <c r="BJ20" s="515"/>
      <c r="BK20" s="71"/>
      <c r="BL20" s="117"/>
    </row>
    <row r="21" spans="1:64" ht="20.100000000000001" customHeight="1" x14ac:dyDescent="0.2">
      <c r="B21" s="70" t="s">
        <v>170</v>
      </c>
      <c r="C21" s="572" t="s">
        <v>167</v>
      </c>
      <c r="D21" s="572"/>
      <c r="E21" s="572"/>
      <c r="F21" s="572"/>
      <c r="G21" s="572"/>
      <c r="H21" s="572"/>
      <c r="J21" s="503"/>
      <c r="K21" s="503"/>
      <c r="L21" s="503"/>
      <c r="M21" s="503"/>
      <c r="N21" s="503"/>
      <c r="O21" s="503"/>
      <c r="P21" s="65"/>
      <c r="Q21" s="65"/>
      <c r="AZ21" s="124"/>
      <c r="BA21" s="78"/>
      <c r="BB21" s="515"/>
      <c r="BC21" s="515"/>
      <c r="BD21" s="515"/>
      <c r="BE21" s="515"/>
      <c r="BF21" s="515"/>
      <c r="BG21" s="515"/>
      <c r="BH21" s="515"/>
      <c r="BI21" s="515"/>
      <c r="BJ21" s="515"/>
      <c r="BK21" s="71"/>
      <c r="BL21" s="117"/>
    </row>
    <row r="22" spans="1:64" ht="20.100000000000001" customHeight="1" x14ac:dyDescent="0.2">
      <c r="B22" s="573" t="s">
        <v>532</v>
      </c>
      <c r="C22" s="573"/>
      <c r="D22" s="573"/>
      <c r="E22" s="573"/>
      <c r="F22" s="573"/>
      <c r="G22" s="573"/>
      <c r="H22" s="573"/>
      <c r="I22" s="107" t="str">
        <f>IF(J10&lt;&gt;"ναι","","α.")</f>
        <v/>
      </c>
      <c r="J22" s="503" t="str">
        <f>IF(J10&lt;&gt;"ναι","","Η αντίδραση που πραγματοποιείται στο μέρος (Ι) παριστάνεται με τη χημική εξίσωση…")</f>
        <v/>
      </c>
      <c r="K22" s="503"/>
      <c r="L22" s="503"/>
      <c r="M22" s="503"/>
      <c r="N22" s="503"/>
      <c r="O22" s="503"/>
      <c r="P22" s="65"/>
      <c r="Q22" s="65"/>
      <c r="AZ22" s="124"/>
      <c r="BA22" s="78"/>
      <c r="BB22" s="515"/>
      <c r="BC22" s="515"/>
      <c r="BD22" s="515"/>
      <c r="BE22" s="515"/>
      <c r="BF22" s="515"/>
      <c r="BG22" s="515"/>
      <c r="BH22" s="515"/>
      <c r="BI22" s="515"/>
      <c r="BJ22" s="515"/>
      <c r="BK22" s="71"/>
      <c r="BL22" s="117"/>
    </row>
    <row r="23" spans="1:64" ht="20.100000000000001" customHeight="1" x14ac:dyDescent="0.2">
      <c r="B23" s="573"/>
      <c r="C23" s="573"/>
      <c r="D23" s="573"/>
      <c r="E23" s="573"/>
      <c r="F23" s="573"/>
      <c r="G23" s="573"/>
      <c r="H23" s="573"/>
      <c r="J23" s="503"/>
      <c r="K23" s="503"/>
      <c r="L23" s="503"/>
      <c r="M23" s="503"/>
      <c r="N23" s="503"/>
      <c r="O23" s="503"/>
      <c r="P23" s="65"/>
      <c r="Q23" s="65"/>
      <c r="AZ23" s="124"/>
      <c r="BA23" s="121"/>
      <c r="BB23" s="515"/>
      <c r="BC23" s="515"/>
      <c r="BD23" s="515"/>
      <c r="BE23" s="515"/>
      <c r="BF23" s="515"/>
      <c r="BG23" s="515"/>
      <c r="BH23" s="515"/>
      <c r="BI23" s="515"/>
      <c r="BJ23" s="515"/>
      <c r="BK23" s="71"/>
      <c r="BL23" s="117"/>
    </row>
    <row r="24" spans="1:64" ht="20.100000000000001" customHeight="1" x14ac:dyDescent="0.2">
      <c r="F24" s="579" t="s">
        <v>172</v>
      </c>
      <c r="G24" s="579"/>
      <c r="H24" s="579"/>
      <c r="J24" s="517" t="str">
        <f>IF(J10&lt;&gt;"ναι","","         C2H5OH + SOCl2 → C2H5Cl + HCl↑ + SO2↑")</f>
        <v/>
      </c>
      <c r="K24" s="517"/>
      <c r="L24" s="517"/>
      <c r="M24" s="517"/>
      <c r="N24" s="517"/>
      <c r="O24" s="517"/>
      <c r="P24" s="65"/>
      <c r="Q24" s="65"/>
      <c r="AZ24" s="124"/>
      <c r="BA24" s="121"/>
      <c r="BB24" s="512" t="s">
        <v>509</v>
      </c>
      <c r="BC24" s="512"/>
      <c r="BD24" s="71"/>
      <c r="BE24" s="71"/>
      <c r="BF24" s="71"/>
      <c r="BG24" s="71"/>
      <c r="BH24" s="71"/>
      <c r="BI24" s="71"/>
      <c r="BJ24" s="71"/>
      <c r="BK24" s="71"/>
      <c r="BL24" s="117"/>
    </row>
    <row r="25" spans="1:64" ht="20.100000000000001" customHeight="1" x14ac:dyDescent="0.2">
      <c r="B25" s="496" t="s">
        <v>184</v>
      </c>
      <c r="C25" s="496"/>
      <c r="D25" s="496"/>
      <c r="E25" s="496"/>
      <c r="F25" s="496"/>
      <c r="J25" s="536" t="str">
        <f>IF(J10&lt;&gt;"ναι","","Από τη στοιχειομετρία της αντίδρασης είναι φανερό ότι από 0,1mol αιθανόλης θα σχηματιστούν 0,1mol HCL και 0,1mol SO2. Ο όγκος του κάθε αερίου (σε stp) θα είναι… V(stp)=n·22,4=0,1·22,4=2,24L.")</f>
        <v/>
      </c>
      <c r="K25" s="536"/>
      <c r="L25" s="536"/>
      <c r="M25" s="536"/>
      <c r="N25" s="536"/>
      <c r="O25" s="536"/>
      <c r="P25" s="65"/>
      <c r="Q25" s="65"/>
      <c r="AZ25" s="124"/>
      <c r="BA25" s="71"/>
      <c r="BB25" s="514" t="s">
        <v>512</v>
      </c>
      <c r="BC25" s="514"/>
      <c r="BD25" s="514"/>
      <c r="BE25" s="514"/>
      <c r="BF25" s="514"/>
      <c r="BG25" s="514"/>
      <c r="BH25" s="514"/>
      <c r="BI25" s="514"/>
      <c r="BJ25" s="514"/>
      <c r="BK25" s="71"/>
      <c r="BL25" s="117"/>
    </row>
    <row r="26" spans="1:64" ht="20.100000000000001" customHeight="1" x14ac:dyDescent="0.2">
      <c r="A26" s="69" t="s">
        <v>173</v>
      </c>
      <c r="B26" s="70" t="s">
        <v>175</v>
      </c>
      <c r="C26" s="71" t="s">
        <v>174</v>
      </c>
      <c r="J26" s="536"/>
      <c r="K26" s="536"/>
      <c r="L26" s="536"/>
      <c r="M26" s="536"/>
      <c r="N26" s="536"/>
      <c r="O26" s="536"/>
      <c r="P26" s="65"/>
      <c r="Q26" s="65"/>
      <c r="AZ26" s="124"/>
      <c r="BA26" s="71"/>
      <c r="BB26" s="514" t="s">
        <v>513</v>
      </c>
      <c r="BC26" s="514"/>
      <c r="BD26" s="514"/>
      <c r="BE26" s="514"/>
      <c r="BF26" s="514"/>
      <c r="BG26" s="514"/>
      <c r="BH26" s="514"/>
      <c r="BI26" s="514"/>
      <c r="BJ26" s="514"/>
      <c r="BK26" s="71"/>
      <c r="BL26" s="117"/>
    </row>
    <row r="27" spans="1:64" ht="20.100000000000001" customHeight="1" x14ac:dyDescent="0.2">
      <c r="A27" s="69"/>
      <c r="B27" s="70"/>
      <c r="C27" s="71"/>
      <c r="J27" s="536"/>
      <c r="K27" s="536"/>
      <c r="L27" s="536"/>
      <c r="M27" s="536"/>
      <c r="N27" s="536"/>
      <c r="O27" s="536"/>
      <c r="P27" s="65"/>
      <c r="Q27" s="65"/>
      <c r="AZ27" s="124"/>
      <c r="BA27" s="71"/>
      <c r="BB27" s="514" t="s">
        <v>514</v>
      </c>
      <c r="BC27" s="514"/>
      <c r="BD27" s="514"/>
      <c r="BE27" s="514"/>
      <c r="BF27" s="514"/>
      <c r="BG27" s="514"/>
      <c r="BH27" s="514"/>
      <c r="BI27" s="514"/>
      <c r="BJ27" s="514"/>
      <c r="BK27" s="71"/>
      <c r="BL27" s="117"/>
    </row>
    <row r="28" spans="1:64" ht="20.100000000000001" customHeight="1" x14ac:dyDescent="0.2">
      <c r="C28" s="572" t="s">
        <v>177</v>
      </c>
      <c r="D28" s="572"/>
      <c r="E28" s="572"/>
      <c r="F28" s="572"/>
      <c r="G28" s="572"/>
      <c r="H28" s="572"/>
      <c r="I28" s="107" t="str">
        <f>IF(J10&lt;&gt;"ναι","","β.")</f>
        <v/>
      </c>
      <c r="J28" s="503" t="str">
        <f>IF(J10&lt;&gt;"ναι","","Το μέρος (ΙΙ) της αιθανόλης αλοφορμίζεται με το αλκαλικό διάλυμα Ι2, σύμφωνα με τις παρακάτω χημικές εξισώσεις…")</f>
        <v/>
      </c>
      <c r="K28" s="503"/>
      <c r="L28" s="503"/>
      <c r="M28" s="503"/>
      <c r="N28" s="503"/>
      <c r="O28" s="503"/>
      <c r="P28" s="65"/>
      <c r="Q28" s="65"/>
      <c r="AZ28" s="124"/>
      <c r="BA28" s="71"/>
      <c r="BB28" s="514" t="s">
        <v>515</v>
      </c>
      <c r="BC28" s="514"/>
      <c r="BD28" s="514"/>
      <c r="BE28" s="514"/>
      <c r="BF28" s="514"/>
      <c r="BG28" s="514"/>
      <c r="BH28" s="514"/>
      <c r="BI28" s="514"/>
      <c r="BJ28" s="514"/>
      <c r="BK28" s="71"/>
      <c r="BL28" s="117"/>
    </row>
    <row r="29" spans="1:64" ht="20.100000000000001" customHeight="1" x14ac:dyDescent="0.2">
      <c r="J29" s="503"/>
      <c r="K29" s="503"/>
      <c r="L29" s="503"/>
      <c r="M29" s="503"/>
      <c r="N29" s="503"/>
      <c r="O29" s="503"/>
      <c r="P29" s="65"/>
      <c r="Q29" s="65"/>
      <c r="AZ29" s="124"/>
      <c r="BB29" s="513" t="s">
        <v>510</v>
      </c>
      <c r="BC29" s="513"/>
      <c r="BD29" s="513"/>
      <c r="BE29" s="513"/>
      <c r="BF29" s="513"/>
      <c r="BG29" s="513"/>
      <c r="BH29" s="513"/>
      <c r="BI29" s="513"/>
      <c r="BJ29" s="513"/>
      <c r="BK29" s="71"/>
      <c r="BL29" s="117"/>
    </row>
    <row r="30" spans="1:64" ht="20.100000000000001" customHeight="1" x14ac:dyDescent="0.2">
      <c r="C30" s="511" t="s">
        <v>176</v>
      </c>
      <c r="D30" s="511"/>
      <c r="E30" s="511"/>
      <c r="F30" s="511"/>
      <c r="G30" s="511"/>
      <c r="H30" s="511"/>
      <c r="I30" s="107" t="str">
        <f>IF(J10&lt;&gt;"ναι","","β1.")</f>
        <v/>
      </c>
      <c r="J30" s="106" t="str">
        <f>IF(J10&lt;&gt;"ναι","","1ο σταδιο")</f>
        <v/>
      </c>
      <c r="K30" s="93"/>
      <c r="L30" s="93"/>
      <c r="M30" s="93"/>
      <c r="N30" s="93"/>
      <c r="O30" s="93"/>
      <c r="P30" s="65"/>
      <c r="Q30" s="65"/>
      <c r="AZ30" s="124"/>
      <c r="BB30" s="513"/>
      <c r="BC30" s="513"/>
      <c r="BD30" s="513"/>
      <c r="BE30" s="513"/>
      <c r="BF30" s="513"/>
      <c r="BG30" s="513"/>
      <c r="BH30" s="513"/>
      <c r="BI30" s="513"/>
      <c r="BJ30" s="513"/>
      <c r="BK30" s="71"/>
      <c r="BL30" s="117"/>
    </row>
    <row r="31" spans="1:64" ht="20.100000000000001" customHeight="1" x14ac:dyDescent="0.2">
      <c r="C31" s="511"/>
      <c r="D31" s="511"/>
      <c r="E31" s="511"/>
      <c r="F31" s="511"/>
      <c r="G31" s="511"/>
      <c r="H31" s="511"/>
      <c r="J31" s="517" t="str">
        <f>IF(J10&lt;&gt;"ναι","","    CH3CH2OH + I2 + 2NaOH → CH3CH=O + 2NaI + 2H2O")</f>
        <v/>
      </c>
      <c r="K31" s="517"/>
      <c r="L31" s="517"/>
      <c r="M31" s="517"/>
      <c r="N31" s="517"/>
      <c r="O31" s="517"/>
      <c r="P31" s="65"/>
      <c r="Q31" s="65"/>
      <c r="AZ31" s="124"/>
      <c r="BB31" s="71"/>
      <c r="BC31" s="71"/>
      <c r="BD31" s="71"/>
      <c r="BE31" s="71"/>
      <c r="BF31" s="71"/>
      <c r="BG31" s="71"/>
      <c r="BH31" s="71"/>
      <c r="BI31" s="71"/>
      <c r="BJ31" s="71"/>
      <c r="BK31" s="71"/>
      <c r="BL31" s="117"/>
    </row>
    <row r="32" spans="1:64" ht="20.100000000000001" customHeight="1" x14ac:dyDescent="0.2">
      <c r="C32" s="511" t="s">
        <v>527</v>
      </c>
      <c r="D32" s="511"/>
      <c r="E32" s="511"/>
      <c r="F32" s="511"/>
      <c r="J32" s="106" t="str">
        <f>IF(J10&lt;&gt;"ναι","","2ο σταδιο")</f>
        <v/>
      </c>
      <c r="K32" s="93"/>
      <c r="L32" s="93"/>
      <c r="M32" s="93"/>
      <c r="N32" s="93"/>
      <c r="O32" s="93"/>
      <c r="P32" s="65"/>
      <c r="Q32" s="65"/>
      <c r="AZ32" s="124"/>
      <c r="BB32" s="71"/>
      <c r="BC32" s="71"/>
      <c r="BD32" s="71"/>
      <c r="BE32" s="71"/>
      <c r="BF32" s="71"/>
      <c r="BG32" s="71"/>
      <c r="BH32" s="71"/>
      <c r="BI32" s="71"/>
      <c r="BJ32" s="71"/>
      <c r="BK32" s="71"/>
      <c r="BL32" s="117"/>
    </row>
    <row r="33" spans="2:64" ht="20.100000000000001" customHeight="1" x14ac:dyDescent="0.2">
      <c r="C33" s="511"/>
      <c r="D33" s="511"/>
      <c r="E33" s="511"/>
      <c r="F33" s="511"/>
      <c r="J33" s="517" t="str">
        <f>IF(J10&lt;&gt;"ναι","","    CH3CH=O + 3 I2 + 3NaOH → CI3CH=O + 3NaI + 3H2O")</f>
        <v/>
      </c>
      <c r="K33" s="517"/>
      <c r="L33" s="517"/>
      <c r="M33" s="517"/>
      <c r="N33" s="517"/>
      <c r="O33" s="517"/>
      <c r="P33" s="65"/>
      <c r="Q33" s="65"/>
      <c r="AZ33" s="124"/>
      <c r="BA33" s="71"/>
      <c r="BB33" s="71"/>
      <c r="BC33" s="71"/>
      <c r="BD33" s="71"/>
      <c r="BE33" s="71"/>
      <c r="BF33" s="71"/>
      <c r="BG33" s="71"/>
      <c r="BH33" s="71"/>
      <c r="BI33" s="71"/>
      <c r="BJ33" s="71"/>
      <c r="BK33" s="71"/>
      <c r="BL33" s="117"/>
    </row>
    <row r="34" spans="2:64" ht="20.100000000000001" customHeight="1" x14ac:dyDescent="0.2">
      <c r="J34" s="106" t="str">
        <f>IF(J10&lt;&gt;"ναι","","3ο σταδιο")</f>
        <v/>
      </c>
      <c r="K34" s="93"/>
      <c r="L34" s="93"/>
      <c r="M34" s="93"/>
      <c r="N34" s="93"/>
      <c r="O34" s="93"/>
      <c r="P34" s="65"/>
      <c r="Q34" s="65"/>
      <c r="AZ34" s="124"/>
      <c r="BA34" s="71"/>
      <c r="BB34" s="512" t="s">
        <v>511</v>
      </c>
      <c r="BC34" s="512"/>
      <c r="BD34" s="71"/>
      <c r="BE34" s="71"/>
      <c r="BF34" s="71"/>
      <c r="BG34" s="71"/>
      <c r="BH34" s="71"/>
      <c r="BI34" s="71"/>
      <c r="BJ34" s="71"/>
      <c r="BK34" s="71"/>
      <c r="BL34" s="117"/>
    </row>
    <row r="35" spans="2:64" ht="20.100000000000001" customHeight="1" x14ac:dyDescent="0.2">
      <c r="J35" s="517" t="str">
        <f>IF(J10&lt;&gt;"ναι","","    CI3CH=O + NaOH → CHI3↓ + HCOONa")</f>
        <v/>
      </c>
      <c r="K35" s="517"/>
      <c r="L35" s="517"/>
      <c r="M35" s="517"/>
      <c r="N35" s="517"/>
      <c r="O35" s="517"/>
      <c r="P35" s="65"/>
      <c r="Q35" s="65"/>
      <c r="AZ35" s="124"/>
      <c r="BA35" s="71"/>
      <c r="BB35" s="513" t="s">
        <v>884</v>
      </c>
      <c r="BC35" s="513"/>
      <c r="BD35" s="513"/>
      <c r="BE35" s="513"/>
      <c r="BF35" s="513"/>
      <c r="BG35" s="513"/>
      <c r="BH35" s="513"/>
      <c r="BI35" s="513"/>
      <c r="BJ35" s="513"/>
      <c r="BK35" s="71"/>
      <c r="BL35" s="117"/>
    </row>
    <row r="36" spans="2:64" ht="20.100000000000001" customHeight="1" x14ac:dyDescent="0.2">
      <c r="E36" s="511" t="s">
        <v>528</v>
      </c>
      <c r="F36" s="511"/>
      <c r="G36" s="511"/>
      <c r="H36" s="511"/>
      <c r="I36" s="107" t="str">
        <f>IF(J10&lt;&gt;"ναι","","β2.")</f>
        <v/>
      </c>
      <c r="J36" s="503" t="str">
        <f>IF(J10&lt;&gt;"ναι","","Από τη στοιχειομετρία της αντίδρασης προκύπτει εύκολα ότι από 0,1mol αιθανόλης σχηματίζονται 0,1mol CHI3, που ζυγίζουν…")</f>
        <v/>
      </c>
      <c r="K36" s="503"/>
      <c r="L36" s="503"/>
      <c r="M36" s="503"/>
      <c r="N36" s="503"/>
      <c r="O36" s="503"/>
      <c r="P36" s="65"/>
      <c r="Q36" s="65"/>
      <c r="AZ36" s="124"/>
      <c r="BA36" s="71"/>
      <c r="BB36" s="513"/>
      <c r="BC36" s="513"/>
      <c r="BD36" s="513"/>
      <c r="BE36" s="513"/>
      <c r="BF36" s="513"/>
      <c r="BG36" s="513"/>
      <c r="BH36" s="513"/>
      <c r="BI36" s="513"/>
      <c r="BJ36" s="513"/>
      <c r="BK36" s="71"/>
      <c r="BL36" s="117"/>
    </row>
    <row r="37" spans="2:64" ht="20.100000000000001" customHeight="1" x14ac:dyDescent="0.2">
      <c r="E37" s="511"/>
      <c r="F37" s="511"/>
      <c r="G37" s="511"/>
      <c r="H37" s="511"/>
      <c r="J37" s="503"/>
      <c r="K37" s="503"/>
      <c r="L37" s="503"/>
      <c r="M37" s="503"/>
      <c r="N37" s="503"/>
      <c r="O37" s="503"/>
      <c r="P37" s="65"/>
      <c r="Q37" s="65"/>
      <c r="AZ37" s="124"/>
      <c r="BA37" s="71"/>
      <c r="BB37" s="514" t="s">
        <v>516</v>
      </c>
      <c r="BC37" s="514"/>
      <c r="BD37" s="514"/>
      <c r="BE37" s="514"/>
      <c r="BF37" s="514"/>
      <c r="BG37" s="514"/>
      <c r="BH37" s="514"/>
      <c r="BI37" s="514"/>
      <c r="BJ37" s="514"/>
      <c r="BK37" s="71"/>
      <c r="BL37" s="117"/>
    </row>
    <row r="38" spans="2:64" ht="20.100000000000001" customHeight="1" x14ac:dyDescent="0.2">
      <c r="C38" s="511" t="s">
        <v>178</v>
      </c>
      <c r="D38" s="511"/>
      <c r="E38" s="511"/>
      <c r="F38" s="511"/>
      <c r="J38" s="534" t="str">
        <f>IF(J10&lt;&gt;"ναι","","...m(CHI3)=n(CHI3)·Mr(CHI3)=0,1·(12+1+3·127)=0,1·394=39,4g.")</f>
        <v/>
      </c>
      <c r="K38" s="534"/>
      <c r="L38" s="534"/>
      <c r="M38" s="534"/>
      <c r="N38" s="534"/>
      <c r="O38" s="534"/>
      <c r="P38" s="65"/>
      <c r="Q38" s="65"/>
      <c r="AZ38" s="124"/>
      <c r="BA38" s="71"/>
      <c r="BB38" s="514" t="s">
        <v>517</v>
      </c>
      <c r="BC38" s="514"/>
      <c r="BD38" s="514"/>
      <c r="BE38" s="514"/>
      <c r="BF38" s="514"/>
      <c r="BG38" s="514"/>
      <c r="BH38" s="514"/>
      <c r="BI38" s="514"/>
      <c r="BJ38" s="514"/>
      <c r="BK38" s="71"/>
      <c r="BL38" s="117"/>
    </row>
    <row r="39" spans="2:64" ht="35.1" customHeight="1" x14ac:dyDescent="0.2">
      <c r="C39" s="511"/>
      <c r="D39" s="511"/>
      <c r="E39" s="511"/>
      <c r="F39" s="511"/>
      <c r="P39" s="65"/>
      <c r="Q39" s="65"/>
      <c r="AZ39" s="124"/>
      <c r="BA39" s="71"/>
      <c r="BB39" s="515" t="s">
        <v>885</v>
      </c>
      <c r="BC39" s="515"/>
      <c r="BD39" s="515"/>
      <c r="BE39" s="515"/>
      <c r="BF39" s="515"/>
      <c r="BG39" s="515"/>
      <c r="BH39" s="515"/>
      <c r="BI39" s="515"/>
      <c r="BJ39" s="515"/>
      <c r="BK39" s="71"/>
      <c r="BL39" s="117"/>
    </row>
    <row r="40" spans="2:64" ht="20.100000000000001" customHeight="1" x14ac:dyDescent="0.2">
      <c r="B40" s="70" t="s">
        <v>107</v>
      </c>
      <c r="C40" s="573" t="s">
        <v>533</v>
      </c>
      <c r="D40" s="573"/>
      <c r="E40" s="573"/>
      <c r="F40" s="573"/>
      <c r="G40" s="573"/>
      <c r="H40" s="573"/>
      <c r="J40" s="532" t="s">
        <v>389</v>
      </c>
      <c r="K40" s="532"/>
      <c r="P40" s="65"/>
      <c r="Q40" s="65"/>
      <c r="AZ40" s="124"/>
      <c r="BA40" s="71"/>
      <c r="BB40" s="512" t="s">
        <v>518</v>
      </c>
      <c r="BC40" s="512"/>
      <c r="BD40" s="71"/>
      <c r="BE40" s="71"/>
      <c r="BF40" s="71"/>
      <c r="BG40" s="71"/>
      <c r="BH40" s="71"/>
      <c r="BI40" s="71"/>
      <c r="BJ40" s="71"/>
      <c r="BK40" s="71"/>
      <c r="BL40" s="117"/>
    </row>
    <row r="41" spans="2:64" ht="20.100000000000001" customHeight="1" x14ac:dyDescent="0.2">
      <c r="C41" s="573"/>
      <c r="D41" s="573"/>
      <c r="E41" s="573"/>
      <c r="F41" s="573"/>
      <c r="G41" s="573"/>
      <c r="H41" s="573"/>
      <c r="J41" s="532"/>
      <c r="K41" s="532"/>
      <c r="P41" s="65"/>
      <c r="Q41" s="65"/>
      <c r="AZ41" s="124"/>
      <c r="BA41" s="71"/>
      <c r="BB41" s="513" t="s">
        <v>519</v>
      </c>
      <c r="BC41" s="513"/>
      <c r="BD41" s="513"/>
      <c r="BE41" s="513"/>
      <c r="BF41" s="513"/>
      <c r="BG41" s="513"/>
      <c r="BH41" s="513"/>
      <c r="BI41" s="513"/>
      <c r="BJ41" s="513"/>
      <c r="BK41" s="71"/>
      <c r="BL41" s="117"/>
    </row>
    <row r="42" spans="2:64" ht="20.100000000000001" customHeight="1" x14ac:dyDescent="0.2">
      <c r="B42" s="70"/>
      <c r="C42" s="573" t="s">
        <v>534</v>
      </c>
      <c r="D42" s="573"/>
      <c r="E42" s="573"/>
      <c r="F42" s="573"/>
      <c r="G42" s="573"/>
      <c r="H42" s="573"/>
      <c r="J42" s="532"/>
      <c r="K42" s="532"/>
      <c r="P42" s="65"/>
      <c r="Q42" s="65"/>
      <c r="AZ42" s="124"/>
      <c r="BA42" s="71"/>
      <c r="BB42" s="513"/>
      <c r="BC42" s="513"/>
      <c r="BD42" s="513"/>
      <c r="BE42" s="513"/>
      <c r="BF42" s="513"/>
      <c r="BG42" s="513"/>
      <c r="BH42" s="513"/>
      <c r="BI42" s="513"/>
      <c r="BJ42" s="513"/>
      <c r="BK42" s="71"/>
      <c r="BL42" s="117"/>
    </row>
    <row r="43" spans="2:64" ht="20.100000000000001" customHeight="1" x14ac:dyDescent="0.2">
      <c r="C43" s="573"/>
      <c r="D43" s="573"/>
      <c r="E43" s="573"/>
      <c r="F43" s="573"/>
      <c r="G43" s="573"/>
      <c r="H43" s="573"/>
      <c r="J43" s="508"/>
      <c r="K43" s="509"/>
      <c r="P43" s="65"/>
      <c r="Q43" s="65"/>
      <c r="AZ43" s="124"/>
      <c r="BA43" s="71"/>
      <c r="BB43" s="598" t="s">
        <v>520</v>
      </c>
      <c r="BC43" s="598"/>
      <c r="BD43" s="598"/>
      <c r="BE43" s="598"/>
      <c r="BF43" s="598"/>
      <c r="BG43" s="598"/>
      <c r="BH43" s="598"/>
      <c r="BI43" s="598"/>
      <c r="BJ43" s="598"/>
      <c r="BK43" s="598"/>
      <c r="BL43" s="117"/>
    </row>
    <row r="44" spans="2:64" ht="20.100000000000001" customHeight="1" x14ac:dyDescent="0.2">
      <c r="C44" s="573"/>
      <c r="D44" s="573"/>
      <c r="E44" s="573"/>
      <c r="F44" s="573"/>
      <c r="G44" s="573"/>
      <c r="H44" s="573"/>
      <c r="P44" s="65"/>
      <c r="Q44" s="65"/>
      <c r="AZ44" s="124"/>
      <c r="BA44" s="71"/>
      <c r="BB44" s="514" t="s">
        <v>886</v>
      </c>
      <c r="BC44" s="514"/>
      <c r="BD44" s="514"/>
      <c r="BE44" s="514"/>
      <c r="BF44" s="514"/>
      <c r="BG44" s="514"/>
      <c r="BH44" s="514"/>
      <c r="BI44" s="514"/>
      <c r="BJ44" s="514"/>
      <c r="BK44" s="71"/>
      <c r="BL44" s="117"/>
    </row>
    <row r="45" spans="2:64" ht="20.100000000000001" customHeight="1" x14ac:dyDescent="0.2">
      <c r="C45" s="573"/>
      <c r="D45" s="573"/>
      <c r="E45" s="573"/>
      <c r="F45" s="573"/>
      <c r="G45" s="573"/>
      <c r="H45" s="573"/>
      <c r="J45" s="533" t="str">
        <f>IF(J43&lt;&gt;"ναι","","Λύση του προβλήματος 2")</f>
        <v/>
      </c>
      <c r="K45" s="533"/>
      <c r="L45" s="533"/>
      <c r="P45" s="65"/>
      <c r="Q45" s="65"/>
      <c r="AZ45" s="124"/>
      <c r="BA45" s="71"/>
      <c r="BB45" s="598" t="s">
        <v>521</v>
      </c>
      <c r="BC45" s="598"/>
      <c r="BD45" s="598"/>
      <c r="BE45" s="598"/>
      <c r="BF45" s="598"/>
      <c r="BG45" s="598"/>
      <c r="BH45" s="598"/>
      <c r="BI45" s="598"/>
      <c r="BJ45" s="598"/>
      <c r="BK45" s="598"/>
      <c r="BL45" s="117"/>
    </row>
    <row r="46" spans="2:64" ht="20.100000000000001" customHeight="1" x14ac:dyDescent="0.2">
      <c r="C46" s="573"/>
      <c r="D46" s="573"/>
      <c r="E46" s="573"/>
      <c r="F46" s="573"/>
      <c r="G46" s="573"/>
      <c r="H46" s="573"/>
      <c r="I46" s="108" t="str">
        <f>IF(J43&lt;&gt;"ναι","","►")</f>
        <v/>
      </c>
      <c r="J46" s="507" t="str">
        <f>IF(J43&lt;&gt;"ναι","","Από το διάγραμμα των χημικών εξισώσεων προκύπτει ότι είναι…")</f>
        <v/>
      </c>
      <c r="K46" s="507"/>
      <c r="L46" s="507"/>
      <c r="M46" s="507"/>
      <c r="N46" s="507"/>
      <c r="O46" s="507"/>
      <c r="P46" s="65"/>
      <c r="Q46" s="65"/>
      <c r="AZ46" s="124"/>
      <c r="BA46" s="71"/>
      <c r="BB46" s="514" t="s">
        <v>887</v>
      </c>
      <c r="BC46" s="514"/>
      <c r="BD46" s="514"/>
      <c r="BE46" s="514"/>
      <c r="BF46" s="514"/>
      <c r="BG46" s="514"/>
      <c r="BH46" s="514"/>
      <c r="BI46" s="514"/>
      <c r="BJ46" s="514"/>
      <c r="BK46" s="71"/>
      <c r="BL46" s="117"/>
    </row>
    <row r="47" spans="2:64" ht="20.100000000000001" customHeight="1" x14ac:dyDescent="0.2">
      <c r="C47" s="573"/>
      <c r="D47" s="573"/>
      <c r="E47" s="573"/>
      <c r="F47" s="573"/>
      <c r="G47" s="573"/>
      <c r="H47" s="573"/>
      <c r="I47" s="107" t="str">
        <f>IF(J43&lt;&gt;"ναι","","Α.α.")</f>
        <v/>
      </c>
      <c r="J47" s="534" t="str">
        <f>IF(J43&lt;&gt;"ναι","","Γ: CH3–CH2–CH2–OH,  Β: CH3–CH2MgCl,  Ε: HC≡C–CH3  ")</f>
        <v/>
      </c>
      <c r="K47" s="534"/>
      <c r="L47" s="534"/>
      <c r="M47" s="534"/>
      <c r="N47" s="534"/>
      <c r="O47" s="534"/>
      <c r="P47" s="65"/>
      <c r="Q47" s="65"/>
      <c r="AZ47" s="124"/>
      <c r="BA47" s="71"/>
      <c r="BB47" s="515" t="s">
        <v>888</v>
      </c>
      <c r="BC47" s="515"/>
      <c r="BD47" s="515"/>
      <c r="BE47" s="515"/>
      <c r="BF47" s="515"/>
      <c r="BG47" s="515"/>
      <c r="BH47" s="515"/>
      <c r="BI47" s="515"/>
      <c r="BJ47" s="515"/>
      <c r="BK47" s="71"/>
      <c r="BL47" s="117"/>
    </row>
    <row r="48" spans="2:64" ht="20.100000000000001" customHeight="1" x14ac:dyDescent="0.2">
      <c r="C48" s="515" t="s">
        <v>179</v>
      </c>
      <c r="D48" s="515"/>
      <c r="E48" s="515"/>
      <c r="F48" s="515"/>
      <c r="G48" s="515"/>
      <c r="H48" s="515"/>
      <c r="J48" s="534" t="str">
        <f>IF(J43&lt;&gt;"ναι","","Δ: CH3–CHBr–CH2Br,  Z: NaC≡C–CH3 ")</f>
        <v/>
      </c>
      <c r="K48" s="534"/>
      <c r="L48" s="534"/>
      <c r="M48" s="534"/>
      <c r="N48" s="534"/>
      <c r="O48" s="534"/>
      <c r="P48" s="65"/>
      <c r="Q48" s="65"/>
      <c r="AZ48" s="124"/>
      <c r="BA48" s="71"/>
      <c r="BB48" s="515"/>
      <c r="BC48" s="515"/>
      <c r="BD48" s="515"/>
      <c r="BE48" s="515"/>
      <c r="BF48" s="515"/>
      <c r="BG48" s="515"/>
      <c r="BH48" s="515"/>
      <c r="BI48" s="515"/>
      <c r="BJ48" s="515"/>
      <c r="BK48" s="71"/>
      <c r="BL48" s="117"/>
    </row>
    <row r="49" spans="1:64" ht="20.100000000000001" customHeight="1" x14ac:dyDescent="0.2">
      <c r="C49" s="515"/>
      <c r="D49" s="515"/>
      <c r="E49" s="515"/>
      <c r="F49" s="515"/>
      <c r="G49" s="515"/>
      <c r="H49" s="515"/>
      <c r="I49" s="107" t="str">
        <f>IF(J43&lt;&gt;"ναι","","β.")</f>
        <v/>
      </c>
      <c r="J49" s="507" t="str">
        <f>IF(J43&lt;&gt;"ναι","","Η ποσότητα του εκλυόμενου Η2, εκφρασμένη σε mol είναι…")</f>
        <v/>
      </c>
      <c r="K49" s="507"/>
      <c r="L49" s="507"/>
      <c r="M49" s="507"/>
      <c r="N49" s="507"/>
      <c r="O49" s="507"/>
      <c r="P49" s="65"/>
      <c r="Q49" s="65"/>
      <c r="AZ49" s="124"/>
      <c r="BA49" s="71"/>
      <c r="BB49" s="71"/>
      <c r="BC49" s="71"/>
      <c r="BD49" s="71"/>
      <c r="BE49" s="71"/>
      <c r="BF49" s="71"/>
      <c r="BG49" s="71"/>
      <c r="BH49" s="71"/>
      <c r="BI49" s="71"/>
      <c r="BJ49" s="71"/>
      <c r="BK49" s="71"/>
      <c r="BL49" s="117"/>
    </row>
    <row r="50" spans="1:64" ht="20.100000000000001" customHeight="1" x14ac:dyDescent="0.2">
      <c r="B50" s="70" t="s">
        <v>180</v>
      </c>
      <c r="C50" s="515" t="s">
        <v>535</v>
      </c>
      <c r="D50" s="515"/>
      <c r="E50" s="515"/>
      <c r="F50" s="515"/>
      <c r="G50" s="515"/>
      <c r="H50" s="515"/>
      <c r="J50" s="504" t="str">
        <f>IF(J43&lt;&gt;"ναι","","…n=V(stp)/22,4=1,12/22,4=0,05mol H2.")</f>
        <v/>
      </c>
      <c r="K50" s="504"/>
      <c r="L50" s="504"/>
      <c r="M50" s="504"/>
      <c r="N50" s="504"/>
      <c r="O50" s="504"/>
      <c r="P50" s="65"/>
      <c r="Q50" s="65"/>
      <c r="AZ50" s="124"/>
      <c r="BA50" s="71"/>
      <c r="BB50" s="71"/>
      <c r="BC50" s="71"/>
      <c r="BD50" s="71"/>
      <c r="BE50" s="71"/>
      <c r="BF50" s="71"/>
      <c r="BG50" s="71"/>
      <c r="BH50" s="71"/>
      <c r="BI50" s="71"/>
      <c r="BJ50" s="71"/>
      <c r="BK50" s="71"/>
      <c r="BL50" s="117"/>
    </row>
    <row r="51" spans="1:64" ht="20.100000000000001" customHeight="1" x14ac:dyDescent="0.2">
      <c r="C51" s="515"/>
      <c r="D51" s="515"/>
      <c r="E51" s="515"/>
      <c r="F51" s="515"/>
      <c r="G51" s="515"/>
      <c r="H51" s="515"/>
      <c r="J51" s="503" t="str">
        <f>IF(J43&lt;&gt;"ναι","","Η στοιχειομετρία της τελευταίας αντίδρασης δείχνει ότι η παραπά-νω ποσότητα Η2 προέκυψε από 2·0,05=0,1mol προπινίου (ένωση Ε).")</f>
        <v/>
      </c>
      <c r="K51" s="503"/>
      <c r="L51" s="503"/>
      <c r="M51" s="503"/>
      <c r="N51" s="503"/>
      <c r="O51" s="503"/>
      <c r="P51" s="65"/>
      <c r="Q51" s="65"/>
      <c r="AZ51" s="124"/>
      <c r="BA51" s="71"/>
      <c r="BB51" s="71"/>
      <c r="BC51" s="71"/>
      <c r="BD51" s="71"/>
      <c r="BE51" s="71"/>
      <c r="BF51" s="71"/>
      <c r="BG51" s="71"/>
      <c r="BH51" s="71"/>
      <c r="BI51" s="71"/>
      <c r="BJ51" s="71"/>
      <c r="BK51" s="71"/>
      <c r="BL51" s="117"/>
    </row>
    <row r="52" spans="1:64" ht="20.100000000000001" customHeight="1" x14ac:dyDescent="0.2">
      <c r="C52" s="511" t="s">
        <v>536</v>
      </c>
      <c r="D52" s="511"/>
      <c r="E52" s="511"/>
      <c r="F52" s="511"/>
      <c r="J52" s="503"/>
      <c r="K52" s="503"/>
      <c r="L52" s="503"/>
      <c r="M52" s="503"/>
      <c r="N52" s="503"/>
      <c r="O52" s="503"/>
      <c r="P52" s="65"/>
      <c r="Q52" s="65"/>
      <c r="AZ52" s="124"/>
      <c r="BA52" s="71"/>
      <c r="BB52" s="513" t="s">
        <v>522</v>
      </c>
      <c r="BC52" s="513"/>
      <c r="BD52" s="513"/>
      <c r="BE52" s="513"/>
      <c r="BF52" s="513"/>
      <c r="BG52" s="513"/>
      <c r="BH52" s="513"/>
      <c r="BI52" s="513"/>
      <c r="BJ52" s="513"/>
      <c r="BK52" s="71"/>
      <c r="BL52" s="117"/>
    </row>
    <row r="53" spans="1:64" ht="20.100000000000001" customHeight="1" x14ac:dyDescent="0.2">
      <c r="C53" s="511"/>
      <c r="D53" s="511"/>
      <c r="E53" s="511"/>
      <c r="F53" s="511"/>
      <c r="J53" s="503"/>
      <c r="K53" s="503"/>
      <c r="L53" s="503"/>
      <c r="M53" s="503"/>
      <c r="N53" s="503"/>
      <c r="O53" s="503"/>
      <c r="P53" s="65"/>
      <c r="Q53" s="65"/>
      <c r="AZ53" s="124"/>
      <c r="BA53" s="71"/>
      <c r="BB53" s="513"/>
      <c r="BC53" s="513"/>
      <c r="BD53" s="513"/>
      <c r="BE53" s="513"/>
      <c r="BF53" s="513"/>
      <c r="BG53" s="513"/>
      <c r="BH53" s="513"/>
      <c r="BI53" s="513"/>
      <c r="BJ53" s="513"/>
      <c r="BK53" s="71"/>
      <c r="BL53" s="117"/>
    </row>
    <row r="54" spans="1:64" ht="20.100000000000001" customHeight="1" x14ac:dyDescent="0.2">
      <c r="C54" s="511" t="s">
        <v>181</v>
      </c>
      <c r="D54" s="511"/>
      <c r="E54" s="511"/>
      <c r="F54" s="511"/>
      <c r="G54" s="511"/>
      <c r="J54" s="503" t="str">
        <f>IF(J43&lt;&gt;"ναι","","Προφανώς τα 0,1mol προπινίου σχηματίστηκαν από 0,1mol προ-πενίου, όταν αυτή η ποσότητα αντέδρασε με 0,1mol Br2, σύμφωνα με τις χημικές εξισώσεις…")</f>
        <v/>
      </c>
      <c r="K54" s="503"/>
      <c r="L54" s="503"/>
      <c r="M54" s="503"/>
      <c r="N54" s="503"/>
      <c r="O54" s="503"/>
      <c r="P54" s="65"/>
      <c r="Q54" s="65"/>
      <c r="AZ54" s="124"/>
      <c r="BA54" s="71"/>
      <c r="BB54" s="71"/>
      <c r="BC54" s="71"/>
      <c r="BD54" s="71"/>
      <c r="BE54" s="71"/>
      <c r="BF54" s="71"/>
      <c r="BG54" s="71"/>
      <c r="BH54" s="71"/>
      <c r="BI54" s="71"/>
      <c r="BJ54" s="71"/>
      <c r="BK54" s="71"/>
      <c r="BL54" s="117"/>
    </row>
    <row r="55" spans="1:64" ht="20.100000000000001" customHeight="1" x14ac:dyDescent="0.2">
      <c r="C55" s="511"/>
      <c r="D55" s="511"/>
      <c r="E55" s="511"/>
      <c r="F55" s="511"/>
      <c r="G55" s="511"/>
      <c r="J55" s="503"/>
      <c r="K55" s="503"/>
      <c r="L55" s="503"/>
      <c r="M55" s="503"/>
      <c r="N55" s="503"/>
      <c r="O55" s="503"/>
      <c r="P55" s="65"/>
      <c r="Q55" s="65"/>
      <c r="AZ55" s="124"/>
      <c r="BA55" s="71"/>
      <c r="BB55" s="71"/>
      <c r="BC55" s="71"/>
      <c r="BD55" s="71"/>
      <c r="BE55" s="71"/>
      <c r="BF55" s="71"/>
      <c r="BG55" s="71"/>
      <c r="BH55" s="71"/>
      <c r="BI55" s="71"/>
      <c r="BJ55" s="71"/>
      <c r="BK55" s="71"/>
      <c r="BL55" s="117"/>
    </row>
    <row r="56" spans="1:64" ht="20.100000000000001" customHeight="1" x14ac:dyDescent="0.2">
      <c r="C56" s="511" t="s">
        <v>182</v>
      </c>
      <c r="D56" s="511"/>
      <c r="E56" s="511"/>
      <c r="F56" s="511"/>
      <c r="G56" s="511"/>
      <c r="J56" s="503"/>
      <c r="K56" s="503"/>
      <c r="L56" s="503"/>
      <c r="M56" s="503"/>
      <c r="N56" s="503"/>
      <c r="O56" s="503"/>
      <c r="P56" s="65"/>
      <c r="Q56" s="65"/>
      <c r="AZ56" s="124"/>
      <c r="BA56" s="71"/>
      <c r="BB56" s="71"/>
      <c r="BC56" s="71"/>
      <c r="BD56" s="71"/>
      <c r="BE56" s="71"/>
      <c r="BF56" s="71"/>
      <c r="BG56" s="71"/>
      <c r="BH56" s="71"/>
      <c r="BI56" s="71"/>
      <c r="BJ56" s="71"/>
      <c r="BK56" s="71"/>
      <c r="BL56" s="117"/>
    </row>
    <row r="57" spans="1:64" ht="20.100000000000001" customHeight="1" x14ac:dyDescent="0.2">
      <c r="C57" s="511"/>
      <c r="D57" s="511"/>
      <c r="E57" s="511"/>
      <c r="F57" s="511"/>
      <c r="G57" s="511"/>
      <c r="J57" s="517" t="str">
        <f>IF(J43&lt;&gt;"ναι","","CH3–CH=CH2 + Br2 → CH3–CHBr–CH2Br και στη συνέχεια…")</f>
        <v/>
      </c>
      <c r="K57" s="517"/>
      <c r="L57" s="517"/>
      <c r="M57" s="517"/>
      <c r="N57" s="517"/>
      <c r="O57" s="517"/>
      <c r="P57" s="65"/>
      <c r="Q57" s="65"/>
      <c r="AZ57" s="124"/>
      <c r="BA57" s="71"/>
      <c r="BB57" s="511" t="s">
        <v>523</v>
      </c>
      <c r="BC57" s="511"/>
      <c r="BD57" s="511"/>
      <c r="BE57" s="511"/>
      <c r="BF57" s="511"/>
      <c r="BG57" s="511"/>
      <c r="BH57" s="71"/>
      <c r="BI57" s="71"/>
      <c r="BJ57" s="71"/>
      <c r="BK57" s="71"/>
      <c r="BL57" s="117"/>
    </row>
    <row r="58" spans="1:64" ht="20.100000000000001" customHeight="1" x14ac:dyDescent="0.2">
      <c r="D58" s="579" t="s">
        <v>183</v>
      </c>
      <c r="E58" s="579"/>
      <c r="F58" s="579"/>
      <c r="G58" s="579"/>
      <c r="H58" s="579"/>
      <c r="J58" s="517" t="str">
        <f>IF(J43&lt;&gt;"ναι","","CH3–CHBr–CH2Br + 2KOH → CH3–C≡CH + 2KBr + 2H2O")</f>
        <v/>
      </c>
      <c r="K58" s="517"/>
      <c r="L58" s="517"/>
      <c r="M58" s="517"/>
      <c r="N58" s="517"/>
      <c r="O58" s="517"/>
      <c r="P58" s="65"/>
      <c r="Q58" s="65"/>
      <c r="AZ58" s="124"/>
      <c r="BA58" s="71"/>
      <c r="BB58" s="511" t="s">
        <v>524</v>
      </c>
      <c r="BC58" s="511"/>
      <c r="BD58" s="511"/>
      <c r="BE58" s="511"/>
      <c r="BF58" s="511"/>
      <c r="BG58" s="511"/>
      <c r="BH58" s="71"/>
      <c r="BI58" s="71"/>
      <c r="BJ58" s="71"/>
      <c r="BK58" s="71"/>
      <c r="BL58" s="117"/>
    </row>
    <row r="59" spans="1:64" ht="20.100000000000001" customHeight="1" x14ac:dyDescent="0.2">
      <c r="B59" s="496" t="s">
        <v>185</v>
      </c>
      <c r="C59" s="496"/>
      <c r="D59" s="496"/>
      <c r="E59" s="496"/>
      <c r="F59" s="496"/>
      <c r="J59" s="503" t="str">
        <f>IF(J43&lt;&gt;"ναι","","Αφού η παραπάνω ποσότητα Br2 περιεχόταν σε διάλυμα όγκου 0,5L, η συγκέντρωση του Br2 στο διάλυμα αυτό θα είναι…")</f>
        <v/>
      </c>
      <c r="K59" s="503"/>
      <c r="L59" s="503"/>
      <c r="M59" s="503"/>
      <c r="N59" s="503"/>
      <c r="O59" s="503"/>
      <c r="P59" s="65"/>
      <c r="Q59" s="65"/>
      <c r="AZ59" s="124"/>
      <c r="BA59" s="71"/>
      <c r="BB59" s="511" t="s">
        <v>525</v>
      </c>
      <c r="BC59" s="511"/>
      <c r="BD59" s="511"/>
      <c r="BE59" s="511"/>
      <c r="BF59" s="511"/>
      <c r="BG59" s="511"/>
      <c r="BH59" s="71"/>
      <c r="BI59" s="71"/>
      <c r="BJ59" s="71"/>
      <c r="BK59" s="71"/>
      <c r="BL59" s="117"/>
    </row>
    <row r="60" spans="1:64" ht="20.100000000000001" customHeight="1" x14ac:dyDescent="0.2">
      <c r="A60" s="69" t="s">
        <v>187</v>
      </c>
      <c r="B60" s="573" t="s">
        <v>186</v>
      </c>
      <c r="C60" s="573"/>
      <c r="D60" s="573"/>
      <c r="E60" s="573"/>
      <c r="F60" s="573"/>
      <c r="G60" s="573"/>
      <c r="H60" s="573"/>
      <c r="J60" s="503"/>
      <c r="K60" s="503"/>
      <c r="L60" s="503"/>
      <c r="M60" s="503"/>
      <c r="N60" s="503"/>
      <c r="O60" s="503"/>
      <c r="P60" s="65"/>
      <c r="Q60" s="65"/>
      <c r="AZ60" s="124"/>
      <c r="BA60" s="71"/>
      <c r="BB60" s="511" t="s">
        <v>526</v>
      </c>
      <c r="BC60" s="511"/>
      <c r="BD60" s="511"/>
      <c r="BE60" s="511"/>
      <c r="BF60" s="511"/>
      <c r="BG60" s="511"/>
      <c r="BH60" s="71"/>
      <c r="BI60" s="71"/>
      <c r="BJ60" s="71"/>
      <c r="BK60" s="71"/>
      <c r="BL60" s="117"/>
    </row>
    <row r="61" spans="1:64" ht="20.100000000000001" customHeight="1" thickBot="1" x14ac:dyDescent="0.25">
      <c r="B61" s="573"/>
      <c r="C61" s="573"/>
      <c r="D61" s="573"/>
      <c r="E61" s="573"/>
      <c r="F61" s="573"/>
      <c r="G61" s="573"/>
      <c r="H61" s="573"/>
      <c r="J61" s="504" t="str">
        <f>IF(J43&lt;&gt;"ναι","","...C=n/V=0,1/0,5=0,2M.")</f>
        <v/>
      </c>
      <c r="K61" s="504"/>
      <c r="L61" s="504"/>
      <c r="M61" s="504"/>
      <c r="N61" s="504"/>
      <c r="O61" s="504"/>
      <c r="P61" s="65"/>
      <c r="Q61" s="65"/>
      <c r="AZ61" s="124"/>
      <c r="BA61" s="125"/>
      <c r="BB61" s="126"/>
      <c r="BC61" s="126"/>
      <c r="BD61" s="126"/>
      <c r="BE61" s="126"/>
      <c r="BF61" s="126"/>
      <c r="BG61" s="126"/>
      <c r="BH61" s="126"/>
      <c r="BI61" s="126"/>
      <c r="BJ61" s="126"/>
      <c r="BK61" s="126"/>
      <c r="BL61" s="117"/>
    </row>
    <row r="62" spans="1:64" ht="20.100000000000001" customHeight="1" thickTop="1" x14ac:dyDescent="0.2">
      <c r="B62" s="573"/>
      <c r="C62" s="573"/>
      <c r="D62" s="573"/>
      <c r="E62" s="573"/>
      <c r="F62" s="573"/>
      <c r="G62" s="573"/>
      <c r="H62" s="573"/>
      <c r="I62" s="107" t="str">
        <f>IF(J43&lt;&gt;"ναι","","Β.")</f>
        <v/>
      </c>
      <c r="J62" s="534" t="str">
        <f>IF(J43&lt;&gt;"ναι","","Κ: CH3–CH(OH)–CH3,  Λ: CH3–CO–CH3")</f>
        <v/>
      </c>
      <c r="K62" s="534"/>
      <c r="L62" s="534"/>
      <c r="M62" s="534"/>
      <c r="N62" s="534"/>
      <c r="O62" s="534"/>
      <c r="P62" s="65"/>
      <c r="Q62" s="65"/>
      <c r="BA62" s="133"/>
      <c r="BB62" s="134"/>
      <c r="BC62" s="134"/>
      <c r="BD62" s="134"/>
      <c r="BE62" s="134"/>
      <c r="BF62" s="134"/>
      <c r="BG62" s="135"/>
      <c r="BH62" s="135"/>
      <c r="BI62" s="135"/>
      <c r="BJ62" s="135"/>
      <c r="BK62" s="135"/>
      <c r="BL62" s="117"/>
    </row>
    <row r="63" spans="1:64" ht="20.100000000000001" customHeight="1" x14ac:dyDescent="0.2">
      <c r="J63" s="534" t="str">
        <f>IF(J43&lt;&gt;"ναι","","Μ: CH3–C(CH3)(OH)–CN,  Ν: CH3–C(CH3)(OH)–COOH")</f>
        <v/>
      </c>
      <c r="K63" s="534"/>
      <c r="L63" s="534"/>
      <c r="M63" s="534"/>
      <c r="N63" s="534"/>
      <c r="O63" s="534"/>
      <c r="P63" s="65"/>
      <c r="Q63" s="65"/>
      <c r="BA63" s="121"/>
      <c r="BB63" s="595" t="s">
        <v>598</v>
      </c>
      <c r="BC63" s="595"/>
      <c r="BD63" s="595"/>
      <c r="BE63" s="595"/>
      <c r="BF63" s="595"/>
      <c r="BG63" s="136"/>
      <c r="BH63" s="594" t="s">
        <v>615</v>
      </c>
      <c r="BI63" s="594"/>
      <c r="BJ63" s="594"/>
      <c r="BK63" s="137"/>
      <c r="BL63" s="117"/>
    </row>
    <row r="64" spans="1:64" ht="20.100000000000001" customHeight="1" x14ac:dyDescent="0.2">
      <c r="B64" s="572" t="s">
        <v>537</v>
      </c>
      <c r="C64" s="578"/>
      <c r="D64" s="578"/>
      <c r="E64" s="578"/>
      <c r="F64" s="578"/>
      <c r="G64" s="578"/>
      <c r="H64" s="578"/>
      <c r="J64" s="93"/>
      <c r="K64" s="93"/>
      <c r="L64" s="93"/>
      <c r="M64" s="93"/>
      <c r="N64" s="93"/>
      <c r="O64" s="93"/>
      <c r="P64" s="65"/>
      <c r="Q64" s="65"/>
      <c r="BA64" s="138" t="s">
        <v>491</v>
      </c>
      <c r="BB64" s="499" t="s">
        <v>617</v>
      </c>
      <c r="BC64" s="499"/>
      <c r="BD64" s="499"/>
      <c r="BE64" s="499"/>
      <c r="BF64" s="499"/>
      <c r="BG64" s="499"/>
      <c r="BH64" s="594"/>
      <c r="BI64" s="594"/>
      <c r="BJ64" s="594"/>
      <c r="BK64" s="137"/>
      <c r="BL64" s="117"/>
    </row>
    <row r="65" spans="2:64" ht="20.100000000000001" customHeight="1" x14ac:dyDescent="0.25">
      <c r="B65" s="578"/>
      <c r="C65" s="578"/>
      <c r="D65" s="578"/>
      <c r="E65" s="578"/>
      <c r="F65" s="578"/>
      <c r="G65" s="578"/>
      <c r="H65" s="578"/>
      <c r="J65" s="532" t="s">
        <v>390</v>
      </c>
      <c r="K65" s="532"/>
      <c r="L65" s="93"/>
      <c r="O65" s="93"/>
      <c r="P65" s="65"/>
      <c r="Q65" s="65"/>
      <c r="BA65" s="118"/>
      <c r="BB65" s="499" t="s">
        <v>618</v>
      </c>
      <c r="BC65" s="499"/>
      <c r="BD65" s="499"/>
      <c r="BE65" s="499"/>
      <c r="BF65" s="136"/>
      <c r="BG65" s="136"/>
      <c r="BH65" s="594"/>
      <c r="BI65" s="594"/>
      <c r="BJ65" s="594"/>
      <c r="BK65" s="139" t="s">
        <v>83</v>
      </c>
      <c r="BL65" s="117"/>
    </row>
    <row r="66" spans="2:64" ht="20.100000000000001" customHeight="1" thickBot="1" x14ac:dyDescent="0.25">
      <c r="J66" s="532"/>
      <c r="K66" s="532"/>
      <c r="L66" s="93"/>
      <c r="O66" s="93"/>
      <c r="P66" s="65"/>
      <c r="Q66" s="65"/>
      <c r="BA66" s="121"/>
      <c r="BB66" s="499" t="s">
        <v>619</v>
      </c>
      <c r="BC66" s="499"/>
      <c r="BD66" s="499"/>
      <c r="BE66" s="499"/>
      <c r="BF66" s="136"/>
      <c r="BG66" s="136"/>
      <c r="BH66" s="136"/>
      <c r="BI66" s="136"/>
      <c r="BJ66" s="136"/>
      <c r="BK66" s="136"/>
      <c r="BL66" s="117"/>
    </row>
    <row r="67" spans="2:64" ht="20.100000000000001" customHeight="1" x14ac:dyDescent="0.25">
      <c r="J67" s="532"/>
      <c r="K67" s="532"/>
      <c r="L67" s="93"/>
      <c r="O67" s="93"/>
      <c r="P67" s="65"/>
      <c r="Q67" s="65"/>
      <c r="BA67" s="121"/>
      <c r="BB67" s="499" t="s">
        <v>620</v>
      </c>
      <c r="BC67" s="499"/>
      <c r="BD67" s="499"/>
      <c r="BE67" s="499"/>
      <c r="BF67" s="140" t="s">
        <v>78</v>
      </c>
      <c r="BG67" s="520" t="s">
        <v>629</v>
      </c>
      <c r="BH67" s="521"/>
      <c r="BI67" s="521"/>
      <c r="BJ67" s="521"/>
      <c r="BK67" s="522"/>
      <c r="BL67" s="117"/>
    </row>
    <row r="68" spans="2:64" ht="20.100000000000001" customHeight="1" x14ac:dyDescent="0.2">
      <c r="B68" s="511" t="s">
        <v>188</v>
      </c>
      <c r="C68" s="511"/>
      <c r="D68" s="511"/>
      <c r="G68" s="99" t="s">
        <v>538</v>
      </c>
      <c r="J68" s="508"/>
      <c r="K68" s="509"/>
      <c r="L68" s="93"/>
      <c r="O68" s="93"/>
      <c r="P68" s="65"/>
      <c r="Q68" s="65"/>
      <c r="BA68" s="121"/>
      <c r="BB68" s="499" t="s">
        <v>621</v>
      </c>
      <c r="BC68" s="499"/>
      <c r="BD68" s="499"/>
      <c r="BE68" s="499"/>
      <c r="BF68" s="136"/>
      <c r="BG68" s="523"/>
      <c r="BH68" s="524"/>
      <c r="BI68" s="524"/>
      <c r="BJ68" s="524"/>
      <c r="BK68" s="525"/>
      <c r="BL68" s="117"/>
    </row>
    <row r="69" spans="2:64" ht="20.100000000000001" customHeight="1" x14ac:dyDescent="0.2">
      <c r="J69" s="93"/>
      <c r="K69" s="93"/>
      <c r="L69" s="93"/>
      <c r="M69" s="93"/>
      <c r="N69" s="93"/>
      <c r="O69" s="93"/>
      <c r="P69" s="65"/>
      <c r="Q69" s="65"/>
      <c r="BA69" s="121"/>
      <c r="BB69" s="499" t="s">
        <v>622</v>
      </c>
      <c r="BC69" s="499"/>
      <c r="BD69" s="499"/>
      <c r="BE69" s="499"/>
      <c r="BF69" s="136"/>
      <c r="BG69" s="523"/>
      <c r="BH69" s="524"/>
      <c r="BI69" s="524"/>
      <c r="BJ69" s="524"/>
      <c r="BK69" s="525"/>
      <c r="BL69" s="117"/>
    </row>
    <row r="70" spans="2:64" ht="20.100000000000001" customHeight="1" x14ac:dyDescent="0.2">
      <c r="E70" s="99" t="s">
        <v>190</v>
      </c>
      <c r="F70" s="99" t="s">
        <v>189</v>
      </c>
      <c r="J70" s="533" t="str">
        <f>IF(J68&lt;&gt;"ναι","","Λύση του προβλήματος 3")</f>
        <v/>
      </c>
      <c r="K70" s="533"/>
      <c r="L70" s="533"/>
      <c r="M70" s="93"/>
      <c r="N70" s="93"/>
      <c r="O70" s="93"/>
      <c r="P70" s="65"/>
      <c r="Q70" s="65"/>
      <c r="BA70" s="121"/>
      <c r="BB70" s="519" t="s">
        <v>623</v>
      </c>
      <c r="BC70" s="519"/>
      <c r="BD70" s="519"/>
      <c r="BE70" s="519"/>
      <c r="BF70" s="519"/>
      <c r="BG70" s="523"/>
      <c r="BH70" s="524"/>
      <c r="BI70" s="524"/>
      <c r="BJ70" s="524"/>
      <c r="BK70" s="525"/>
      <c r="BL70" s="117"/>
    </row>
    <row r="71" spans="2:64" ht="20.100000000000001" customHeight="1" thickBot="1" x14ac:dyDescent="0.25">
      <c r="I71" s="108" t="str">
        <f>IF(J68&lt;&gt;"ναι","","►")</f>
        <v/>
      </c>
      <c r="J71" s="507" t="str">
        <f>IF(J68&lt;&gt;"ναι","","Από το διάγραμμα των χημικών εξισώσεων προκύπτει ότι είναι…")</f>
        <v/>
      </c>
      <c r="K71" s="507"/>
      <c r="L71" s="507"/>
      <c r="M71" s="507"/>
      <c r="N71" s="507"/>
      <c r="O71" s="507"/>
      <c r="P71" s="65"/>
      <c r="Q71" s="65"/>
      <c r="BA71" s="121"/>
      <c r="BB71" s="499" t="s">
        <v>624</v>
      </c>
      <c r="BC71" s="499"/>
      <c r="BD71" s="499"/>
      <c r="BE71" s="499"/>
      <c r="BF71" s="136"/>
      <c r="BG71" s="526"/>
      <c r="BH71" s="527"/>
      <c r="BI71" s="527"/>
      <c r="BJ71" s="527"/>
      <c r="BK71" s="528"/>
      <c r="BL71" s="117"/>
    </row>
    <row r="72" spans="2:64" ht="20.100000000000001" customHeight="1" x14ac:dyDescent="0.2">
      <c r="B72" s="70" t="s">
        <v>107</v>
      </c>
      <c r="C72" s="573" t="s">
        <v>539</v>
      </c>
      <c r="D72" s="573"/>
      <c r="E72" s="573"/>
      <c r="F72" s="573"/>
      <c r="G72" s="573"/>
      <c r="H72" s="573"/>
      <c r="I72" s="107" t="str">
        <f>IF(J68&lt;&gt;"ναι","","α.")</f>
        <v/>
      </c>
      <c r="J72" s="534" t="str">
        <f>IF(J68&lt;&gt;"ναι","","Α: CH3–CH2–Cl,  Β: CH3–CH2MgCl,  Γ: CΗ3–CΗ2–CH2–OMgCl")</f>
        <v/>
      </c>
      <c r="K72" s="534"/>
      <c r="L72" s="534"/>
      <c r="M72" s="534"/>
      <c r="N72" s="534"/>
      <c r="O72" s="534"/>
      <c r="P72" s="65"/>
      <c r="Q72" s="65"/>
      <c r="BA72" s="121"/>
      <c r="BB72" s="499" t="s">
        <v>625</v>
      </c>
      <c r="BC72" s="499"/>
      <c r="BD72" s="499"/>
      <c r="BE72" s="499"/>
      <c r="BF72" s="136"/>
      <c r="BG72" s="136"/>
      <c r="BH72" s="136"/>
      <c r="BI72" s="136"/>
      <c r="BJ72" s="136"/>
      <c r="BK72" s="136"/>
      <c r="BL72" s="117"/>
    </row>
    <row r="73" spans="2:64" ht="20.100000000000001" customHeight="1" x14ac:dyDescent="0.2">
      <c r="C73" s="573"/>
      <c r="D73" s="573"/>
      <c r="E73" s="573"/>
      <c r="F73" s="573"/>
      <c r="G73" s="573"/>
      <c r="H73" s="573"/>
      <c r="J73" s="534" t="str">
        <f>IF(J68&lt;&gt;"ναι","","Δ: CH3–CH2–COOH,  Θ: CH3–CH=CH2,  Λ: CΗ3–CΗBr–CH2Br")</f>
        <v/>
      </c>
      <c r="K73" s="534"/>
      <c r="L73" s="534"/>
      <c r="M73" s="534"/>
      <c r="N73" s="534"/>
      <c r="O73" s="534"/>
      <c r="P73" s="65"/>
      <c r="Q73" s="65"/>
      <c r="BA73" s="121"/>
      <c r="BB73" s="499" t="s">
        <v>626</v>
      </c>
      <c r="BC73" s="499"/>
      <c r="BD73" s="499"/>
      <c r="BE73" s="499"/>
      <c r="BF73" s="136"/>
      <c r="BG73" s="136"/>
      <c r="BH73" s="136"/>
      <c r="BI73" s="136"/>
      <c r="BJ73" s="136"/>
      <c r="BK73" s="136"/>
      <c r="BL73" s="117"/>
    </row>
    <row r="74" spans="2:64" ht="20.100000000000001" customHeight="1" x14ac:dyDescent="0.2">
      <c r="C74" s="573" t="s">
        <v>540</v>
      </c>
      <c r="D74" s="573"/>
      <c r="E74" s="573"/>
      <c r="F74" s="573"/>
      <c r="G74" s="573"/>
      <c r="H74" s="573"/>
      <c r="J74" s="534" t="str">
        <f>IF(J68&lt;&gt;"ναι","","Ε: CH3–CH2–CN,  Ζ: CH3–CH2–CH2–NH2")</f>
        <v/>
      </c>
      <c r="K74" s="534"/>
      <c r="L74" s="534"/>
      <c r="M74" s="534"/>
      <c r="N74" s="534"/>
      <c r="O74" s="534"/>
      <c r="P74" s="65"/>
      <c r="Q74" s="65"/>
      <c r="BA74" s="118"/>
      <c r="BB74" s="499" t="s">
        <v>627</v>
      </c>
      <c r="BC74" s="499"/>
      <c r="BD74" s="499"/>
      <c r="BE74" s="499"/>
      <c r="BF74" s="136"/>
      <c r="BG74" s="136"/>
      <c r="BH74" s="136"/>
      <c r="BI74" s="136"/>
      <c r="BJ74" s="136"/>
      <c r="BK74" s="136"/>
      <c r="BL74" s="117"/>
    </row>
    <row r="75" spans="2:64" ht="20.100000000000001" customHeight="1" x14ac:dyDescent="0.2">
      <c r="C75" s="573"/>
      <c r="D75" s="573"/>
      <c r="E75" s="573"/>
      <c r="F75" s="573"/>
      <c r="G75" s="573"/>
      <c r="H75" s="573"/>
      <c r="I75" s="107" t="str">
        <f>IF(J68&lt;&gt;"ναι","","β.")</f>
        <v/>
      </c>
      <c r="J75" s="507" t="str">
        <f>IF(J68&lt;&gt;"ναι","","Η ζητούμενη χημική εξίσωση είναι η παρακάτω.")</f>
        <v/>
      </c>
      <c r="K75" s="507"/>
      <c r="L75" s="507"/>
      <c r="M75" s="507"/>
      <c r="N75" s="507"/>
      <c r="O75" s="507"/>
      <c r="P75" s="65"/>
      <c r="Q75" s="65"/>
      <c r="BA75" s="118"/>
      <c r="BB75" s="499" t="s">
        <v>628</v>
      </c>
      <c r="BC75" s="499"/>
      <c r="BD75" s="499"/>
      <c r="BE75" s="499"/>
      <c r="BF75" s="136"/>
      <c r="BG75" s="136"/>
      <c r="BH75" s="136"/>
      <c r="BI75" s="136"/>
      <c r="BJ75" s="136"/>
      <c r="BK75" s="136"/>
      <c r="BL75" s="117"/>
    </row>
    <row r="76" spans="2:64" ht="20.100000000000001" customHeight="1" x14ac:dyDescent="0.2">
      <c r="C76" s="573"/>
      <c r="D76" s="573"/>
      <c r="E76" s="573"/>
      <c r="F76" s="573"/>
      <c r="G76" s="573"/>
      <c r="H76" s="573"/>
      <c r="J76" s="517" t="str">
        <f>IF(J68&lt;&gt;"ναι","","3CH3–CH2–CH2–OH + 2K2Cr2O7 + 8H2SO4 → ...")</f>
        <v/>
      </c>
      <c r="K76" s="517"/>
      <c r="L76" s="517"/>
      <c r="M76" s="517"/>
      <c r="N76" s="517"/>
      <c r="O76" s="517"/>
      <c r="P76" s="65"/>
      <c r="Q76" s="65"/>
      <c r="BA76" s="138" t="s">
        <v>630</v>
      </c>
      <c r="BB76" s="499" t="s">
        <v>631</v>
      </c>
      <c r="BC76" s="499"/>
      <c r="BD76" s="499"/>
      <c r="BE76" s="499"/>
      <c r="BF76" s="499"/>
      <c r="BG76" s="499"/>
      <c r="BH76" s="136"/>
      <c r="BI76" s="136"/>
      <c r="BJ76" s="136"/>
      <c r="BK76" s="136"/>
      <c r="BL76" s="117"/>
    </row>
    <row r="77" spans="2:64" ht="20.100000000000001" customHeight="1" x14ac:dyDescent="0.2">
      <c r="C77" s="573"/>
      <c r="D77" s="573"/>
      <c r="E77" s="573"/>
      <c r="F77" s="573"/>
      <c r="G77" s="573"/>
      <c r="H77" s="573"/>
      <c r="J77" s="517" t="str">
        <f>IF(J68&lt;&gt;"ναι","","… → 3CH3–CH2–COOH + 2Cr2(SO4)3 + 2K2SO4 + 11H2O")</f>
        <v/>
      </c>
      <c r="K77" s="517"/>
      <c r="L77" s="517"/>
      <c r="M77" s="517"/>
      <c r="N77" s="517"/>
      <c r="O77" s="517"/>
      <c r="P77" s="65"/>
      <c r="Q77" s="65"/>
      <c r="BA77" s="118"/>
      <c r="BB77" s="141"/>
      <c r="BC77" s="141"/>
      <c r="BD77" s="141"/>
      <c r="BE77" s="141"/>
      <c r="BF77" s="141"/>
      <c r="BG77" s="141"/>
      <c r="BH77" s="141"/>
      <c r="BI77" s="141"/>
      <c r="BJ77" s="136"/>
      <c r="BK77" s="136"/>
      <c r="BL77" s="117"/>
    </row>
    <row r="78" spans="2:64" ht="20.100000000000001" customHeight="1" x14ac:dyDescent="0.2">
      <c r="C78" s="573" t="s">
        <v>541</v>
      </c>
      <c r="D78" s="573"/>
      <c r="E78" s="573"/>
      <c r="F78" s="573"/>
      <c r="G78" s="573"/>
      <c r="H78" s="573"/>
      <c r="I78" s="107" t="str">
        <f>IF(J68&lt;&gt;"ναι","","γ.")</f>
        <v/>
      </c>
      <c r="J78" s="536" t="str">
        <f>IF(J68&lt;&gt;"ναι","","Από τη στοιχειομετρική αναλογία της αντίδρασης προκύπτει εύκο-λα, ότι τα 0,06mol της αλκοόλης απαιτούν για να οξειδωθούν στο αντίστοιχο οξύ, 0,04mol K2Cr2O7.")</f>
        <v/>
      </c>
      <c r="K78" s="536"/>
      <c r="L78" s="536"/>
      <c r="M78" s="536"/>
      <c r="N78" s="536"/>
      <c r="O78" s="536"/>
      <c r="P78" s="65"/>
      <c r="Q78" s="65"/>
      <c r="BA78" s="118"/>
      <c r="BB78" s="141"/>
      <c r="BC78" s="141"/>
      <c r="BD78" s="141"/>
      <c r="BE78" s="141"/>
      <c r="BF78" s="141"/>
      <c r="BG78" s="141"/>
      <c r="BH78" s="141"/>
      <c r="BI78" s="141"/>
      <c r="BJ78" s="136"/>
      <c r="BK78" s="136"/>
      <c r="BL78" s="117"/>
    </row>
    <row r="79" spans="2:64" ht="20.100000000000001" customHeight="1" x14ac:dyDescent="0.2">
      <c r="C79" s="573"/>
      <c r="D79" s="573"/>
      <c r="E79" s="573"/>
      <c r="F79" s="573"/>
      <c r="G79" s="573"/>
      <c r="H79" s="573"/>
      <c r="J79" s="536"/>
      <c r="K79" s="536"/>
      <c r="L79" s="536"/>
      <c r="M79" s="536"/>
      <c r="N79" s="536"/>
      <c r="O79" s="536"/>
      <c r="P79" s="65"/>
      <c r="Q79" s="65"/>
      <c r="BA79" s="118"/>
      <c r="BB79" s="136"/>
      <c r="BC79" s="136"/>
      <c r="BD79" s="136"/>
      <c r="BE79" s="136"/>
      <c r="BF79" s="136"/>
      <c r="BG79" s="136"/>
      <c r="BH79" s="136"/>
      <c r="BI79" s="136"/>
      <c r="BJ79" s="136"/>
      <c r="BK79" s="136"/>
      <c r="BL79" s="117"/>
    </row>
    <row r="80" spans="2:64" ht="20.100000000000001" customHeight="1" x14ac:dyDescent="0.2">
      <c r="C80" s="573"/>
      <c r="D80" s="573"/>
      <c r="E80" s="573"/>
      <c r="F80" s="573"/>
      <c r="G80" s="573"/>
      <c r="H80" s="573"/>
      <c r="J80" s="536"/>
      <c r="K80" s="536"/>
      <c r="L80" s="536"/>
      <c r="M80" s="536"/>
      <c r="N80" s="536"/>
      <c r="O80" s="536"/>
      <c r="P80" s="65"/>
      <c r="Q80" s="65"/>
      <c r="BA80" s="138" t="s">
        <v>632</v>
      </c>
      <c r="BB80" s="499" t="s">
        <v>633</v>
      </c>
      <c r="BC80" s="499"/>
      <c r="BD80" s="499"/>
      <c r="BE80" s="499"/>
      <c r="BF80" s="499"/>
      <c r="BG80" s="499"/>
      <c r="BH80" s="136"/>
      <c r="BI80" s="136"/>
      <c r="BJ80" s="136"/>
      <c r="BK80" s="136"/>
      <c r="BL80" s="117"/>
    </row>
    <row r="81" spans="1:64" ht="20.100000000000001" customHeight="1" x14ac:dyDescent="0.2">
      <c r="B81" s="515" t="s">
        <v>542</v>
      </c>
      <c r="C81" s="515"/>
      <c r="D81" s="515"/>
      <c r="E81" s="515"/>
      <c r="F81" s="515"/>
      <c r="G81" s="515"/>
      <c r="H81" s="515"/>
      <c r="J81" s="503" t="str">
        <f>IF(J68&lt;&gt;"ναι","","Ο όγκος του διαλύματος του K2Cr2O7 στον οποίο περιέχεται η παραπάνω ποσότητα, υπολογίζεται από τον τύπο…")</f>
        <v/>
      </c>
      <c r="K81" s="503"/>
      <c r="L81" s="503"/>
      <c r="M81" s="503"/>
      <c r="N81" s="503"/>
      <c r="O81" s="503"/>
      <c r="P81" s="65"/>
      <c r="Q81" s="65"/>
      <c r="BA81" s="118"/>
      <c r="BB81" s="136"/>
      <c r="BC81" s="136"/>
      <c r="BD81" s="136"/>
      <c r="BE81" s="136"/>
      <c r="BF81" s="136"/>
      <c r="BG81" s="136"/>
      <c r="BH81" s="136"/>
      <c r="BI81" s="136"/>
      <c r="BJ81" s="136"/>
      <c r="BK81" s="136"/>
      <c r="BL81" s="117"/>
    </row>
    <row r="82" spans="1:64" ht="20.100000000000001" customHeight="1" x14ac:dyDescent="0.2">
      <c r="B82" s="515"/>
      <c r="C82" s="515"/>
      <c r="D82" s="515"/>
      <c r="E82" s="515"/>
      <c r="F82" s="515"/>
      <c r="G82" s="515"/>
      <c r="H82" s="515"/>
      <c r="J82" s="503"/>
      <c r="K82" s="503"/>
      <c r="L82" s="503"/>
      <c r="M82" s="503"/>
      <c r="N82" s="503"/>
      <c r="O82" s="503"/>
      <c r="P82" s="65"/>
      <c r="Q82" s="65"/>
      <c r="BA82" s="118"/>
      <c r="BB82" s="136"/>
      <c r="BC82" s="136"/>
      <c r="BD82" s="136"/>
      <c r="BE82" s="136"/>
      <c r="BF82" s="136"/>
      <c r="BG82" s="136"/>
      <c r="BH82" s="136"/>
      <c r="BI82" s="136"/>
      <c r="BJ82" s="136"/>
      <c r="BK82" s="136"/>
      <c r="BL82" s="117"/>
    </row>
    <row r="83" spans="1:64" ht="20.100000000000001" customHeight="1" x14ac:dyDescent="0.2">
      <c r="D83" s="579" t="s">
        <v>191</v>
      </c>
      <c r="E83" s="579"/>
      <c r="F83" s="579"/>
      <c r="G83" s="579"/>
      <c r="H83" s="579"/>
      <c r="J83" s="534" t="str">
        <f>IF(J68&lt;&gt;"ναι","","… n=C·V άρα… V=n/C=0,04/0,1=0,4L=400mL.")</f>
        <v/>
      </c>
      <c r="K83" s="534"/>
      <c r="L83" s="534"/>
      <c r="M83" s="534"/>
      <c r="N83" s="534"/>
      <c r="O83" s="534"/>
      <c r="P83" s="65"/>
      <c r="Q83" s="65"/>
      <c r="BA83" s="118"/>
      <c r="BB83" s="136"/>
      <c r="BC83" s="136"/>
      <c r="BD83" s="136"/>
      <c r="BE83" s="136"/>
      <c r="BF83" s="136"/>
      <c r="BG83" s="136"/>
      <c r="BH83" s="136"/>
      <c r="BI83" s="136"/>
      <c r="BJ83" s="136"/>
      <c r="BK83" s="136"/>
      <c r="BL83" s="117"/>
    </row>
    <row r="84" spans="1:64" ht="20.100000000000001" customHeight="1" x14ac:dyDescent="0.2">
      <c r="B84" s="496" t="s">
        <v>192</v>
      </c>
      <c r="C84" s="496"/>
      <c r="D84" s="496"/>
      <c r="E84" s="496"/>
      <c r="F84" s="496"/>
      <c r="J84" s="93"/>
      <c r="K84" s="93"/>
      <c r="L84" s="93"/>
      <c r="M84" s="93"/>
      <c r="N84" s="93"/>
      <c r="O84" s="93"/>
      <c r="P84" s="65"/>
      <c r="Q84" s="65"/>
      <c r="BA84" s="118"/>
      <c r="BB84" s="136"/>
      <c r="BC84" s="136"/>
      <c r="BD84" s="136"/>
      <c r="BE84" s="136"/>
      <c r="BF84" s="136"/>
      <c r="BG84" s="136"/>
      <c r="BH84" s="136"/>
      <c r="BI84" s="136"/>
      <c r="BJ84" s="136"/>
      <c r="BK84" s="136"/>
      <c r="BL84" s="117"/>
    </row>
    <row r="85" spans="1:64" ht="20.100000000000001" customHeight="1" x14ac:dyDescent="0.2">
      <c r="A85" s="69" t="s">
        <v>162</v>
      </c>
      <c r="B85" s="511" t="s">
        <v>193</v>
      </c>
      <c r="C85" s="511"/>
      <c r="D85" s="511"/>
      <c r="E85" s="511"/>
      <c r="F85" s="511"/>
      <c r="G85" s="511"/>
      <c r="H85" s="511"/>
      <c r="J85" s="532" t="s">
        <v>391</v>
      </c>
      <c r="K85" s="532"/>
      <c r="L85" s="93"/>
      <c r="O85" s="93"/>
      <c r="P85" s="65"/>
      <c r="Q85" s="65"/>
      <c r="BA85" s="138" t="s">
        <v>609</v>
      </c>
      <c r="BB85" s="499" t="s">
        <v>634</v>
      </c>
      <c r="BC85" s="499"/>
      <c r="BD85" s="499"/>
      <c r="BE85" s="499"/>
      <c r="BF85" s="499"/>
      <c r="BG85" s="499"/>
      <c r="BH85" s="499"/>
      <c r="BI85" s="499"/>
      <c r="BJ85" s="499"/>
      <c r="BK85" s="136"/>
      <c r="BL85" s="117"/>
    </row>
    <row r="86" spans="1:64" ht="20.100000000000001" customHeight="1" x14ac:dyDescent="0.2">
      <c r="J86" s="532"/>
      <c r="K86" s="532"/>
      <c r="L86" s="93"/>
      <c r="O86" s="93"/>
      <c r="P86" s="65"/>
      <c r="Q86" s="65"/>
      <c r="BA86" s="118"/>
      <c r="BB86" s="499" t="s">
        <v>635</v>
      </c>
      <c r="BC86" s="499"/>
      <c r="BD86" s="499"/>
      <c r="BE86" s="499"/>
      <c r="BF86" s="499"/>
      <c r="BG86" s="499"/>
      <c r="BH86" s="499"/>
      <c r="BI86" s="499"/>
      <c r="BJ86" s="499"/>
      <c r="BK86" s="136"/>
      <c r="BL86" s="117"/>
    </row>
    <row r="87" spans="1:64" ht="20.100000000000001" customHeight="1" x14ac:dyDescent="0.2">
      <c r="B87" s="511" t="s">
        <v>194</v>
      </c>
      <c r="C87" s="511"/>
      <c r="J87" s="532"/>
      <c r="K87" s="532"/>
      <c r="L87" s="93"/>
      <c r="O87" s="93"/>
      <c r="P87" s="65"/>
      <c r="Q87" s="65"/>
      <c r="BA87" s="118"/>
      <c r="BB87" s="499" t="s">
        <v>636</v>
      </c>
      <c r="BC87" s="499"/>
      <c r="BD87" s="499"/>
      <c r="BE87" s="499"/>
      <c r="BF87" s="499"/>
      <c r="BG87" s="499"/>
      <c r="BH87" s="499"/>
      <c r="BI87" s="499"/>
      <c r="BJ87" s="499"/>
      <c r="BK87" s="136"/>
      <c r="BL87" s="117"/>
    </row>
    <row r="88" spans="1:64" ht="20.100000000000001" customHeight="1" x14ac:dyDescent="0.2">
      <c r="J88" s="508"/>
      <c r="K88" s="509"/>
      <c r="L88" s="93"/>
      <c r="O88" s="93"/>
      <c r="P88" s="65"/>
      <c r="Q88" s="65"/>
      <c r="BA88" s="118"/>
      <c r="BB88" s="519" t="s">
        <v>637</v>
      </c>
      <c r="BC88" s="519"/>
      <c r="BD88" s="519"/>
      <c r="BE88" s="519"/>
      <c r="BF88" s="519"/>
      <c r="BG88" s="519"/>
      <c r="BH88" s="519"/>
      <c r="BI88" s="519"/>
      <c r="BJ88" s="519"/>
      <c r="BK88" s="136"/>
      <c r="BL88" s="117"/>
    </row>
    <row r="89" spans="1:64" ht="20.100000000000001" customHeight="1" x14ac:dyDescent="0.2">
      <c r="J89" s="93"/>
      <c r="K89" s="93"/>
      <c r="L89" s="93"/>
      <c r="M89" s="93"/>
      <c r="N89" s="93"/>
      <c r="O89" s="93"/>
      <c r="P89" s="65"/>
      <c r="Q89" s="65"/>
      <c r="BA89" s="118"/>
      <c r="BB89" s="519"/>
      <c r="BC89" s="519"/>
      <c r="BD89" s="519"/>
      <c r="BE89" s="519"/>
      <c r="BF89" s="519"/>
      <c r="BG89" s="519"/>
      <c r="BH89" s="519"/>
      <c r="BI89" s="519"/>
      <c r="BJ89" s="519"/>
      <c r="BK89" s="136"/>
      <c r="BL89" s="117"/>
    </row>
    <row r="90" spans="1:64" ht="20.100000000000001" customHeight="1" x14ac:dyDescent="0.2">
      <c r="B90" s="572" t="s">
        <v>543</v>
      </c>
      <c r="C90" s="578"/>
      <c r="D90" s="578"/>
      <c r="E90" s="578"/>
      <c r="F90" s="578"/>
      <c r="G90" s="578"/>
      <c r="H90" s="578"/>
      <c r="J90" s="533" t="str">
        <f>IF(J88&lt;&gt;"ναι","","Λύση του προβλήματος 4")</f>
        <v/>
      </c>
      <c r="K90" s="533"/>
      <c r="L90" s="533"/>
      <c r="M90" s="93"/>
      <c r="N90" s="93"/>
      <c r="O90" s="93"/>
      <c r="P90" s="65"/>
      <c r="Q90" s="65"/>
      <c r="BA90" s="118"/>
      <c r="BB90" s="519"/>
      <c r="BC90" s="519"/>
      <c r="BD90" s="519"/>
      <c r="BE90" s="519"/>
      <c r="BF90" s="519"/>
      <c r="BG90" s="519"/>
      <c r="BH90" s="519"/>
      <c r="BI90" s="519"/>
      <c r="BJ90" s="519"/>
      <c r="BK90" s="136"/>
      <c r="BL90" s="117"/>
    </row>
    <row r="91" spans="1:64" ht="20.100000000000001" customHeight="1" x14ac:dyDescent="0.2">
      <c r="B91" s="578"/>
      <c r="C91" s="578"/>
      <c r="D91" s="578"/>
      <c r="E91" s="578"/>
      <c r="F91" s="578"/>
      <c r="G91" s="578"/>
      <c r="H91" s="578"/>
      <c r="I91" s="108" t="str">
        <f>IF(J88&lt;&gt;"ναι","","►")</f>
        <v/>
      </c>
      <c r="J91" s="507" t="str">
        <f>IF(J88&lt;&gt;"ναι","","Από το διάγραμμα των χημικών εξισώσεων προκύπτει ότι είναι…")</f>
        <v/>
      </c>
      <c r="K91" s="507"/>
      <c r="L91" s="507"/>
      <c r="M91" s="507"/>
      <c r="N91" s="507"/>
      <c r="O91" s="507"/>
      <c r="P91" s="65"/>
      <c r="Q91" s="65"/>
      <c r="BA91" s="118"/>
      <c r="BB91" s="519"/>
      <c r="BC91" s="519"/>
      <c r="BD91" s="519"/>
      <c r="BE91" s="519"/>
      <c r="BF91" s="519"/>
      <c r="BG91" s="519"/>
      <c r="BH91" s="519"/>
      <c r="BI91" s="519"/>
      <c r="BJ91" s="519"/>
      <c r="BK91" s="136"/>
      <c r="BL91" s="117"/>
    </row>
    <row r="92" spans="1:64" ht="20.100000000000001" customHeight="1" x14ac:dyDescent="0.2">
      <c r="I92" s="107" t="str">
        <f>IF(J88&lt;&gt;"ναι","","α.")</f>
        <v/>
      </c>
      <c r="J92" s="534" t="str">
        <f>IF(J88&lt;&gt;"ναι","","Α: CH3–C≡C–CH3,  Β: CH3–CH=CH–CH3")</f>
        <v/>
      </c>
      <c r="K92" s="534"/>
      <c r="L92" s="534"/>
      <c r="M92" s="534"/>
      <c r="N92" s="534"/>
      <c r="O92" s="534"/>
      <c r="P92" s="65"/>
      <c r="Q92" s="65"/>
      <c r="BA92" s="118"/>
      <c r="BB92" s="499" t="s">
        <v>638</v>
      </c>
      <c r="BC92" s="499"/>
      <c r="BD92" s="499"/>
      <c r="BE92" s="499"/>
      <c r="BF92" s="499"/>
      <c r="BG92" s="499"/>
      <c r="BH92" s="499"/>
      <c r="BI92" s="499"/>
      <c r="BJ92" s="499"/>
      <c r="BK92" s="136"/>
      <c r="BL92" s="117"/>
    </row>
    <row r="93" spans="1:64" ht="20.100000000000001" customHeight="1" x14ac:dyDescent="0.2">
      <c r="J93" s="534" t="str">
        <f>IF(J88&lt;&gt;"ναι","","Γ: CH3–CH2–CH(OH)–CH3,  Δ: CH3–CH2–CO–CH3")</f>
        <v/>
      </c>
      <c r="K93" s="534"/>
      <c r="L93" s="534"/>
      <c r="M93" s="534"/>
      <c r="N93" s="534"/>
      <c r="O93" s="534"/>
      <c r="P93" s="65"/>
      <c r="Q93" s="65"/>
      <c r="BA93" s="118"/>
      <c r="BB93" s="510" t="s">
        <v>650</v>
      </c>
      <c r="BC93" s="510"/>
      <c r="BD93" s="510"/>
      <c r="BE93" s="510"/>
      <c r="BF93" s="510"/>
      <c r="BG93" s="510"/>
      <c r="BH93" s="510"/>
      <c r="BI93" s="510"/>
      <c r="BJ93" s="510"/>
      <c r="BK93" s="136"/>
      <c r="BL93" s="117"/>
    </row>
    <row r="94" spans="1:64" ht="20.100000000000001" customHeight="1" x14ac:dyDescent="0.2">
      <c r="B94" s="586" t="s">
        <v>195</v>
      </c>
      <c r="C94" s="587"/>
      <c r="D94" s="587"/>
      <c r="E94" s="587"/>
      <c r="F94" s="587"/>
      <c r="G94" s="587"/>
      <c r="H94" s="587"/>
      <c r="J94" s="534" t="str">
        <f>IF(J88&lt;&gt;"ναι","","Ε: CH3–CH=O,  Ζ: CH3–CH2MgX,  Θ: HCOONa")</f>
        <v/>
      </c>
      <c r="K94" s="534"/>
      <c r="L94" s="534"/>
      <c r="M94" s="534"/>
      <c r="N94" s="534"/>
      <c r="O94" s="534"/>
      <c r="P94" s="65"/>
      <c r="Q94" s="65"/>
      <c r="BA94" s="118"/>
      <c r="BB94" s="510"/>
      <c r="BC94" s="510"/>
      <c r="BD94" s="510"/>
      <c r="BE94" s="510"/>
      <c r="BF94" s="510"/>
      <c r="BG94" s="510"/>
      <c r="BH94" s="510"/>
      <c r="BI94" s="510"/>
      <c r="BJ94" s="510"/>
      <c r="BK94" s="136"/>
      <c r="BL94" s="117"/>
    </row>
    <row r="95" spans="1:64" ht="20.100000000000001" customHeight="1" x14ac:dyDescent="0.2">
      <c r="B95" s="587"/>
      <c r="C95" s="587"/>
      <c r="D95" s="587"/>
      <c r="E95" s="587"/>
      <c r="F95" s="587"/>
      <c r="G95" s="587"/>
      <c r="H95" s="587"/>
      <c r="I95" s="107" t="str">
        <f>IF(J88&lt;&gt;"ναι","","β.")</f>
        <v/>
      </c>
      <c r="J95" s="507" t="str">
        <f>IF(J88&lt;&gt;"ναι","","Εκτός της ένωσης Ε, αλοφορμίζονται και οι ενώσεις Γ και Δ.")</f>
        <v/>
      </c>
      <c r="K95" s="507"/>
      <c r="L95" s="507"/>
      <c r="M95" s="507"/>
      <c r="N95" s="507"/>
      <c r="O95" s="507"/>
      <c r="P95" s="65"/>
      <c r="Q95" s="65"/>
      <c r="BA95" s="118"/>
      <c r="BB95" s="498" t="s">
        <v>640</v>
      </c>
      <c r="BC95" s="498"/>
      <c r="BD95" s="499" t="s">
        <v>643</v>
      </c>
      <c r="BE95" s="499"/>
      <c r="BF95" s="499"/>
      <c r="BG95" s="499"/>
      <c r="BH95" s="499"/>
      <c r="BI95" s="499"/>
      <c r="BJ95" s="136"/>
      <c r="BK95" s="136"/>
      <c r="BL95" s="117"/>
    </row>
    <row r="96" spans="1:64" ht="20.100000000000001" customHeight="1" x14ac:dyDescent="0.2">
      <c r="I96" s="107" t="str">
        <f>IF(J88&lt;&gt;"ναι","","γ.")</f>
        <v/>
      </c>
      <c r="J96" s="503" t="str">
        <f>IF(J88&lt;&gt;"ναι","","Με το Na αντιδρά η Γ, ενώ με το φελίγγειο υγρό αντιδρά η Ε. Οι α-ντίστοιχες χημικές εξισώσεις είναι οι παρακάτω. ")</f>
        <v/>
      </c>
      <c r="K96" s="503"/>
      <c r="L96" s="503"/>
      <c r="M96" s="503"/>
      <c r="N96" s="503"/>
      <c r="O96" s="503"/>
      <c r="P96" s="65"/>
      <c r="Q96" s="65"/>
      <c r="BA96" s="118"/>
      <c r="BB96" s="498" t="s">
        <v>639</v>
      </c>
      <c r="BC96" s="498"/>
      <c r="BD96" s="499" t="s">
        <v>644</v>
      </c>
      <c r="BE96" s="499"/>
      <c r="BF96" s="499"/>
      <c r="BG96" s="499"/>
      <c r="BH96" s="499"/>
      <c r="BI96" s="499"/>
      <c r="BJ96" s="136"/>
      <c r="BK96" s="136"/>
      <c r="BL96" s="117"/>
    </row>
    <row r="97" spans="1:64" ht="20.100000000000001" customHeight="1" x14ac:dyDescent="0.2">
      <c r="J97" s="503"/>
      <c r="K97" s="503"/>
      <c r="L97" s="503"/>
      <c r="M97" s="503"/>
      <c r="N97" s="503"/>
      <c r="O97" s="503"/>
      <c r="P97" s="65"/>
      <c r="Q97" s="65"/>
      <c r="BA97" s="118"/>
      <c r="BB97" s="498" t="s">
        <v>641</v>
      </c>
      <c r="BC97" s="498"/>
      <c r="BD97" s="499" t="s">
        <v>645</v>
      </c>
      <c r="BE97" s="499"/>
      <c r="BF97" s="499"/>
      <c r="BG97" s="499"/>
      <c r="BH97" s="499"/>
      <c r="BI97" s="499"/>
      <c r="BJ97" s="136"/>
      <c r="BK97" s="136"/>
      <c r="BL97" s="117"/>
    </row>
    <row r="98" spans="1:64" ht="20.100000000000001" customHeight="1" x14ac:dyDescent="0.2">
      <c r="E98" s="72"/>
      <c r="J98" s="537" t="str">
        <f>IF(J88&lt;&gt;"ναι","","CH3–CH2–CH(OH)–CH3 + Na → CH3–CH2–CH(ONa)–CH3 + ½H2")</f>
        <v/>
      </c>
      <c r="K98" s="537"/>
      <c r="L98" s="537"/>
      <c r="M98" s="537"/>
      <c r="N98" s="537"/>
      <c r="O98" s="537"/>
      <c r="P98" s="65"/>
      <c r="Q98" s="65"/>
      <c r="BA98" s="118"/>
      <c r="BB98" s="498" t="s">
        <v>642</v>
      </c>
      <c r="BC98" s="498"/>
      <c r="BD98" s="499" t="s">
        <v>646</v>
      </c>
      <c r="BE98" s="499"/>
      <c r="BF98" s="499"/>
      <c r="BG98" s="499"/>
      <c r="BH98" s="499"/>
      <c r="BI98" s="499"/>
      <c r="BJ98" s="136"/>
      <c r="BK98" s="136"/>
      <c r="BL98" s="117"/>
    </row>
    <row r="99" spans="1:64" ht="20.100000000000001" customHeight="1" x14ac:dyDescent="0.2">
      <c r="B99" s="565" t="s">
        <v>196</v>
      </c>
      <c r="C99" s="565"/>
      <c r="D99" s="565"/>
      <c r="I99" s="93"/>
      <c r="J99" s="537"/>
      <c r="K99" s="537"/>
      <c r="L99" s="537"/>
      <c r="M99" s="537"/>
      <c r="N99" s="537"/>
      <c r="O99" s="537"/>
      <c r="P99" s="65"/>
      <c r="Q99" s="65"/>
      <c r="BA99" s="118"/>
      <c r="BB99" s="510" t="s">
        <v>651</v>
      </c>
      <c r="BC99" s="510"/>
      <c r="BD99" s="510"/>
      <c r="BE99" s="510"/>
      <c r="BF99" s="510"/>
      <c r="BG99" s="510"/>
      <c r="BH99" s="510"/>
      <c r="BI99" s="510"/>
      <c r="BJ99" s="510"/>
      <c r="BK99" s="136"/>
      <c r="BL99" s="117"/>
    </row>
    <row r="100" spans="1:64" ht="20.100000000000001" customHeight="1" x14ac:dyDescent="0.2">
      <c r="B100" s="565"/>
      <c r="C100" s="565"/>
      <c r="D100" s="565"/>
      <c r="I100" s="93"/>
      <c r="J100" s="517" t="str">
        <f>IF(J88&lt;&gt;"ναι","","CH3–CH=O + 2CuSO4 + 5NaOH → CH3–COONa + Cu2O↓ + …")</f>
        <v/>
      </c>
      <c r="K100" s="517"/>
      <c r="L100" s="517"/>
      <c r="M100" s="517"/>
      <c r="N100" s="517"/>
      <c r="O100" s="517"/>
      <c r="P100" s="65"/>
      <c r="Q100" s="65"/>
      <c r="BA100" s="118"/>
      <c r="BB100" s="510"/>
      <c r="BC100" s="510"/>
      <c r="BD100" s="510"/>
      <c r="BE100" s="510"/>
      <c r="BF100" s="510"/>
      <c r="BG100" s="510"/>
      <c r="BH100" s="510"/>
      <c r="BI100" s="510"/>
      <c r="BJ100" s="510"/>
      <c r="BK100" s="136"/>
      <c r="BL100" s="117"/>
    </row>
    <row r="101" spans="1:64" ht="20.100000000000001" customHeight="1" x14ac:dyDescent="0.2">
      <c r="B101" s="70" t="s">
        <v>107</v>
      </c>
      <c r="C101" s="573" t="s">
        <v>544</v>
      </c>
      <c r="D101" s="573"/>
      <c r="E101" s="573"/>
      <c r="F101" s="573"/>
      <c r="G101" s="573"/>
      <c r="H101" s="573"/>
      <c r="I101" s="93"/>
      <c r="J101" s="517" t="str">
        <f>IF(J88&lt;&gt;"ναι","","                                                               … 2Na2SO4 + 3H2O")</f>
        <v/>
      </c>
      <c r="K101" s="517"/>
      <c r="L101" s="517"/>
      <c r="M101" s="517"/>
      <c r="N101" s="517"/>
      <c r="O101" s="517"/>
      <c r="P101" s="65"/>
      <c r="Q101" s="65"/>
      <c r="BA101" s="118"/>
      <c r="BB101" s="498" t="s">
        <v>640</v>
      </c>
      <c r="BC101" s="498"/>
      <c r="BD101" s="499" t="s">
        <v>647</v>
      </c>
      <c r="BE101" s="499"/>
      <c r="BF101" s="499"/>
      <c r="BG101" s="499"/>
      <c r="BH101" s="499"/>
      <c r="BI101" s="499"/>
      <c r="BJ101" s="136"/>
      <c r="BK101" s="136"/>
      <c r="BL101" s="117"/>
    </row>
    <row r="102" spans="1:64" ht="20.100000000000001" customHeight="1" x14ac:dyDescent="0.2">
      <c r="C102" s="573"/>
      <c r="D102" s="573"/>
      <c r="E102" s="573"/>
      <c r="F102" s="573"/>
      <c r="G102" s="573"/>
      <c r="H102" s="573"/>
      <c r="P102" s="65"/>
      <c r="Q102" s="65"/>
      <c r="BA102" s="118"/>
      <c r="BB102" s="498" t="s">
        <v>639</v>
      </c>
      <c r="BC102" s="498"/>
      <c r="BD102" s="499" t="s">
        <v>648</v>
      </c>
      <c r="BE102" s="499"/>
      <c r="BF102" s="499"/>
      <c r="BG102" s="499"/>
      <c r="BH102" s="499"/>
      <c r="BI102" s="499"/>
      <c r="BJ102" s="136"/>
      <c r="BK102" s="136"/>
      <c r="BL102" s="117"/>
    </row>
    <row r="103" spans="1:64" ht="20.100000000000001" customHeight="1" x14ac:dyDescent="0.2">
      <c r="B103" s="70" t="s">
        <v>108</v>
      </c>
      <c r="C103" s="573" t="s">
        <v>487</v>
      </c>
      <c r="D103" s="573"/>
      <c r="E103" s="573"/>
      <c r="F103" s="573"/>
      <c r="G103" s="573"/>
      <c r="H103" s="573"/>
      <c r="P103" s="65"/>
      <c r="Q103" s="65"/>
      <c r="BA103" s="118"/>
      <c r="BB103" s="498" t="s">
        <v>641</v>
      </c>
      <c r="BC103" s="498"/>
      <c r="BD103" s="499" t="s">
        <v>649</v>
      </c>
      <c r="BE103" s="499"/>
      <c r="BF103" s="499"/>
      <c r="BG103" s="499"/>
      <c r="BH103" s="499"/>
      <c r="BI103" s="499"/>
      <c r="BJ103" s="136"/>
      <c r="BK103" s="136"/>
      <c r="BL103" s="117"/>
    </row>
    <row r="104" spans="1:64" ht="20.100000000000001" customHeight="1" x14ac:dyDescent="0.2">
      <c r="C104" s="573"/>
      <c r="D104" s="573"/>
      <c r="E104" s="573"/>
      <c r="F104" s="573"/>
      <c r="G104" s="573"/>
      <c r="H104" s="573"/>
      <c r="P104" s="65"/>
      <c r="Q104" s="65"/>
      <c r="BA104" s="118"/>
      <c r="BB104" s="500" t="s">
        <v>642</v>
      </c>
      <c r="BC104" s="500"/>
      <c r="BD104" s="501" t="s">
        <v>652</v>
      </c>
      <c r="BE104" s="501"/>
      <c r="BF104" s="501"/>
      <c r="BG104" s="501"/>
      <c r="BH104" s="501"/>
      <c r="BI104" s="501"/>
      <c r="BJ104" s="136"/>
      <c r="BK104" s="136"/>
      <c r="BL104" s="117"/>
    </row>
    <row r="105" spans="1:64" ht="20.100000000000001" customHeight="1" x14ac:dyDescent="0.2">
      <c r="B105" s="70" t="s">
        <v>110</v>
      </c>
      <c r="C105" s="573" t="s">
        <v>545</v>
      </c>
      <c r="D105" s="573"/>
      <c r="E105" s="573"/>
      <c r="F105" s="573"/>
      <c r="G105" s="573"/>
      <c r="H105" s="573"/>
      <c r="P105" s="65"/>
      <c r="Q105" s="65"/>
      <c r="BA105" s="118"/>
      <c r="BB105" s="502" t="s">
        <v>653</v>
      </c>
      <c r="BC105" s="502"/>
      <c r="BD105" s="502"/>
      <c r="BE105" s="502"/>
      <c r="BF105" s="502"/>
      <c r="BG105" s="502"/>
      <c r="BH105" s="502"/>
      <c r="BI105" s="502"/>
      <c r="BJ105" s="502"/>
      <c r="BK105" s="136"/>
      <c r="BL105" s="117"/>
    </row>
    <row r="106" spans="1:64" ht="20.100000000000001" customHeight="1" x14ac:dyDescent="0.2">
      <c r="C106" s="573"/>
      <c r="D106" s="573"/>
      <c r="E106" s="573"/>
      <c r="F106" s="573"/>
      <c r="G106" s="573"/>
      <c r="H106" s="573"/>
      <c r="P106" s="65"/>
      <c r="Q106" s="65"/>
      <c r="BA106" s="118"/>
      <c r="BB106" s="502"/>
      <c r="BC106" s="502"/>
      <c r="BD106" s="502"/>
      <c r="BE106" s="502"/>
      <c r="BF106" s="502"/>
      <c r="BG106" s="502"/>
      <c r="BH106" s="502"/>
      <c r="BI106" s="502"/>
      <c r="BJ106" s="502"/>
      <c r="BK106" s="136"/>
      <c r="BL106" s="117"/>
    </row>
    <row r="107" spans="1:64" ht="20.100000000000001" customHeight="1" thickBot="1" x14ac:dyDescent="0.25">
      <c r="C107" s="573"/>
      <c r="D107" s="573"/>
      <c r="E107" s="573"/>
      <c r="F107" s="573"/>
      <c r="G107" s="573"/>
      <c r="H107" s="573"/>
      <c r="P107" s="65"/>
      <c r="Q107" s="65"/>
      <c r="BA107" s="142"/>
      <c r="BB107" s="126"/>
      <c r="BC107" s="126"/>
      <c r="BD107" s="126"/>
      <c r="BE107" s="126"/>
      <c r="BF107" s="126"/>
      <c r="BG107" s="126"/>
      <c r="BH107" s="126"/>
      <c r="BI107" s="126"/>
      <c r="BJ107" s="126"/>
      <c r="BK107" s="126"/>
      <c r="BL107" s="117"/>
    </row>
    <row r="108" spans="1:64" ht="20.100000000000001" customHeight="1" thickTop="1" x14ac:dyDescent="0.2">
      <c r="D108" s="579" t="s">
        <v>197</v>
      </c>
      <c r="E108" s="579"/>
      <c r="F108" s="579"/>
      <c r="G108" s="579"/>
      <c r="H108" s="579"/>
      <c r="P108" s="65"/>
      <c r="Q108" s="65"/>
      <c r="AZ108" s="124"/>
      <c r="BB108" s="71"/>
      <c r="BC108" s="71"/>
      <c r="BD108" s="71"/>
      <c r="BE108" s="71"/>
      <c r="BF108" s="71"/>
      <c r="BG108" s="71"/>
      <c r="BH108" s="71"/>
      <c r="BI108" s="71"/>
      <c r="BJ108" s="71"/>
      <c r="BK108" s="71"/>
      <c r="BL108" s="117"/>
    </row>
    <row r="109" spans="1:64" ht="20.100000000000001" customHeight="1" x14ac:dyDescent="0.2">
      <c r="B109" s="496" t="s">
        <v>198</v>
      </c>
      <c r="C109" s="496"/>
      <c r="D109" s="496"/>
      <c r="E109" s="496"/>
      <c r="F109" s="496"/>
      <c r="J109" s="532" t="s">
        <v>392</v>
      </c>
      <c r="K109" s="532"/>
      <c r="L109" s="93"/>
      <c r="O109" s="93"/>
      <c r="P109" s="65"/>
      <c r="Q109" s="65"/>
      <c r="AZ109" s="124"/>
      <c r="BB109" s="595" t="s">
        <v>818</v>
      </c>
      <c r="BC109" s="595"/>
      <c r="BD109" s="595"/>
      <c r="BE109" s="595"/>
      <c r="BF109" s="595"/>
      <c r="BG109" s="71"/>
      <c r="BH109" s="594" t="s">
        <v>819</v>
      </c>
      <c r="BI109" s="594"/>
      <c r="BJ109" s="594"/>
      <c r="BK109" s="71"/>
      <c r="BL109" s="117"/>
    </row>
    <row r="110" spans="1:64" ht="20.100000000000001" customHeight="1" x14ac:dyDescent="0.2">
      <c r="A110" s="69" t="s">
        <v>222</v>
      </c>
      <c r="B110" s="511" t="s">
        <v>199</v>
      </c>
      <c r="C110" s="511"/>
      <c r="D110" s="511"/>
      <c r="E110" s="511"/>
      <c r="F110" s="511"/>
      <c r="G110" s="511"/>
      <c r="H110" s="511"/>
      <c r="J110" s="532"/>
      <c r="K110" s="532"/>
      <c r="L110" s="93"/>
      <c r="O110" s="93"/>
      <c r="P110" s="65"/>
      <c r="Q110" s="65"/>
      <c r="AZ110" s="124"/>
      <c r="BA110" s="138" t="s">
        <v>491</v>
      </c>
      <c r="BB110" s="513" t="s">
        <v>820</v>
      </c>
      <c r="BC110" s="513"/>
      <c r="BD110" s="513"/>
      <c r="BE110" s="513"/>
      <c r="BF110" s="513"/>
      <c r="BG110" s="71"/>
      <c r="BH110" s="594"/>
      <c r="BI110" s="594"/>
      <c r="BJ110" s="594"/>
      <c r="BK110" s="71"/>
      <c r="BL110" s="117"/>
    </row>
    <row r="111" spans="1:64" ht="20.100000000000001" customHeight="1" x14ac:dyDescent="0.25">
      <c r="J111" s="532"/>
      <c r="K111" s="532"/>
      <c r="L111" s="93"/>
      <c r="O111" s="93"/>
      <c r="P111" s="65"/>
      <c r="Q111" s="65"/>
      <c r="AZ111" s="124"/>
      <c r="BB111" s="513"/>
      <c r="BC111" s="513"/>
      <c r="BD111" s="513"/>
      <c r="BE111" s="513"/>
      <c r="BF111" s="513"/>
      <c r="BG111" s="71"/>
      <c r="BH111" s="594"/>
      <c r="BI111" s="594"/>
      <c r="BJ111" s="594"/>
      <c r="BK111" s="139" t="s">
        <v>83</v>
      </c>
      <c r="BL111" s="117"/>
    </row>
    <row r="112" spans="1:64" ht="20.100000000000001" customHeight="1" x14ac:dyDescent="0.2">
      <c r="E112" s="511" t="s">
        <v>204</v>
      </c>
      <c r="F112" s="511"/>
      <c r="G112" s="511"/>
      <c r="J112" s="508"/>
      <c r="K112" s="509"/>
      <c r="L112" s="93"/>
      <c r="O112" s="93"/>
      <c r="P112" s="65"/>
      <c r="Q112" s="65"/>
      <c r="AZ112" s="124"/>
      <c r="BB112" s="511" t="s">
        <v>822</v>
      </c>
      <c r="BC112" s="511"/>
      <c r="BD112" s="511"/>
      <c r="BE112" s="511"/>
      <c r="BF112" s="511"/>
      <c r="BG112" s="71"/>
      <c r="BH112" s="71"/>
      <c r="BI112" s="71"/>
      <c r="BJ112" s="71"/>
      <c r="BK112" s="71"/>
      <c r="BL112" s="117"/>
    </row>
    <row r="113" spans="2:64" ht="20.100000000000001" customHeight="1" x14ac:dyDescent="0.2">
      <c r="E113" s="511"/>
      <c r="F113" s="511"/>
      <c r="G113" s="511"/>
      <c r="I113" s="93"/>
      <c r="J113" s="93"/>
      <c r="K113" s="93"/>
      <c r="L113" s="93"/>
      <c r="M113" s="93"/>
      <c r="N113" s="93"/>
      <c r="O113" s="93"/>
      <c r="P113" s="65"/>
      <c r="Q113" s="65"/>
      <c r="AZ113" s="124"/>
      <c r="BB113" s="513" t="s">
        <v>821</v>
      </c>
      <c r="BC113" s="513"/>
      <c r="BD113" s="513"/>
      <c r="BE113" s="513"/>
      <c r="BF113" s="513"/>
      <c r="BG113" s="513"/>
      <c r="BH113" s="513"/>
      <c r="BI113" s="513"/>
      <c r="BJ113" s="513"/>
      <c r="BK113" s="71"/>
      <c r="BL113" s="117"/>
    </row>
    <row r="114" spans="2:64" ht="20.100000000000001" customHeight="1" x14ac:dyDescent="0.2">
      <c r="I114" s="93"/>
      <c r="J114" s="533" t="str">
        <f>IF(J112&lt;&gt;"ναι","","Λύση του προβλήματος 5")</f>
        <v/>
      </c>
      <c r="K114" s="533"/>
      <c r="L114" s="533"/>
      <c r="M114" s="93"/>
      <c r="N114" s="93"/>
      <c r="O114" s="93"/>
      <c r="P114" s="65"/>
      <c r="Q114" s="65"/>
      <c r="AZ114" s="124"/>
      <c r="BB114" s="513"/>
      <c r="BC114" s="513"/>
      <c r="BD114" s="513"/>
      <c r="BE114" s="513"/>
      <c r="BF114" s="513"/>
      <c r="BG114" s="513"/>
      <c r="BH114" s="513"/>
      <c r="BI114" s="513"/>
      <c r="BJ114" s="513"/>
      <c r="BK114" s="71"/>
      <c r="BL114" s="117"/>
    </row>
    <row r="115" spans="2:64" ht="20.100000000000001" customHeight="1" x14ac:dyDescent="0.2">
      <c r="I115" s="108" t="str">
        <f>IF(J112&lt;&gt;"ναι","","►")</f>
        <v/>
      </c>
      <c r="J115" s="507" t="str">
        <f>IF(J112&lt;&gt;"ναι","","Από το διάγραμμα των χημικών εξισώσεων προκύπτει ότι είναι…")</f>
        <v/>
      </c>
      <c r="K115" s="507"/>
      <c r="L115" s="507"/>
      <c r="M115" s="507"/>
      <c r="N115" s="507"/>
      <c r="O115" s="507"/>
      <c r="P115" s="65"/>
      <c r="Q115" s="65"/>
      <c r="AZ115" s="124"/>
      <c r="BB115" s="511" t="s">
        <v>824</v>
      </c>
      <c r="BC115" s="511"/>
      <c r="BD115" s="511"/>
      <c r="BE115" s="511"/>
      <c r="BF115" s="511"/>
      <c r="BG115" s="71"/>
      <c r="BH115" s="71"/>
      <c r="BI115" s="71"/>
      <c r="BJ115" s="71"/>
      <c r="BK115" s="71"/>
      <c r="BL115" s="117"/>
    </row>
    <row r="116" spans="2:64" ht="20.100000000000001" customHeight="1" x14ac:dyDescent="0.2">
      <c r="C116" s="511" t="s">
        <v>203</v>
      </c>
      <c r="D116" s="511"/>
      <c r="F116" s="572" t="s">
        <v>202</v>
      </c>
      <c r="G116" s="572"/>
      <c r="H116" s="572"/>
      <c r="I116" s="93"/>
      <c r="J116" s="534" t="str">
        <f>IF(J112&lt;&gt;"ναι","","Α: CH3–CH2–COO–CH2–CH2–CH3")</f>
        <v/>
      </c>
      <c r="K116" s="534"/>
      <c r="L116" s="534"/>
      <c r="M116" s="534"/>
      <c r="N116" s="534"/>
      <c r="O116" s="534"/>
      <c r="P116" s="65"/>
      <c r="Q116" s="65"/>
      <c r="AZ116" s="124"/>
      <c r="BB116" s="513" t="s">
        <v>823</v>
      </c>
      <c r="BC116" s="513"/>
      <c r="BD116" s="513"/>
      <c r="BE116" s="513"/>
      <c r="BF116" s="513"/>
      <c r="BG116" s="513"/>
      <c r="BH116" s="513"/>
      <c r="BI116" s="513"/>
      <c r="BJ116" s="513"/>
      <c r="BK116" s="71"/>
      <c r="BL116" s="117"/>
    </row>
    <row r="117" spans="2:64" ht="20.100000000000001" customHeight="1" x14ac:dyDescent="0.2">
      <c r="C117" s="511"/>
      <c r="D117" s="511"/>
      <c r="F117" s="572"/>
      <c r="G117" s="572"/>
      <c r="H117" s="572"/>
      <c r="I117" s="93"/>
      <c r="J117" s="534" t="str">
        <f>IF(J112&lt;&gt;"ναι","","Β: CH3–CH2–CH2–OH,  Γ: CH3–CH2–CH2–Cl")</f>
        <v/>
      </c>
      <c r="K117" s="534"/>
      <c r="L117" s="534"/>
      <c r="M117" s="534"/>
      <c r="N117" s="534"/>
      <c r="O117" s="534"/>
      <c r="P117" s="65"/>
      <c r="Q117" s="65"/>
      <c r="AZ117" s="124"/>
      <c r="BB117" s="513"/>
      <c r="BC117" s="513"/>
      <c r="BD117" s="513"/>
      <c r="BE117" s="513"/>
      <c r="BF117" s="513"/>
      <c r="BG117" s="513"/>
      <c r="BH117" s="513"/>
      <c r="BI117" s="513"/>
      <c r="BJ117" s="513"/>
      <c r="BK117" s="71"/>
      <c r="BL117" s="117"/>
    </row>
    <row r="118" spans="2:64" ht="20.100000000000001" customHeight="1" x14ac:dyDescent="0.2">
      <c r="C118" s="511" t="s">
        <v>393</v>
      </c>
      <c r="D118" s="511"/>
      <c r="I118" s="93"/>
      <c r="J118" s="534" t="str">
        <f>IF(J112&lt;&gt;"ναι","","Δ: CH3–CH2–CH2MgCl,  Ε: CH3–CH=O")</f>
        <v/>
      </c>
      <c r="K118" s="534"/>
      <c r="L118" s="534"/>
      <c r="M118" s="534"/>
      <c r="N118" s="534"/>
      <c r="O118" s="534"/>
      <c r="P118" s="65"/>
      <c r="Q118" s="65"/>
      <c r="AZ118" s="124"/>
      <c r="BB118" s="514" t="s">
        <v>825</v>
      </c>
      <c r="BC118" s="514"/>
      <c r="BD118" s="514"/>
      <c r="BE118" s="514"/>
      <c r="BF118" s="514"/>
      <c r="BG118" s="514"/>
      <c r="BH118" s="514"/>
      <c r="BI118" s="514"/>
      <c r="BJ118" s="514"/>
      <c r="BK118" s="71"/>
      <c r="BL118" s="117"/>
    </row>
    <row r="119" spans="2:64" ht="20.100000000000001" customHeight="1" x14ac:dyDescent="0.2">
      <c r="I119" s="93"/>
      <c r="J119" s="534" t="str">
        <f>IF(J112&lt;&gt;"ναι","","Ζ: CH3–CH(OH)–CH2–CH2–CH3,  Κ: CH3–CH=CH–CH2–CH3")</f>
        <v/>
      </c>
      <c r="K119" s="534"/>
      <c r="L119" s="534"/>
      <c r="M119" s="534"/>
      <c r="N119" s="534"/>
      <c r="O119" s="534"/>
      <c r="P119" s="65"/>
      <c r="Q119" s="65"/>
      <c r="AZ119" s="124"/>
      <c r="BB119" s="71"/>
      <c r="BC119" s="71"/>
      <c r="BD119" s="71"/>
      <c r="BE119" s="71"/>
      <c r="BF119" s="71"/>
      <c r="BG119" s="71"/>
      <c r="BH119" s="71"/>
      <c r="BI119" s="71"/>
      <c r="BJ119" s="71"/>
      <c r="BK119" s="71"/>
      <c r="BL119" s="117"/>
    </row>
    <row r="120" spans="2:64" ht="20.100000000000001" customHeight="1" x14ac:dyDescent="0.2">
      <c r="F120" s="572" t="s">
        <v>201</v>
      </c>
      <c r="G120" s="572"/>
      <c r="H120" s="572"/>
      <c r="I120" s="93"/>
      <c r="J120" s="534" t="str">
        <f>IF(J112&lt;&gt;"ναι","","Θ: CH3–CH2–CH2–COOK")</f>
        <v/>
      </c>
      <c r="K120" s="534"/>
      <c r="L120" s="534"/>
      <c r="M120" s="534"/>
      <c r="N120" s="534"/>
      <c r="O120" s="534"/>
      <c r="P120" s="65"/>
      <c r="Q120" s="65"/>
      <c r="AZ120" s="124"/>
      <c r="BA120" s="138" t="s">
        <v>492</v>
      </c>
      <c r="BB120" s="71" t="s">
        <v>826</v>
      </c>
      <c r="BC120" s="71"/>
      <c r="BD120" s="71"/>
      <c r="BE120" s="71" t="s">
        <v>827</v>
      </c>
      <c r="BF120" s="71"/>
      <c r="BG120" s="71"/>
      <c r="BH120" s="71" t="s">
        <v>828</v>
      </c>
      <c r="BI120" s="71"/>
      <c r="BJ120" s="71"/>
      <c r="BK120" s="71"/>
      <c r="BL120" s="117"/>
    </row>
    <row r="121" spans="2:64" ht="20.100000000000001" customHeight="1" x14ac:dyDescent="0.2">
      <c r="I121" s="93"/>
      <c r="J121" s="507" t="str">
        <f>IF(J112&lt;&gt;"ναι","","Η ζητούμενη χημική εξίσωση είναι η παρακάτω.")</f>
        <v/>
      </c>
      <c r="K121" s="507"/>
      <c r="L121" s="507"/>
      <c r="M121" s="507"/>
      <c r="N121" s="507"/>
      <c r="O121" s="507"/>
      <c r="P121" s="65"/>
      <c r="Q121" s="65"/>
      <c r="AZ121" s="124"/>
      <c r="BB121" s="71"/>
      <c r="BC121" s="71"/>
      <c r="BD121" s="71"/>
      <c r="BE121" s="71"/>
      <c r="BF121" s="71"/>
      <c r="BG121" s="71"/>
      <c r="BH121" s="71"/>
      <c r="BI121" s="71"/>
      <c r="BJ121" s="71"/>
      <c r="BK121" s="71"/>
      <c r="BL121" s="117"/>
    </row>
    <row r="122" spans="2:64" ht="20.100000000000001" customHeight="1" x14ac:dyDescent="0.2">
      <c r="I122" s="93"/>
      <c r="J122" s="517" t="str">
        <f>IF(J112&lt;&gt;"ναι","","5CH3–CH2–CH2–OH + 4KMnO4 + 6H2SO4 → ...")</f>
        <v/>
      </c>
      <c r="K122" s="517"/>
      <c r="L122" s="517"/>
      <c r="M122" s="517"/>
      <c r="N122" s="517"/>
      <c r="O122" s="517"/>
      <c r="P122" s="65"/>
      <c r="Q122" s="65"/>
      <c r="AZ122" s="124"/>
      <c r="BB122" s="71"/>
      <c r="BC122" s="71"/>
      <c r="BD122" s="71"/>
      <c r="BE122" s="71"/>
      <c r="BF122" s="71"/>
      <c r="BG122" s="71"/>
      <c r="BH122" s="71"/>
      <c r="BI122" s="71"/>
      <c r="BJ122" s="71"/>
      <c r="BK122" s="71"/>
      <c r="BL122" s="117"/>
    </row>
    <row r="123" spans="2:64" ht="20.100000000000001" customHeight="1" x14ac:dyDescent="0.2">
      <c r="I123" s="93"/>
      <c r="J123" s="517" t="str">
        <f>IF(J112&lt;&gt;"ναι","","… → 5CH3–CH2–COOH + 4MnSO4 + 2K2SO4 + 11H2O")</f>
        <v/>
      </c>
      <c r="K123" s="517"/>
      <c r="L123" s="517"/>
      <c r="M123" s="517"/>
      <c r="N123" s="517"/>
      <c r="O123" s="517"/>
      <c r="P123" s="65"/>
      <c r="Q123" s="65"/>
      <c r="AZ123" s="124"/>
      <c r="BB123" s="71"/>
      <c r="BC123" s="71"/>
      <c r="BD123" s="71"/>
      <c r="BE123" s="71"/>
      <c r="BF123" s="71"/>
      <c r="BG123" s="71"/>
      <c r="BH123" s="71"/>
      <c r="BI123" s="71"/>
      <c r="BJ123" s="71"/>
      <c r="BK123" s="71"/>
      <c r="BL123" s="117"/>
    </row>
    <row r="124" spans="2:64" ht="20.100000000000001" customHeight="1" x14ac:dyDescent="0.2">
      <c r="F124" s="572" t="s">
        <v>200</v>
      </c>
      <c r="G124" s="572"/>
      <c r="H124" s="572"/>
      <c r="I124" s="93"/>
      <c r="J124" s="536" t="str">
        <f>IF(J112&lt;&gt;"ναι","","Από τη στοιχειομετρική αναλογία της αντίδρασης προκύπτει εύκο-λα, ότι για να παραχθούν 0,02mol του οξέος, απαιτείται ποσότητα από το KMnO4 ίση με 0,016mol.")</f>
        <v/>
      </c>
      <c r="K124" s="536"/>
      <c r="L124" s="536"/>
      <c r="M124" s="536"/>
      <c r="N124" s="536"/>
      <c r="O124" s="536"/>
      <c r="P124" s="65"/>
      <c r="Q124" s="65"/>
      <c r="AZ124" s="124"/>
      <c r="BB124" s="71" t="s">
        <v>829</v>
      </c>
      <c r="BC124" s="71"/>
      <c r="BD124" s="71"/>
      <c r="BE124" s="71" t="s">
        <v>830</v>
      </c>
      <c r="BF124" s="71"/>
      <c r="BG124" s="71"/>
      <c r="BH124" s="71"/>
      <c r="BI124" s="71"/>
      <c r="BJ124" s="71"/>
      <c r="BK124" s="71"/>
      <c r="BL124" s="117"/>
    </row>
    <row r="125" spans="2:64" ht="20.100000000000001" customHeight="1" x14ac:dyDescent="0.2">
      <c r="G125" s="73"/>
      <c r="I125" s="93"/>
      <c r="J125" s="536"/>
      <c r="K125" s="536"/>
      <c r="L125" s="536"/>
      <c r="M125" s="536"/>
      <c r="N125" s="536"/>
      <c r="O125" s="536"/>
      <c r="P125" s="65"/>
      <c r="Q125" s="65"/>
      <c r="AZ125" s="124"/>
      <c r="BB125" s="71"/>
      <c r="BC125" s="71"/>
      <c r="BD125" s="71"/>
      <c r="BE125" s="71"/>
      <c r="BF125" s="71"/>
      <c r="BG125" s="71"/>
      <c r="BH125" s="71"/>
      <c r="BI125" s="71"/>
      <c r="BJ125" s="71"/>
      <c r="BK125" s="71"/>
      <c r="BL125" s="117"/>
    </row>
    <row r="126" spans="2:64" ht="20.100000000000001" customHeight="1" x14ac:dyDescent="0.2">
      <c r="B126" s="511" t="s">
        <v>546</v>
      </c>
      <c r="C126" s="511"/>
      <c r="D126" s="511"/>
      <c r="E126" s="511"/>
      <c r="F126" s="511"/>
      <c r="G126" s="511"/>
      <c r="H126" s="511"/>
      <c r="I126" s="93"/>
      <c r="J126" s="536"/>
      <c r="K126" s="536"/>
      <c r="L126" s="536"/>
      <c r="M126" s="536"/>
      <c r="N126" s="536"/>
      <c r="O126" s="536"/>
      <c r="P126" s="65"/>
      <c r="Q126" s="65"/>
      <c r="AZ126" s="124"/>
      <c r="BB126" s="71"/>
      <c r="BC126" s="71"/>
      <c r="BD126" s="71"/>
      <c r="BE126" s="71"/>
      <c r="BF126" s="71"/>
      <c r="BG126" s="71"/>
      <c r="BH126" s="71"/>
      <c r="BI126" s="71"/>
      <c r="BJ126" s="71"/>
      <c r="BK126" s="71"/>
      <c r="BL126" s="117"/>
    </row>
    <row r="127" spans="2:64" ht="20.100000000000001" customHeight="1" x14ac:dyDescent="0.2">
      <c r="B127" s="511"/>
      <c r="C127" s="511"/>
      <c r="D127" s="511"/>
      <c r="E127" s="511"/>
      <c r="F127" s="511"/>
      <c r="G127" s="511"/>
      <c r="H127" s="511"/>
      <c r="I127" s="93"/>
      <c r="J127" s="503" t="str">
        <f>IF(J112&lt;&gt;"ναι","","Ο όγκος του διαλύματος του KMnO4 στον οποίο περιέχεται η πα-ραπάνω ποσότητα, υπολογίζεται από τον τύπο…")</f>
        <v/>
      </c>
      <c r="K127" s="503"/>
      <c r="L127" s="503"/>
      <c r="M127" s="503"/>
      <c r="N127" s="503"/>
      <c r="O127" s="503"/>
      <c r="P127" s="65"/>
      <c r="Q127" s="65"/>
      <c r="AZ127" s="124"/>
      <c r="BA127" s="138" t="s">
        <v>609</v>
      </c>
      <c r="BB127" s="511" t="s">
        <v>831</v>
      </c>
      <c r="BC127" s="511"/>
      <c r="BD127" s="511"/>
      <c r="BE127" s="511"/>
      <c r="BF127" s="511"/>
      <c r="BG127" s="511"/>
      <c r="BH127" s="511"/>
      <c r="BI127" s="511"/>
      <c r="BJ127" s="511"/>
      <c r="BK127" s="71"/>
      <c r="BL127" s="117"/>
    </row>
    <row r="128" spans="2:64" ht="20.100000000000001" customHeight="1" x14ac:dyDescent="0.2">
      <c r="I128" s="93"/>
      <c r="J128" s="503"/>
      <c r="K128" s="503"/>
      <c r="L128" s="503"/>
      <c r="M128" s="503"/>
      <c r="N128" s="503"/>
      <c r="O128" s="503"/>
      <c r="P128" s="65"/>
      <c r="Q128" s="65"/>
      <c r="AZ128" s="124"/>
      <c r="BB128" s="511" t="s">
        <v>832</v>
      </c>
      <c r="BC128" s="511"/>
      <c r="BD128" s="511"/>
      <c r="BE128" s="511"/>
      <c r="BF128" s="511"/>
      <c r="BG128" s="511"/>
      <c r="BH128" s="511"/>
      <c r="BI128" s="511"/>
      <c r="BJ128" s="511"/>
      <c r="BK128" s="71"/>
      <c r="BL128" s="117"/>
    </row>
    <row r="129" spans="2:64" ht="20.100000000000001" customHeight="1" x14ac:dyDescent="0.2">
      <c r="I129" s="93"/>
      <c r="J129" s="534" t="str">
        <f>IF(J112&lt;&gt;"ναι","","… n=C·V άρα… V=n/C=0,016/0,1=0,16L=160mL.")</f>
        <v/>
      </c>
      <c r="K129" s="534"/>
      <c r="L129" s="534"/>
      <c r="M129" s="534"/>
      <c r="N129" s="534"/>
      <c r="O129" s="534"/>
      <c r="P129" s="65"/>
      <c r="Q129" s="65"/>
      <c r="AZ129" s="124"/>
      <c r="BB129" s="513" t="s">
        <v>833</v>
      </c>
      <c r="BC129" s="513"/>
      <c r="BD129" s="513"/>
      <c r="BE129" s="513"/>
      <c r="BF129" s="513"/>
      <c r="BG129" s="513"/>
      <c r="BH129" s="513"/>
      <c r="BI129" s="513"/>
      <c r="BJ129" s="513"/>
      <c r="BL129" s="117"/>
    </row>
    <row r="130" spans="2:64" ht="20.100000000000001" customHeight="1" x14ac:dyDescent="0.2">
      <c r="I130" s="93"/>
      <c r="J130" s="93"/>
      <c r="K130" s="93"/>
      <c r="L130" s="93"/>
      <c r="M130" s="93"/>
      <c r="N130" s="93"/>
      <c r="O130" s="93"/>
      <c r="P130" s="65"/>
      <c r="Q130" s="65"/>
      <c r="AZ130" s="124"/>
      <c r="BB130" s="513"/>
      <c r="BC130" s="513"/>
      <c r="BD130" s="513"/>
      <c r="BE130" s="513"/>
      <c r="BF130" s="513"/>
      <c r="BG130" s="513"/>
      <c r="BH130" s="513"/>
      <c r="BI130" s="513"/>
      <c r="BJ130" s="513"/>
      <c r="BL130" s="117"/>
    </row>
    <row r="131" spans="2:64" ht="20.100000000000001" customHeight="1" x14ac:dyDescent="0.2">
      <c r="B131" s="99" t="s">
        <v>207</v>
      </c>
      <c r="D131" s="74" t="s">
        <v>206</v>
      </c>
      <c r="F131" s="511" t="s">
        <v>205</v>
      </c>
      <c r="G131" s="511"/>
      <c r="H131" s="511"/>
      <c r="I131" s="93"/>
      <c r="J131" s="93"/>
      <c r="K131" s="93"/>
      <c r="L131" s="93"/>
      <c r="M131" s="93"/>
      <c r="N131" s="93"/>
      <c r="O131" s="93"/>
      <c r="P131" s="65"/>
      <c r="Q131" s="65"/>
      <c r="AZ131" s="124"/>
      <c r="BA131" s="138" t="s">
        <v>835</v>
      </c>
      <c r="BB131" s="511" t="s">
        <v>836</v>
      </c>
      <c r="BC131" s="511"/>
      <c r="BD131" s="511"/>
      <c r="BE131" s="511"/>
      <c r="BF131" s="511"/>
      <c r="BL131" s="117"/>
    </row>
    <row r="132" spans="2:64" ht="20.100000000000001" customHeight="1" x14ac:dyDescent="0.2">
      <c r="I132" s="93"/>
      <c r="J132" s="93"/>
      <c r="K132" s="93"/>
      <c r="L132" s="93"/>
      <c r="M132" s="93"/>
      <c r="N132" s="93"/>
      <c r="O132" s="93"/>
      <c r="P132" s="65"/>
      <c r="Q132" s="65"/>
      <c r="AZ132" s="124"/>
      <c r="BD132" s="597" t="s">
        <v>837</v>
      </c>
      <c r="BE132" s="597"/>
      <c r="BL132" s="117"/>
    </row>
    <row r="133" spans="2:64" ht="20.100000000000001" customHeight="1" x14ac:dyDescent="0.2">
      <c r="I133" s="93"/>
      <c r="J133" s="93"/>
      <c r="K133" s="93"/>
      <c r="L133" s="93"/>
      <c r="M133" s="93"/>
      <c r="N133" s="93"/>
      <c r="O133" s="93"/>
      <c r="P133" s="65"/>
      <c r="Q133" s="65"/>
      <c r="AZ133" s="124"/>
      <c r="BD133" s="597"/>
      <c r="BE133" s="597"/>
      <c r="BL133" s="117"/>
    </row>
    <row r="134" spans="2:64" ht="20.100000000000001" customHeight="1" x14ac:dyDescent="0.2">
      <c r="I134" s="93"/>
      <c r="J134" s="93"/>
      <c r="K134" s="93"/>
      <c r="L134" s="93"/>
      <c r="M134" s="93"/>
      <c r="N134" s="93"/>
      <c r="O134" s="93"/>
      <c r="P134" s="65"/>
      <c r="Q134" s="65"/>
      <c r="AZ134" s="124"/>
      <c r="BG134" s="507" t="s">
        <v>838</v>
      </c>
      <c r="BH134" s="507"/>
      <c r="BL134" s="117"/>
    </row>
    <row r="135" spans="2:64" ht="20.100000000000001" customHeight="1" x14ac:dyDescent="0.2">
      <c r="D135" s="511" t="s">
        <v>488</v>
      </c>
      <c r="E135" s="511"/>
      <c r="F135" s="511"/>
      <c r="I135" s="93"/>
      <c r="J135" s="93"/>
      <c r="K135" s="93"/>
      <c r="L135" s="93"/>
      <c r="M135" s="93"/>
      <c r="N135" s="93"/>
      <c r="O135" s="93"/>
      <c r="P135" s="65"/>
      <c r="Q135" s="65"/>
      <c r="AZ135" s="124"/>
      <c r="BD135" s="597" t="s">
        <v>837</v>
      </c>
      <c r="BE135" s="597"/>
      <c r="BL135" s="117"/>
    </row>
    <row r="136" spans="2:64" ht="20.100000000000001" customHeight="1" x14ac:dyDescent="0.2">
      <c r="I136" s="93"/>
      <c r="J136" s="93"/>
      <c r="K136" s="93"/>
      <c r="L136" s="93"/>
      <c r="M136" s="93"/>
      <c r="N136" s="93"/>
      <c r="O136" s="93"/>
      <c r="P136" s="65"/>
      <c r="Q136" s="65"/>
      <c r="AZ136" s="124"/>
      <c r="BD136" s="597"/>
      <c r="BE136" s="597"/>
      <c r="BL136" s="117"/>
    </row>
    <row r="137" spans="2:64" ht="20.100000000000001" customHeight="1" x14ac:dyDescent="0.2">
      <c r="B137" s="573" t="s">
        <v>208</v>
      </c>
      <c r="C137" s="573"/>
      <c r="D137" s="573"/>
      <c r="E137" s="573"/>
      <c r="F137" s="573"/>
      <c r="G137" s="573"/>
      <c r="H137" s="573"/>
      <c r="I137" s="93"/>
      <c r="J137" s="93"/>
      <c r="K137" s="93"/>
      <c r="L137" s="93"/>
      <c r="M137" s="93"/>
      <c r="N137" s="93"/>
      <c r="O137" s="93"/>
      <c r="P137" s="65"/>
      <c r="Q137" s="65"/>
      <c r="AZ137" s="124"/>
      <c r="BL137" s="117"/>
    </row>
    <row r="138" spans="2:64" ht="20.100000000000001" customHeight="1" x14ac:dyDescent="0.2">
      <c r="B138" s="573"/>
      <c r="C138" s="573"/>
      <c r="D138" s="573"/>
      <c r="E138" s="573"/>
      <c r="F138" s="573"/>
      <c r="G138" s="573"/>
      <c r="H138" s="573"/>
      <c r="P138" s="65"/>
      <c r="Q138" s="65"/>
      <c r="AZ138" s="124"/>
      <c r="BG138" s="507" t="s">
        <v>839</v>
      </c>
      <c r="BH138" s="507"/>
      <c r="BL138" s="117"/>
    </row>
    <row r="139" spans="2:64" ht="20.100000000000001" customHeight="1" x14ac:dyDescent="0.2">
      <c r="B139" s="573" t="s">
        <v>470</v>
      </c>
      <c r="C139" s="573"/>
      <c r="D139" s="573"/>
      <c r="E139" s="573"/>
      <c r="F139" s="573"/>
      <c r="G139" s="573"/>
      <c r="H139" s="573"/>
      <c r="P139" s="65"/>
      <c r="Q139" s="65"/>
      <c r="AZ139" s="124"/>
      <c r="BB139" s="513" t="s">
        <v>840</v>
      </c>
      <c r="BC139" s="513"/>
      <c r="BD139" s="513"/>
      <c r="BE139" s="513"/>
      <c r="BF139" s="513"/>
      <c r="BG139" s="513"/>
      <c r="BH139" s="513"/>
      <c r="BI139" s="513"/>
      <c r="BJ139" s="513"/>
      <c r="BL139" s="117"/>
    </row>
    <row r="140" spans="2:64" ht="20.100000000000001" customHeight="1" x14ac:dyDescent="0.2">
      <c r="B140" s="573"/>
      <c r="C140" s="573"/>
      <c r="D140" s="573"/>
      <c r="E140" s="573"/>
      <c r="F140" s="573"/>
      <c r="G140" s="573"/>
      <c r="H140" s="573"/>
      <c r="P140" s="65"/>
      <c r="Q140" s="65"/>
      <c r="AZ140" s="124"/>
      <c r="BB140" s="513"/>
      <c r="BC140" s="513"/>
      <c r="BD140" s="513"/>
      <c r="BE140" s="513"/>
      <c r="BF140" s="513"/>
      <c r="BG140" s="513"/>
      <c r="BH140" s="513"/>
      <c r="BI140" s="513"/>
      <c r="BJ140" s="513"/>
      <c r="BL140" s="117"/>
    </row>
    <row r="141" spans="2:64" ht="20.100000000000001" customHeight="1" x14ac:dyDescent="0.2">
      <c r="B141" s="573"/>
      <c r="C141" s="573"/>
      <c r="D141" s="573"/>
      <c r="E141" s="573"/>
      <c r="F141" s="573"/>
      <c r="G141" s="573"/>
      <c r="H141" s="573"/>
      <c r="P141" s="65"/>
      <c r="Q141" s="65"/>
      <c r="AZ141" s="124"/>
      <c r="BA141" s="138" t="s">
        <v>632</v>
      </c>
      <c r="BB141" s="513" t="s">
        <v>834</v>
      </c>
      <c r="BC141" s="513"/>
      <c r="BD141" s="513"/>
      <c r="BE141" s="513"/>
      <c r="BF141" s="513"/>
      <c r="BG141" s="513"/>
      <c r="BH141" s="513"/>
      <c r="BI141" s="513"/>
      <c r="BJ141" s="513"/>
      <c r="BL141" s="117"/>
    </row>
    <row r="142" spans="2:64" ht="20.100000000000001" customHeight="1" x14ac:dyDescent="0.2">
      <c r="B142" s="573"/>
      <c r="C142" s="573"/>
      <c r="D142" s="573"/>
      <c r="E142" s="573"/>
      <c r="F142" s="573"/>
      <c r="G142" s="573"/>
      <c r="H142" s="573"/>
      <c r="P142" s="65"/>
      <c r="Q142" s="65"/>
      <c r="AZ142" s="124"/>
      <c r="BB142" s="513"/>
      <c r="BC142" s="513"/>
      <c r="BD142" s="513"/>
      <c r="BE142" s="513"/>
      <c r="BF142" s="513"/>
      <c r="BG142" s="513"/>
      <c r="BH142" s="513"/>
      <c r="BI142" s="513"/>
      <c r="BJ142" s="513"/>
      <c r="BL142" s="117"/>
    </row>
    <row r="143" spans="2:64" ht="20.100000000000001" customHeight="1" x14ac:dyDescent="0.2">
      <c r="B143" s="573" t="s">
        <v>547</v>
      </c>
      <c r="C143" s="573"/>
      <c r="D143" s="573"/>
      <c r="E143" s="573"/>
      <c r="F143" s="573"/>
      <c r="G143" s="573"/>
      <c r="H143" s="573"/>
      <c r="P143" s="65"/>
      <c r="Q143" s="65"/>
      <c r="AZ143" s="124"/>
      <c r="BB143" s="513" t="s">
        <v>841</v>
      </c>
      <c r="BC143" s="513"/>
      <c r="BD143" s="513"/>
      <c r="BE143" s="513"/>
      <c r="BF143" s="513"/>
      <c r="BG143" s="513"/>
      <c r="BH143" s="513"/>
      <c r="BI143" s="513"/>
      <c r="BJ143" s="513"/>
      <c r="BL143" s="117"/>
    </row>
    <row r="144" spans="2:64" ht="20.100000000000001" customHeight="1" x14ac:dyDescent="0.2">
      <c r="B144" s="573"/>
      <c r="C144" s="573"/>
      <c r="D144" s="573"/>
      <c r="E144" s="573"/>
      <c r="F144" s="573"/>
      <c r="G144" s="573"/>
      <c r="H144" s="573"/>
      <c r="P144" s="65"/>
      <c r="Q144" s="65"/>
      <c r="AZ144" s="124"/>
      <c r="BB144" s="513"/>
      <c r="BC144" s="513"/>
      <c r="BD144" s="513"/>
      <c r="BE144" s="513"/>
      <c r="BF144" s="513"/>
      <c r="BG144" s="513"/>
      <c r="BH144" s="513"/>
      <c r="BI144" s="513"/>
      <c r="BJ144" s="513"/>
      <c r="BL144" s="117"/>
    </row>
    <row r="145" spans="1:64" ht="20.100000000000001" customHeight="1" x14ac:dyDescent="0.2">
      <c r="B145" s="573"/>
      <c r="C145" s="573"/>
      <c r="D145" s="573"/>
      <c r="E145" s="573"/>
      <c r="F145" s="573"/>
      <c r="G145" s="573"/>
      <c r="H145" s="573"/>
      <c r="P145" s="65"/>
      <c r="Q145" s="65"/>
      <c r="AZ145" s="124"/>
      <c r="BB145" s="511" t="s">
        <v>842</v>
      </c>
      <c r="BC145" s="511"/>
      <c r="BD145" s="511"/>
      <c r="BE145" s="511"/>
      <c r="BF145" s="511"/>
      <c r="BG145" s="511"/>
      <c r="BH145" s="511"/>
      <c r="BI145" s="511"/>
      <c r="BJ145" s="511"/>
      <c r="BL145" s="117"/>
    </row>
    <row r="146" spans="1:64" ht="20.100000000000001" customHeight="1" x14ac:dyDescent="0.2">
      <c r="B146" s="511" t="s">
        <v>209</v>
      </c>
      <c r="C146" s="511"/>
      <c r="D146" s="511"/>
      <c r="E146" s="511"/>
      <c r="F146" s="511"/>
      <c r="G146" s="511"/>
      <c r="H146" s="511"/>
      <c r="P146" s="65"/>
      <c r="Q146" s="65"/>
      <c r="AZ146" s="124"/>
      <c r="BB146" s="511"/>
      <c r="BC146" s="511"/>
      <c r="BD146" s="511"/>
      <c r="BE146" s="511"/>
      <c r="BF146" s="511"/>
      <c r="BG146" s="511"/>
      <c r="BH146" s="511"/>
      <c r="BI146" s="511"/>
      <c r="BJ146" s="511"/>
      <c r="BL146" s="117"/>
    </row>
    <row r="147" spans="1:64" ht="20.100000000000001" customHeight="1" x14ac:dyDescent="0.2">
      <c r="D147" s="579" t="s">
        <v>210</v>
      </c>
      <c r="E147" s="579"/>
      <c r="F147" s="579"/>
      <c r="G147" s="579"/>
      <c r="H147" s="579"/>
      <c r="P147" s="65"/>
      <c r="Q147" s="65"/>
      <c r="AZ147" s="124"/>
      <c r="BB147" s="515" t="s">
        <v>843</v>
      </c>
      <c r="BC147" s="515"/>
      <c r="BD147" s="515"/>
      <c r="BE147" s="515"/>
      <c r="BF147" s="515"/>
      <c r="BG147" s="515"/>
      <c r="BH147" s="515"/>
      <c r="BI147" s="515"/>
      <c r="BJ147" s="515"/>
      <c r="BL147" s="117"/>
    </row>
    <row r="148" spans="1:64" ht="20.100000000000001" customHeight="1" x14ac:dyDescent="0.2">
      <c r="B148" s="496" t="s">
        <v>211</v>
      </c>
      <c r="C148" s="496"/>
      <c r="D148" s="496"/>
      <c r="E148" s="496"/>
      <c r="F148" s="496"/>
      <c r="J148" s="532" t="s">
        <v>394</v>
      </c>
      <c r="K148" s="532"/>
      <c r="P148" s="65"/>
      <c r="Q148" s="65"/>
      <c r="AZ148" s="124"/>
      <c r="BB148" s="515"/>
      <c r="BC148" s="515"/>
      <c r="BD148" s="515"/>
      <c r="BE148" s="515"/>
      <c r="BF148" s="515"/>
      <c r="BG148" s="515"/>
      <c r="BH148" s="515"/>
      <c r="BI148" s="515"/>
      <c r="BJ148" s="515"/>
      <c r="BL148" s="117"/>
    </row>
    <row r="149" spans="1:64" ht="20.100000000000001" customHeight="1" x14ac:dyDescent="0.2">
      <c r="A149" s="69" t="s">
        <v>223</v>
      </c>
      <c r="B149" s="511" t="s">
        <v>212</v>
      </c>
      <c r="C149" s="511"/>
      <c r="D149" s="511"/>
      <c r="E149" s="511"/>
      <c r="F149" s="511"/>
      <c r="G149" s="511"/>
      <c r="H149" s="511"/>
      <c r="J149" s="532"/>
      <c r="K149" s="532"/>
      <c r="P149" s="65"/>
      <c r="Q149" s="65"/>
      <c r="AZ149" s="124"/>
      <c r="BB149" s="515"/>
      <c r="BC149" s="515"/>
      <c r="BD149" s="515"/>
      <c r="BE149" s="515"/>
      <c r="BF149" s="515"/>
      <c r="BG149" s="515"/>
      <c r="BH149" s="515"/>
      <c r="BI149" s="515"/>
      <c r="BJ149" s="515"/>
      <c r="BL149" s="117"/>
    </row>
    <row r="150" spans="1:64" ht="20.100000000000001" customHeight="1" x14ac:dyDescent="0.2">
      <c r="J150" s="532"/>
      <c r="K150" s="532"/>
      <c r="P150" s="65"/>
      <c r="Q150" s="65"/>
      <c r="AZ150" s="124"/>
      <c r="BB150" s="513" t="s">
        <v>856</v>
      </c>
      <c r="BC150" s="513"/>
      <c r="BD150" s="513"/>
      <c r="BE150" s="513"/>
      <c r="BF150" s="513"/>
      <c r="BG150" s="513"/>
      <c r="BH150" s="513"/>
      <c r="BI150" s="513"/>
      <c r="BJ150" s="513"/>
      <c r="BL150" s="117"/>
    </row>
    <row r="151" spans="1:64" ht="20.100000000000001" customHeight="1" x14ac:dyDescent="0.2">
      <c r="B151" s="511" t="s">
        <v>548</v>
      </c>
      <c r="C151" s="511"/>
      <c r="D151" s="511"/>
      <c r="E151" s="511"/>
      <c r="F151" s="511"/>
      <c r="G151" s="511"/>
      <c r="H151" s="511"/>
      <c r="J151" s="508"/>
      <c r="K151" s="509"/>
      <c r="P151" s="65"/>
      <c r="Q151" s="65"/>
      <c r="AZ151" s="124"/>
      <c r="BB151" s="513"/>
      <c r="BC151" s="513"/>
      <c r="BD151" s="513"/>
      <c r="BE151" s="513"/>
      <c r="BF151" s="513"/>
      <c r="BG151" s="513"/>
      <c r="BH151" s="513"/>
      <c r="BI151" s="513"/>
      <c r="BJ151" s="513"/>
      <c r="BL151" s="117"/>
    </row>
    <row r="152" spans="1:64" ht="20.100000000000001" customHeight="1" x14ac:dyDescent="0.2">
      <c r="B152" s="511"/>
      <c r="C152" s="511"/>
      <c r="D152" s="511"/>
      <c r="E152" s="511"/>
      <c r="F152" s="511"/>
      <c r="G152" s="511"/>
      <c r="H152" s="511"/>
      <c r="P152" s="65"/>
      <c r="Q152" s="65"/>
      <c r="AZ152" s="124"/>
      <c r="BB152" s="513"/>
      <c r="BC152" s="513"/>
      <c r="BD152" s="513"/>
      <c r="BE152" s="513"/>
      <c r="BF152" s="513"/>
      <c r="BG152" s="513"/>
      <c r="BH152" s="513"/>
      <c r="BI152" s="513"/>
      <c r="BJ152" s="513"/>
      <c r="BL152" s="117"/>
    </row>
    <row r="153" spans="1:64" ht="20.100000000000001" customHeight="1" x14ac:dyDescent="0.2">
      <c r="I153" s="93"/>
      <c r="J153" s="533" t="str">
        <f>IF(J151&lt;&gt;"ναι","","Λύση του προβλήματος 6")</f>
        <v/>
      </c>
      <c r="K153" s="533"/>
      <c r="L153" s="533"/>
      <c r="M153" s="93"/>
      <c r="N153" s="93"/>
      <c r="O153" s="93"/>
      <c r="P153" s="65"/>
      <c r="Q153" s="65"/>
      <c r="AZ153" s="124"/>
      <c r="BB153" s="513" t="s">
        <v>844</v>
      </c>
      <c r="BC153" s="513"/>
      <c r="BD153" s="513"/>
      <c r="BE153" s="513"/>
      <c r="BF153" s="513"/>
      <c r="BG153" s="513"/>
      <c r="BH153" s="513"/>
      <c r="BI153" s="513"/>
      <c r="BJ153" s="513"/>
      <c r="BL153" s="117"/>
    </row>
    <row r="154" spans="1:64" ht="20.100000000000001" customHeight="1" x14ac:dyDescent="0.2">
      <c r="I154" s="108" t="str">
        <f>IF(J151&lt;&gt;"ναι","","►")</f>
        <v/>
      </c>
      <c r="J154" s="507" t="str">
        <f>IF(J151&lt;&gt;"ναι","","Από το διάγραμμα των χημικών εξισώσεων προκύπτει ότι είναι…")</f>
        <v/>
      </c>
      <c r="K154" s="507"/>
      <c r="L154" s="507"/>
      <c r="M154" s="507"/>
      <c r="N154" s="507"/>
      <c r="O154" s="507"/>
      <c r="P154" s="65"/>
      <c r="Q154" s="65"/>
      <c r="AZ154" s="124"/>
      <c r="BB154" s="513"/>
      <c r="BC154" s="513"/>
      <c r="BD154" s="513"/>
      <c r="BE154" s="513"/>
      <c r="BF154" s="513"/>
      <c r="BG154" s="513"/>
      <c r="BH154" s="513"/>
      <c r="BI154" s="513"/>
      <c r="BJ154" s="513"/>
      <c r="BL154" s="117"/>
    </row>
    <row r="155" spans="1:64" ht="20.100000000000001" customHeight="1" x14ac:dyDescent="0.2">
      <c r="B155" s="590" t="s">
        <v>213</v>
      </c>
      <c r="F155" s="99" t="s">
        <v>217</v>
      </c>
      <c r="J155" s="534" t="str">
        <f>IF(J151&lt;&gt;"ναι","","Α: CH3–CH=CH2,  Β: CH3–CH(OH)–CH3,  Γ: CΗ3–CO–CH3")</f>
        <v/>
      </c>
      <c r="K155" s="534"/>
      <c r="L155" s="534"/>
      <c r="M155" s="534"/>
      <c r="N155" s="534"/>
      <c r="O155" s="534"/>
      <c r="P155" s="65"/>
      <c r="Q155" s="65"/>
      <c r="AZ155" s="124"/>
      <c r="BB155" s="507" t="s">
        <v>845</v>
      </c>
      <c r="BC155" s="507"/>
      <c r="BD155" s="507"/>
      <c r="BE155" s="507"/>
      <c r="BF155" s="507"/>
      <c r="BG155" s="507"/>
      <c r="BH155" s="507"/>
      <c r="BI155" s="507"/>
      <c r="BJ155" s="507"/>
      <c r="BL155" s="117"/>
    </row>
    <row r="156" spans="1:64" ht="20.100000000000001" customHeight="1" x14ac:dyDescent="0.2">
      <c r="B156" s="590"/>
      <c r="J156" s="534" t="str">
        <f>IF(J151&lt;&gt;"ναι","","Δ: CH3–CHCl–CH3,  Ε: CH3–CH(CN)–CH3")</f>
        <v/>
      </c>
      <c r="K156" s="534"/>
      <c r="L156" s="534"/>
      <c r="M156" s="534"/>
      <c r="N156" s="534"/>
      <c r="O156" s="534"/>
      <c r="P156" s="65"/>
      <c r="Q156" s="65"/>
      <c r="AZ156" s="124"/>
      <c r="BB156" s="507"/>
      <c r="BC156" s="507"/>
      <c r="BD156" s="507"/>
      <c r="BE156" s="507"/>
      <c r="BF156" s="507"/>
      <c r="BG156" s="507"/>
      <c r="BH156" s="507"/>
      <c r="BI156" s="507"/>
      <c r="BJ156" s="507"/>
      <c r="BL156" s="117"/>
    </row>
    <row r="157" spans="1:64" ht="20.100000000000001" customHeight="1" x14ac:dyDescent="0.2">
      <c r="D157" s="99" t="s">
        <v>214</v>
      </c>
      <c r="J157" s="534" t="str">
        <f>IF(J151&lt;&gt;"ναι","","Ζ: CH3–CH(CH3)–COOH,  Λ: CH3–CH(CH3)–CH2–NH2")</f>
        <v/>
      </c>
      <c r="K157" s="534"/>
      <c r="L157" s="534"/>
      <c r="M157" s="534"/>
      <c r="N157" s="534"/>
      <c r="O157" s="534"/>
      <c r="P157" s="65"/>
      <c r="Q157" s="65"/>
      <c r="AZ157" s="124"/>
      <c r="BB157" s="507" t="s">
        <v>846</v>
      </c>
      <c r="BC157" s="507"/>
      <c r="BD157" s="507"/>
      <c r="BE157" s="507"/>
      <c r="BF157" s="507"/>
      <c r="BG157" s="507"/>
      <c r="BH157" s="507"/>
      <c r="BI157" s="507"/>
      <c r="BJ157" s="507"/>
      <c r="BL157" s="117"/>
    </row>
    <row r="158" spans="1:64" ht="20.100000000000001" customHeight="1" x14ac:dyDescent="0.2">
      <c r="J158" s="534" t="str">
        <f>IF(J151&lt;&gt;"ναι","","Θ: (CH3)2CHMgCl,  Κ: CH3–CH2–CH3")</f>
        <v/>
      </c>
      <c r="K158" s="534"/>
      <c r="L158" s="534"/>
      <c r="M158" s="534"/>
      <c r="N158" s="534"/>
      <c r="O158" s="534"/>
      <c r="P158" s="65"/>
      <c r="Q158" s="65"/>
      <c r="AZ158" s="124"/>
      <c r="BB158" s="507"/>
      <c r="BC158" s="507"/>
      <c r="BD158" s="507"/>
      <c r="BE158" s="507"/>
      <c r="BF158" s="507"/>
      <c r="BG158" s="507"/>
      <c r="BH158" s="507"/>
      <c r="BI158" s="507"/>
      <c r="BJ158" s="507"/>
      <c r="BL158" s="117"/>
    </row>
    <row r="159" spans="1:64" ht="20.100000000000001" customHeight="1" x14ac:dyDescent="0.2">
      <c r="J159" s="503" t="str">
        <f>IF(J151&lt;&gt;"ναι","","Από τις ενώσεις Β, Λ και Ζ, ιδιότητες οξέος κατά B-L παρουσιάζουν οι ενώσεις Β και Ζ, ενώ βάση κατά B-L είναι η ένωση Λ.")</f>
        <v/>
      </c>
      <c r="K159" s="503"/>
      <c r="L159" s="503"/>
      <c r="M159" s="503"/>
      <c r="N159" s="503"/>
      <c r="O159" s="503"/>
      <c r="P159" s="65"/>
      <c r="Q159" s="65"/>
      <c r="AZ159" s="124"/>
      <c r="BA159" s="147" t="s">
        <v>493</v>
      </c>
      <c r="BB159" s="511" t="s">
        <v>847</v>
      </c>
      <c r="BC159" s="511"/>
      <c r="BD159" s="511"/>
      <c r="BE159" s="511"/>
      <c r="BF159" s="511"/>
      <c r="BG159" s="511"/>
      <c r="BH159" s="511"/>
      <c r="BI159" s="511"/>
      <c r="BJ159" s="511"/>
      <c r="BL159" s="117"/>
    </row>
    <row r="160" spans="1:64" ht="20.100000000000001" customHeight="1" x14ac:dyDescent="0.2">
      <c r="B160" s="565" t="s">
        <v>216</v>
      </c>
      <c r="C160" s="565"/>
      <c r="D160" s="99" t="s">
        <v>215</v>
      </c>
      <c r="J160" s="503"/>
      <c r="K160" s="503"/>
      <c r="L160" s="503"/>
      <c r="M160" s="503"/>
      <c r="N160" s="503"/>
      <c r="O160" s="503"/>
      <c r="P160" s="65"/>
      <c r="Q160" s="65"/>
      <c r="AZ160" s="124"/>
      <c r="BB160" s="511" t="s">
        <v>848</v>
      </c>
      <c r="BC160" s="511"/>
      <c r="BD160" s="511"/>
      <c r="BE160" s="511"/>
      <c r="BF160" s="511"/>
      <c r="BG160" s="511"/>
      <c r="BH160" s="511"/>
      <c r="BI160" s="511"/>
      <c r="BJ160" s="511"/>
      <c r="BL160" s="117"/>
    </row>
    <row r="161" spans="1:64" ht="20.100000000000001" customHeight="1" x14ac:dyDescent="0.2">
      <c r="B161" s="565"/>
      <c r="C161" s="565"/>
      <c r="J161" s="507" t="str">
        <f>IF(J151&lt;&gt;"ναι","","Η ζητούμενη χημική εξίσωση είναι η παρακάτω.")</f>
        <v/>
      </c>
      <c r="K161" s="507"/>
      <c r="L161" s="507"/>
      <c r="M161" s="507"/>
      <c r="N161" s="507"/>
      <c r="O161" s="507"/>
      <c r="P161" s="65"/>
      <c r="Q161" s="65"/>
      <c r="AZ161" s="124"/>
      <c r="BB161" s="511" t="s">
        <v>849</v>
      </c>
      <c r="BC161" s="511"/>
      <c r="BD161" s="511"/>
      <c r="BE161" s="511"/>
      <c r="BF161" s="511"/>
      <c r="BG161" s="511"/>
      <c r="BH161" s="511"/>
      <c r="BI161" s="511"/>
      <c r="BJ161" s="511"/>
      <c r="BL161" s="117"/>
    </row>
    <row r="162" spans="1:64" ht="20.100000000000001" customHeight="1" x14ac:dyDescent="0.2">
      <c r="B162" s="573" t="s">
        <v>218</v>
      </c>
      <c r="C162" s="573"/>
      <c r="D162" s="573"/>
      <c r="E162" s="573"/>
      <c r="F162" s="573"/>
      <c r="G162" s="573"/>
      <c r="H162" s="573"/>
      <c r="J162" s="517" t="str">
        <f>IF(J151&lt;&gt;"ναι","","5CH3–CH(OH)–CH3 + 2KMnO4 + 3H2SO4 → ...")</f>
        <v/>
      </c>
      <c r="K162" s="517"/>
      <c r="L162" s="517"/>
      <c r="M162" s="517"/>
      <c r="N162" s="517"/>
      <c r="O162" s="517"/>
      <c r="P162" s="65"/>
      <c r="Q162" s="65"/>
      <c r="AZ162" s="124"/>
      <c r="BB162" s="511" t="s">
        <v>853</v>
      </c>
      <c r="BC162" s="511"/>
      <c r="BD162" s="511"/>
      <c r="BE162" s="511"/>
      <c r="BF162" s="511"/>
      <c r="BG162" s="511"/>
      <c r="BH162" s="511"/>
      <c r="BI162" s="511"/>
      <c r="BJ162" s="511"/>
      <c r="BL162" s="117"/>
    </row>
    <row r="163" spans="1:64" ht="20.100000000000001" customHeight="1" x14ac:dyDescent="0.2">
      <c r="B163" s="573"/>
      <c r="C163" s="573"/>
      <c r="D163" s="573"/>
      <c r="E163" s="573"/>
      <c r="F163" s="573"/>
      <c r="G163" s="573"/>
      <c r="H163" s="573"/>
      <c r="J163" s="517" t="str">
        <f>IF(J151&lt;&gt;"ναι","","… → 5CH3–CO–CH3 + 2MnSO4 + K2SO4 + 8H2O")</f>
        <v/>
      </c>
      <c r="K163" s="517"/>
      <c r="L163" s="517"/>
      <c r="M163" s="517"/>
      <c r="N163" s="517"/>
      <c r="O163" s="517"/>
      <c r="P163" s="65"/>
      <c r="Q163" s="65"/>
      <c r="AZ163" s="124"/>
      <c r="BA163" s="147" t="s">
        <v>493</v>
      </c>
      <c r="BB163" s="511" t="s">
        <v>850</v>
      </c>
      <c r="BC163" s="511"/>
      <c r="BD163" s="511"/>
      <c r="BE163" s="511"/>
      <c r="BF163" s="511"/>
      <c r="BG163" s="511"/>
      <c r="BH163" s="511"/>
      <c r="BI163" s="511"/>
      <c r="BJ163" s="511"/>
      <c r="BL163" s="117"/>
    </row>
    <row r="164" spans="1:64" ht="20.100000000000001" customHeight="1" x14ac:dyDescent="0.2">
      <c r="B164" s="573" t="s">
        <v>549</v>
      </c>
      <c r="C164" s="573"/>
      <c r="D164" s="573"/>
      <c r="E164" s="573"/>
      <c r="F164" s="573"/>
      <c r="G164" s="573"/>
      <c r="H164" s="573"/>
      <c r="J164" s="503" t="str">
        <f>IF(J151&lt;&gt;"ναι","","Από τη στοιχειομετρία της αντίδρασης προκύπτει εύκολα ότι για την πλήρη οξείδωση των 0,5mol της 2-προπανόλης σε προπανόνη, απαιτούνται 0,2mol KMnO4, ενώ στο διάλυμα που δίνεται, περιέ-χονται… n=C·V=0,1·0,5=0,05mol KMnO4. ")</f>
        <v/>
      </c>
      <c r="K164" s="503"/>
      <c r="L164" s="503"/>
      <c r="M164" s="503"/>
      <c r="N164" s="503"/>
      <c r="O164" s="503"/>
      <c r="P164" s="65"/>
      <c r="Q164" s="65"/>
      <c r="AZ164" s="124"/>
      <c r="BB164" s="511" t="s">
        <v>851</v>
      </c>
      <c r="BC164" s="511"/>
      <c r="BD164" s="511"/>
      <c r="BE164" s="511"/>
      <c r="BF164" s="511"/>
      <c r="BG164" s="511"/>
      <c r="BH164" s="511"/>
      <c r="BI164" s="511"/>
      <c r="BJ164" s="511"/>
      <c r="BL164" s="117"/>
    </row>
    <row r="165" spans="1:64" ht="20.100000000000001" customHeight="1" x14ac:dyDescent="0.2">
      <c r="B165" s="573"/>
      <c r="C165" s="573"/>
      <c r="D165" s="573"/>
      <c r="E165" s="573"/>
      <c r="F165" s="573"/>
      <c r="G165" s="573"/>
      <c r="H165" s="573"/>
      <c r="J165" s="503"/>
      <c r="K165" s="503"/>
      <c r="L165" s="503"/>
      <c r="M165" s="503"/>
      <c r="N165" s="503"/>
      <c r="O165" s="503"/>
      <c r="P165" s="65"/>
      <c r="Q165" s="65"/>
      <c r="AZ165" s="124"/>
      <c r="BB165" s="511" t="s">
        <v>852</v>
      </c>
      <c r="BC165" s="511"/>
      <c r="BD165" s="511"/>
      <c r="BE165" s="511"/>
      <c r="BF165" s="511"/>
      <c r="BG165" s="511"/>
      <c r="BH165" s="511"/>
      <c r="BI165" s="511"/>
      <c r="BJ165" s="511"/>
      <c r="BL165" s="117"/>
    </row>
    <row r="166" spans="1:64" ht="20.100000000000001" customHeight="1" x14ac:dyDescent="0.2">
      <c r="B166" s="573" t="s">
        <v>550</v>
      </c>
      <c r="C166" s="573"/>
      <c r="D166" s="573"/>
      <c r="E166" s="573"/>
      <c r="F166" s="573"/>
      <c r="G166" s="573"/>
      <c r="H166" s="573"/>
      <c r="J166" s="503"/>
      <c r="K166" s="503"/>
      <c r="L166" s="503"/>
      <c r="M166" s="503"/>
      <c r="N166" s="503"/>
      <c r="O166" s="503"/>
      <c r="P166" s="65"/>
      <c r="Q166" s="65"/>
      <c r="AZ166" s="124"/>
      <c r="BB166" s="511" t="s">
        <v>854</v>
      </c>
      <c r="BC166" s="511"/>
      <c r="BD166" s="511"/>
      <c r="BE166" s="511"/>
      <c r="BF166" s="511"/>
      <c r="BG166" s="511"/>
      <c r="BH166" s="511"/>
      <c r="BI166" s="511"/>
      <c r="BJ166" s="511"/>
      <c r="BL166" s="117"/>
    </row>
    <row r="167" spans="1:64" ht="20.100000000000001" customHeight="1" x14ac:dyDescent="0.2">
      <c r="B167" s="573"/>
      <c r="C167" s="573"/>
      <c r="D167" s="573"/>
      <c r="E167" s="573"/>
      <c r="F167" s="573"/>
      <c r="G167" s="573"/>
      <c r="H167" s="573"/>
      <c r="J167" s="503"/>
      <c r="K167" s="503"/>
      <c r="L167" s="503"/>
      <c r="M167" s="503"/>
      <c r="N167" s="503"/>
      <c r="O167" s="503"/>
      <c r="P167" s="65"/>
      <c r="Q167" s="65"/>
      <c r="AZ167" s="124"/>
      <c r="BB167" s="513" t="s">
        <v>855</v>
      </c>
      <c r="BC167" s="513"/>
      <c r="BD167" s="513"/>
      <c r="BE167" s="513"/>
      <c r="BF167" s="513"/>
      <c r="BG167" s="513"/>
      <c r="BH167" s="513"/>
      <c r="BI167" s="513"/>
      <c r="BJ167" s="513"/>
      <c r="BL167" s="117"/>
    </row>
    <row r="168" spans="1:64" ht="20.100000000000001" customHeight="1" x14ac:dyDescent="0.2">
      <c r="B168" s="573"/>
      <c r="C168" s="573"/>
      <c r="D168" s="573"/>
      <c r="E168" s="573"/>
      <c r="F168" s="573"/>
      <c r="G168" s="573"/>
      <c r="H168" s="573"/>
      <c r="J168" s="503" t="str">
        <f>IF(J151&lt;&gt;"ναι","","Είναι φανερό ότι αφού η προς οξέιδωση της αλκοόλης απαιτούμενη ποσότητα KMnO4 υπερβαίνει αυτήν που διαθέτουμε, θα συμβεί α-ποχρωματισμός του διαλύματος του KMnO4, καθώς αυτό θα κατά-ναλωθεί πλήρως.")</f>
        <v/>
      </c>
      <c r="K168" s="503"/>
      <c r="L168" s="503"/>
      <c r="M168" s="503"/>
      <c r="N168" s="503"/>
      <c r="O168" s="503"/>
      <c r="P168" s="65"/>
      <c r="Q168" s="65"/>
      <c r="AZ168" s="124"/>
      <c r="BB168" s="513"/>
      <c r="BC168" s="513"/>
      <c r="BD168" s="513"/>
      <c r="BE168" s="513"/>
      <c r="BF168" s="513"/>
      <c r="BG168" s="513"/>
      <c r="BH168" s="513"/>
      <c r="BI168" s="513"/>
      <c r="BJ168" s="513"/>
      <c r="BL168" s="117"/>
    </row>
    <row r="169" spans="1:64" ht="20.100000000000001" customHeight="1" x14ac:dyDescent="0.2">
      <c r="B169" s="573"/>
      <c r="C169" s="573"/>
      <c r="D169" s="573"/>
      <c r="E169" s="573"/>
      <c r="F169" s="573"/>
      <c r="G169" s="573"/>
      <c r="H169" s="573"/>
      <c r="J169" s="503"/>
      <c r="K169" s="503"/>
      <c r="L169" s="503"/>
      <c r="M169" s="503"/>
      <c r="N169" s="503"/>
      <c r="O169" s="503"/>
      <c r="P169" s="65"/>
      <c r="Q169" s="65"/>
      <c r="AZ169" s="124"/>
      <c r="BB169" s="511" t="s">
        <v>860</v>
      </c>
      <c r="BC169" s="511"/>
      <c r="BD169" s="511"/>
      <c r="BE169" s="511"/>
      <c r="BF169" s="511"/>
      <c r="BG169" s="511"/>
      <c r="BH169" s="511"/>
      <c r="BI169" s="511"/>
      <c r="BJ169" s="511"/>
      <c r="BL169" s="117"/>
    </row>
    <row r="170" spans="1:64" ht="20.100000000000001" customHeight="1" x14ac:dyDescent="0.2">
      <c r="B170" s="573"/>
      <c r="C170" s="573"/>
      <c r="D170" s="573"/>
      <c r="E170" s="573"/>
      <c r="F170" s="573"/>
      <c r="G170" s="573"/>
      <c r="H170" s="573"/>
      <c r="J170" s="503"/>
      <c r="K170" s="503"/>
      <c r="L170" s="503"/>
      <c r="M170" s="503"/>
      <c r="N170" s="503"/>
      <c r="O170" s="503"/>
      <c r="P170" s="65"/>
      <c r="Q170" s="65"/>
      <c r="AZ170" s="124"/>
      <c r="BB170" s="513" t="s">
        <v>857</v>
      </c>
      <c r="BC170" s="513"/>
      <c r="BD170" s="513"/>
      <c r="BE170" s="513"/>
      <c r="BF170" s="513"/>
      <c r="BG170" s="513"/>
      <c r="BH170" s="513"/>
      <c r="BI170" s="513"/>
      <c r="BJ170" s="513"/>
      <c r="BL170" s="117"/>
    </row>
    <row r="171" spans="1:64" ht="20.100000000000001" customHeight="1" x14ac:dyDescent="0.2">
      <c r="D171" s="579" t="s">
        <v>219</v>
      </c>
      <c r="E171" s="579"/>
      <c r="F171" s="579"/>
      <c r="G171" s="579"/>
      <c r="H171" s="579"/>
      <c r="J171" s="503"/>
      <c r="K171" s="503"/>
      <c r="L171" s="503"/>
      <c r="M171" s="503"/>
      <c r="N171" s="503"/>
      <c r="O171" s="503"/>
      <c r="P171" s="65"/>
      <c r="Q171" s="65"/>
      <c r="AZ171" s="124"/>
      <c r="BB171" s="513"/>
      <c r="BC171" s="513"/>
      <c r="BD171" s="513"/>
      <c r="BE171" s="513"/>
      <c r="BF171" s="513"/>
      <c r="BG171" s="513"/>
      <c r="BH171" s="513"/>
      <c r="BI171" s="513"/>
      <c r="BJ171" s="513"/>
      <c r="BL171" s="117"/>
    </row>
    <row r="172" spans="1:64" ht="20.100000000000001" customHeight="1" x14ac:dyDescent="0.2">
      <c r="B172" s="496" t="s">
        <v>220</v>
      </c>
      <c r="C172" s="496"/>
      <c r="D172" s="496"/>
      <c r="E172" s="496"/>
      <c r="F172" s="496"/>
      <c r="J172" s="532" t="s">
        <v>395</v>
      </c>
      <c r="K172" s="532"/>
      <c r="P172" s="65"/>
      <c r="Q172" s="65"/>
      <c r="AZ172" s="124"/>
      <c r="BA172" s="138" t="s">
        <v>858</v>
      </c>
      <c r="BB172" s="513" t="s">
        <v>859</v>
      </c>
      <c r="BC172" s="513"/>
      <c r="BD172" s="513"/>
      <c r="BE172" s="513"/>
      <c r="BF172" s="513"/>
      <c r="BG172" s="513"/>
      <c r="BH172" s="513"/>
      <c r="BI172" s="513"/>
      <c r="BJ172" s="513"/>
      <c r="BL172" s="117"/>
    </row>
    <row r="173" spans="1:64" ht="20.100000000000001" customHeight="1" x14ac:dyDescent="0.2">
      <c r="A173" s="69" t="s">
        <v>221</v>
      </c>
      <c r="B173" s="573" t="s">
        <v>471</v>
      </c>
      <c r="C173" s="573"/>
      <c r="D173" s="573"/>
      <c r="E173" s="573"/>
      <c r="F173" s="573"/>
      <c r="G173" s="573"/>
      <c r="H173" s="573"/>
      <c r="J173" s="532"/>
      <c r="K173" s="532"/>
      <c r="P173" s="65"/>
      <c r="Q173" s="65"/>
      <c r="AZ173" s="124"/>
      <c r="BB173" s="513"/>
      <c r="BC173" s="513"/>
      <c r="BD173" s="513"/>
      <c r="BE173" s="513"/>
      <c r="BF173" s="513"/>
      <c r="BG173" s="513"/>
      <c r="BH173" s="513"/>
      <c r="BI173" s="513"/>
      <c r="BJ173" s="513"/>
      <c r="BL173" s="117"/>
    </row>
    <row r="174" spans="1:64" ht="20.100000000000001" customHeight="1" x14ac:dyDescent="0.2">
      <c r="B174" s="573"/>
      <c r="C174" s="573"/>
      <c r="D174" s="573"/>
      <c r="E174" s="573"/>
      <c r="F174" s="573"/>
      <c r="G174" s="573"/>
      <c r="H174" s="573"/>
      <c r="J174" s="532"/>
      <c r="K174" s="532"/>
      <c r="P174" s="65"/>
      <c r="Q174" s="65"/>
      <c r="AZ174" s="124"/>
      <c r="BB174" s="513"/>
      <c r="BC174" s="513"/>
      <c r="BD174" s="513"/>
      <c r="BE174" s="513"/>
      <c r="BF174" s="513"/>
      <c r="BG174" s="513"/>
      <c r="BH174" s="513"/>
      <c r="BI174" s="513"/>
      <c r="BJ174" s="513"/>
      <c r="BL174" s="117"/>
    </row>
    <row r="175" spans="1:64" ht="20.100000000000001" customHeight="1" x14ac:dyDescent="0.2">
      <c r="B175" s="573"/>
      <c r="C175" s="573"/>
      <c r="D175" s="573"/>
      <c r="E175" s="573"/>
      <c r="F175" s="573"/>
      <c r="G175" s="573"/>
      <c r="H175" s="573"/>
      <c r="J175" s="508"/>
      <c r="K175" s="509"/>
      <c r="P175" s="65"/>
      <c r="Q175" s="65"/>
      <c r="AZ175" s="124"/>
      <c r="BB175" s="513" t="s">
        <v>889</v>
      </c>
      <c r="BC175" s="513"/>
      <c r="BD175" s="513"/>
      <c r="BE175" s="513"/>
      <c r="BF175" s="513"/>
      <c r="BG175" s="513"/>
      <c r="BH175" s="513"/>
      <c r="BI175" s="513"/>
      <c r="BJ175" s="513"/>
      <c r="BL175" s="117"/>
    </row>
    <row r="176" spans="1:64" ht="20.100000000000001" customHeight="1" x14ac:dyDescent="0.2">
      <c r="P176" s="65"/>
      <c r="Q176" s="65"/>
      <c r="AZ176" s="124"/>
      <c r="BB176" s="513"/>
      <c r="BC176" s="513"/>
      <c r="BD176" s="513"/>
      <c r="BE176" s="513"/>
      <c r="BF176" s="513"/>
      <c r="BG176" s="513"/>
      <c r="BH176" s="513"/>
      <c r="BI176" s="513"/>
      <c r="BJ176" s="513"/>
      <c r="BL176" s="117"/>
    </row>
    <row r="177" spans="2:64" ht="20.100000000000001" customHeight="1" x14ac:dyDescent="0.2">
      <c r="F177" s="513" t="s">
        <v>229</v>
      </c>
      <c r="G177" s="513"/>
      <c r="I177" s="93"/>
      <c r="J177" s="533" t="str">
        <f>IF(J175&lt;&gt;"ναι","","Λύση του προβλήματος 7")</f>
        <v/>
      </c>
      <c r="K177" s="533"/>
      <c r="L177" s="533"/>
      <c r="M177" s="93"/>
      <c r="N177" s="93"/>
      <c r="O177" s="93"/>
      <c r="P177" s="65"/>
      <c r="Q177" s="65"/>
      <c r="AZ177" s="124"/>
      <c r="BB177" s="513"/>
      <c r="BC177" s="513"/>
      <c r="BD177" s="513"/>
      <c r="BE177" s="513"/>
      <c r="BF177" s="513"/>
      <c r="BG177" s="513"/>
      <c r="BH177" s="513"/>
      <c r="BI177" s="513"/>
      <c r="BJ177" s="513"/>
      <c r="BL177" s="117"/>
    </row>
    <row r="178" spans="2:64" ht="20.100000000000001" customHeight="1" x14ac:dyDescent="0.2">
      <c r="F178" s="513"/>
      <c r="G178" s="513"/>
      <c r="I178" s="108" t="str">
        <f>IF(J175&lt;&gt;"ναι","","►")</f>
        <v/>
      </c>
      <c r="J178" s="507" t="str">
        <f>IF(J175&lt;&gt;"ναι","","Από το διάγραμμα των χημικών εξισώσεων προκύπτει ότι είναι…")</f>
        <v/>
      </c>
      <c r="K178" s="507"/>
      <c r="L178" s="507"/>
      <c r="M178" s="507"/>
      <c r="N178" s="507"/>
      <c r="O178" s="507"/>
      <c r="P178" s="65"/>
      <c r="Q178" s="65"/>
      <c r="AZ178" s="124"/>
      <c r="BB178" s="71"/>
      <c r="BL178" s="117"/>
    </row>
    <row r="179" spans="2:64" ht="20.100000000000001" customHeight="1" x14ac:dyDescent="0.2">
      <c r="J179" s="534" t="str">
        <f>IF(J175&lt;&gt;"ναι","","Α: CH3–CH2–CH2Cl,  Β: CH3–CH=CH2,  Γ: (–CΗ(CH3)–CH2–)v")</f>
        <v/>
      </c>
      <c r="K179" s="534"/>
      <c r="L179" s="534"/>
      <c r="M179" s="534"/>
      <c r="N179" s="534"/>
      <c r="O179" s="534"/>
      <c r="P179" s="65"/>
      <c r="Q179" s="65"/>
      <c r="AZ179" s="124"/>
      <c r="BA179" s="117"/>
      <c r="BB179" s="117"/>
      <c r="BC179" s="117"/>
      <c r="BD179" s="117"/>
      <c r="BE179" s="117"/>
      <c r="BF179" s="117"/>
      <c r="BG179" s="117"/>
      <c r="BH179" s="117"/>
      <c r="BI179" s="117"/>
      <c r="BJ179" s="117"/>
      <c r="BK179" s="117"/>
      <c r="BL179" s="117"/>
    </row>
    <row r="180" spans="2:64" ht="20.100000000000001" customHeight="1" x14ac:dyDescent="0.2">
      <c r="J180" s="534" t="str">
        <f>IF(J175&lt;&gt;"ναι","","Δ: CH3–CH2–CH2–OH,  Ε: CH3–CH(OH)–CH3")</f>
        <v/>
      </c>
      <c r="K180" s="534"/>
      <c r="L180" s="534"/>
      <c r="M180" s="534"/>
      <c r="N180" s="534"/>
      <c r="O180" s="534"/>
      <c r="P180" s="65"/>
      <c r="Q180" s="65"/>
      <c r="BB180" s="71"/>
    </row>
    <row r="181" spans="2:64" ht="20.100000000000001" customHeight="1" x14ac:dyDescent="0.2">
      <c r="B181" s="511" t="s">
        <v>225</v>
      </c>
      <c r="C181" s="511"/>
      <c r="D181" s="511"/>
      <c r="E181" s="511"/>
      <c r="F181" s="511"/>
      <c r="G181" s="511"/>
      <c r="H181" s="511"/>
      <c r="J181" s="535" t="str">
        <f>IF(J175&lt;&gt;"ναι","","Ζ: CH3–CH2–CH2–COOH, Θ: CH3–CHBr–CH2Br, Κ: CH3–C≡CH")</f>
        <v/>
      </c>
      <c r="K181" s="535"/>
      <c r="L181" s="535"/>
      <c r="M181" s="535"/>
      <c r="N181" s="535"/>
      <c r="O181" s="535"/>
      <c r="P181" s="65"/>
      <c r="Q181" s="65"/>
      <c r="BB181" s="71"/>
    </row>
    <row r="182" spans="2:64" ht="20.100000000000001" customHeight="1" x14ac:dyDescent="0.2">
      <c r="B182" s="511"/>
      <c r="C182" s="511"/>
      <c r="D182" s="511"/>
      <c r="E182" s="511"/>
      <c r="F182" s="511"/>
      <c r="G182" s="511"/>
      <c r="H182" s="511"/>
      <c r="J182" s="534" t="str">
        <f>IF(J175&lt;&gt;"ναι","","Λ: CH3–C≡CNa")</f>
        <v/>
      </c>
      <c r="K182" s="534"/>
      <c r="L182" s="534"/>
      <c r="M182" s="534"/>
      <c r="N182" s="534"/>
      <c r="O182" s="534"/>
      <c r="P182" s="65"/>
      <c r="Q182" s="65"/>
      <c r="BB182" s="71"/>
    </row>
    <row r="183" spans="2:64" ht="20.100000000000001" customHeight="1" x14ac:dyDescent="0.2">
      <c r="J183" s="503" t="str">
        <f>IF(J175&lt;&gt;"ναι","","Η ένωση Ε (δηλαδή η 2-προπανόλη), διακρίνεται εύκολα από την ένωση Δ (1-προπανόλη), καθώς αλοφορμίζεται, οπότε με επίδραση αλκαλικού διαλύματος Ι2 παρέχει κίτρινο ίζημα (CHI3).")</f>
        <v/>
      </c>
      <c r="K183" s="503"/>
      <c r="L183" s="503"/>
      <c r="M183" s="503"/>
      <c r="N183" s="503"/>
      <c r="O183" s="503"/>
      <c r="P183" s="65"/>
      <c r="Q183" s="65"/>
      <c r="BB183" s="71"/>
    </row>
    <row r="184" spans="2:64" ht="20.100000000000001" customHeight="1" x14ac:dyDescent="0.2">
      <c r="G184" s="511" t="s">
        <v>224</v>
      </c>
      <c r="H184" s="511"/>
      <c r="J184" s="503"/>
      <c r="K184" s="503"/>
      <c r="L184" s="503"/>
      <c r="M184" s="503"/>
      <c r="N184" s="503"/>
      <c r="O184" s="503"/>
      <c r="P184" s="65"/>
      <c r="Q184" s="65"/>
      <c r="BB184" s="71"/>
    </row>
    <row r="185" spans="2:64" ht="20.100000000000001" customHeight="1" x14ac:dyDescent="0.2">
      <c r="B185" s="112" t="s">
        <v>472</v>
      </c>
      <c r="G185" s="511"/>
      <c r="H185" s="511"/>
      <c r="J185" s="503"/>
      <c r="K185" s="503"/>
      <c r="L185" s="503"/>
      <c r="M185" s="503"/>
      <c r="N185" s="503"/>
      <c r="O185" s="503"/>
      <c r="P185" s="65"/>
      <c r="Q185" s="65"/>
    </row>
    <row r="186" spans="2:64" ht="20.100000000000001" customHeight="1" x14ac:dyDescent="0.2">
      <c r="J186" s="503" t="str">
        <f>IF(J175&lt;&gt;"ναι","","Η μέγιστη ποσότητα Br2 μπορεί να καταναλωθεί από 0,2mol προ-πινίου (ένωση Κ) είναι 2·0,2=0,4mol Br2. Αυτό προκύπτει από τη στοιχειομετρική αναλογία της αντίδρασης που παριστάνεται με τη χημική εξίσωση…")</f>
        <v/>
      </c>
      <c r="K186" s="503"/>
      <c r="L186" s="503"/>
      <c r="M186" s="503"/>
      <c r="N186" s="503"/>
      <c r="O186" s="503"/>
      <c r="P186" s="65"/>
      <c r="Q186" s="65"/>
    </row>
    <row r="187" spans="2:64" ht="20.100000000000001" customHeight="1" x14ac:dyDescent="0.2">
      <c r="E187" s="99" t="s">
        <v>226</v>
      </c>
      <c r="J187" s="503"/>
      <c r="K187" s="503"/>
      <c r="L187" s="503"/>
      <c r="M187" s="503"/>
      <c r="N187" s="503"/>
      <c r="O187" s="503"/>
      <c r="P187" s="65"/>
      <c r="Q187" s="65"/>
    </row>
    <row r="188" spans="2:64" ht="20.100000000000001" customHeight="1" x14ac:dyDescent="0.2">
      <c r="J188" s="503"/>
      <c r="K188" s="503"/>
      <c r="L188" s="503"/>
      <c r="M188" s="503"/>
      <c r="N188" s="503"/>
      <c r="O188" s="503"/>
      <c r="P188" s="65"/>
      <c r="Q188" s="65"/>
    </row>
    <row r="189" spans="2:64" ht="20.100000000000001" customHeight="1" x14ac:dyDescent="0.2">
      <c r="B189" s="565" t="s">
        <v>230</v>
      </c>
      <c r="C189" s="565"/>
      <c r="D189" s="565"/>
      <c r="E189" s="99" t="s">
        <v>228</v>
      </c>
      <c r="F189" s="99" t="s">
        <v>227</v>
      </c>
      <c r="J189" s="503"/>
      <c r="K189" s="503"/>
      <c r="L189" s="503"/>
      <c r="M189" s="503"/>
      <c r="N189" s="503"/>
      <c r="O189" s="503"/>
      <c r="P189" s="65"/>
      <c r="Q189" s="65"/>
    </row>
    <row r="190" spans="2:64" ht="20.100000000000001" customHeight="1" x14ac:dyDescent="0.2">
      <c r="B190" s="565"/>
      <c r="C190" s="565"/>
      <c r="D190" s="565"/>
      <c r="J190" s="517" t="str">
        <f>IF(J175&lt;&gt;"ναι","","          CH3–C≡CH + 2Br2 → CH3–CBr2–CHBr2")</f>
        <v/>
      </c>
      <c r="K190" s="517"/>
      <c r="L190" s="517"/>
      <c r="M190" s="517"/>
      <c r="N190" s="517"/>
      <c r="O190" s="517"/>
      <c r="P190" s="65"/>
      <c r="Q190" s="65"/>
    </row>
    <row r="191" spans="2:64" ht="20.100000000000001" customHeight="1" x14ac:dyDescent="0.2">
      <c r="J191" s="507" t="str">
        <f>IF(J175&lt;&gt;"ναι","","Η ποσότητα του Br2 που περιέχεται στο διάλυμα είναι ίση με…")</f>
        <v/>
      </c>
      <c r="K191" s="507"/>
      <c r="L191" s="507"/>
      <c r="M191" s="507"/>
      <c r="N191" s="507"/>
      <c r="O191" s="507"/>
      <c r="P191" s="65"/>
      <c r="Q191" s="65"/>
    </row>
    <row r="192" spans="2:64" ht="20.100000000000001" customHeight="1" x14ac:dyDescent="0.2">
      <c r="B192" s="573" t="s">
        <v>551</v>
      </c>
      <c r="C192" s="573"/>
      <c r="D192" s="573"/>
      <c r="E192" s="573"/>
      <c r="F192" s="573"/>
      <c r="G192" s="573"/>
      <c r="H192" s="573"/>
      <c r="J192" s="533" t="str">
        <f>IF(J175&lt;&gt;"ναι","","…n=C·V=1,2·0,5=0,6mol Br2 &gt; 0,4mol Br2.")</f>
        <v/>
      </c>
      <c r="K192" s="533"/>
      <c r="L192" s="533"/>
      <c r="M192" s="533"/>
      <c r="N192" s="533"/>
      <c r="O192" s="533"/>
      <c r="P192" s="65"/>
      <c r="Q192" s="65"/>
    </row>
    <row r="193" spans="1:17" ht="20.100000000000001" customHeight="1" x14ac:dyDescent="0.2">
      <c r="B193" s="573"/>
      <c r="C193" s="573"/>
      <c r="D193" s="573"/>
      <c r="E193" s="573"/>
      <c r="F193" s="573"/>
      <c r="G193" s="573"/>
      <c r="H193" s="573"/>
      <c r="J193" s="535" t="str">
        <f>IF(J175&lt;&gt;"ναι","","Συμπεραίνουμε λοιπόν, ότι το διάλυμα  Br2 δε θα αποχρωματιστεί, αφού μετά το τέλος της αντίδρασης θα περισσέψου…
... 0,6–0,4=0,2mol Br2.")</f>
        <v/>
      </c>
      <c r="K193" s="535"/>
      <c r="L193" s="535"/>
      <c r="M193" s="535"/>
      <c r="N193" s="535"/>
      <c r="O193" s="535"/>
      <c r="P193" s="65"/>
      <c r="Q193" s="65"/>
    </row>
    <row r="194" spans="1:17" ht="20.100000000000001" customHeight="1" x14ac:dyDescent="0.2">
      <c r="B194" s="573"/>
      <c r="C194" s="573"/>
      <c r="D194" s="573"/>
      <c r="E194" s="573"/>
      <c r="F194" s="573"/>
      <c r="G194" s="573"/>
      <c r="H194" s="573"/>
      <c r="J194" s="535"/>
      <c r="K194" s="535"/>
      <c r="L194" s="535"/>
      <c r="M194" s="535"/>
      <c r="N194" s="535"/>
      <c r="O194" s="535"/>
      <c r="P194" s="65"/>
      <c r="Q194" s="65"/>
    </row>
    <row r="195" spans="1:17" ht="20.100000000000001" customHeight="1" x14ac:dyDescent="0.2">
      <c r="B195" s="573"/>
      <c r="C195" s="573"/>
      <c r="D195" s="573"/>
      <c r="E195" s="573"/>
      <c r="F195" s="573"/>
      <c r="G195" s="573"/>
      <c r="H195" s="573"/>
      <c r="J195" s="535"/>
      <c r="K195" s="535"/>
      <c r="L195" s="535"/>
      <c r="M195" s="535"/>
      <c r="N195" s="535"/>
      <c r="O195" s="535"/>
      <c r="P195" s="65"/>
      <c r="Q195" s="65"/>
    </row>
    <row r="196" spans="1:17" ht="20.100000000000001" customHeight="1" x14ac:dyDescent="0.2">
      <c r="B196" s="573" t="s">
        <v>552</v>
      </c>
      <c r="C196" s="573"/>
      <c r="D196" s="573"/>
      <c r="E196" s="573"/>
      <c r="F196" s="573"/>
      <c r="G196" s="573"/>
      <c r="H196" s="573"/>
      <c r="P196" s="65"/>
      <c r="Q196" s="65"/>
    </row>
    <row r="197" spans="1:17" ht="20.100000000000001" customHeight="1" x14ac:dyDescent="0.2">
      <c r="B197" s="573"/>
      <c r="C197" s="573"/>
      <c r="D197" s="573"/>
      <c r="E197" s="573"/>
      <c r="F197" s="573"/>
      <c r="G197" s="573"/>
      <c r="H197" s="573"/>
      <c r="P197" s="65"/>
      <c r="Q197" s="65"/>
    </row>
    <row r="198" spans="1:17" ht="20.100000000000001" customHeight="1" x14ac:dyDescent="0.2">
      <c r="B198" s="573"/>
      <c r="C198" s="573"/>
      <c r="D198" s="573"/>
      <c r="E198" s="573"/>
      <c r="F198" s="573"/>
      <c r="G198" s="573"/>
      <c r="H198" s="573"/>
      <c r="J198" s="532" t="s">
        <v>385</v>
      </c>
      <c r="K198" s="532"/>
      <c r="P198" s="65"/>
      <c r="Q198" s="65"/>
    </row>
    <row r="199" spans="1:17" ht="20.100000000000001" customHeight="1" x14ac:dyDescent="0.2">
      <c r="B199" s="573"/>
      <c r="C199" s="573"/>
      <c r="D199" s="573"/>
      <c r="E199" s="573"/>
      <c r="F199" s="573"/>
      <c r="G199" s="573"/>
      <c r="H199" s="573"/>
      <c r="J199" s="532"/>
      <c r="K199" s="532"/>
      <c r="P199" s="65"/>
      <c r="Q199" s="65"/>
    </row>
    <row r="200" spans="1:17" ht="20.100000000000001" customHeight="1" x14ac:dyDescent="0.2">
      <c r="D200" s="579" t="s">
        <v>231</v>
      </c>
      <c r="E200" s="579"/>
      <c r="F200" s="579"/>
      <c r="G200" s="579"/>
      <c r="H200" s="579"/>
      <c r="J200" s="532"/>
      <c r="K200" s="532"/>
      <c r="P200" s="65"/>
      <c r="Q200" s="65"/>
    </row>
    <row r="201" spans="1:17" ht="20.100000000000001" customHeight="1" x14ac:dyDescent="0.2">
      <c r="B201" s="496" t="s">
        <v>232</v>
      </c>
      <c r="C201" s="496"/>
      <c r="D201" s="496"/>
      <c r="E201" s="496"/>
      <c r="F201" s="496"/>
      <c r="J201" s="508"/>
      <c r="K201" s="509"/>
      <c r="P201" s="65"/>
      <c r="Q201" s="65"/>
    </row>
    <row r="202" spans="1:17" ht="20.100000000000001" customHeight="1" x14ac:dyDescent="0.2">
      <c r="A202" s="69" t="s">
        <v>233</v>
      </c>
      <c r="B202" s="511" t="s">
        <v>212</v>
      </c>
      <c r="C202" s="511"/>
      <c r="D202" s="511"/>
      <c r="E202" s="511"/>
      <c r="F202" s="511"/>
      <c r="G202" s="511"/>
      <c r="H202" s="511"/>
      <c r="P202" s="65"/>
      <c r="Q202" s="65"/>
    </row>
    <row r="203" spans="1:17" ht="20.100000000000001" customHeight="1" x14ac:dyDescent="0.2">
      <c r="A203" s="69"/>
      <c r="J203" s="533" t="str">
        <f>IF(J201&lt;&gt;"ναι","","Λύση του προβλήματος 8")</f>
        <v/>
      </c>
      <c r="K203" s="533"/>
      <c r="L203" s="533"/>
      <c r="M203" s="71"/>
      <c r="N203" s="71"/>
      <c r="O203" s="71"/>
      <c r="P203" s="65"/>
      <c r="Q203" s="65"/>
    </row>
    <row r="204" spans="1:17" ht="20.100000000000001" customHeight="1" x14ac:dyDescent="0.2">
      <c r="B204" s="511" t="s">
        <v>553</v>
      </c>
      <c r="C204" s="511"/>
      <c r="D204" s="511"/>
      <c r="E204" s="511"/>
      <c r="F204" s="511"/>
      <c r="G204" s="511"/>
      <c r="H204" s="511"/>
      <c r="I204" s="108" t="str">
        <f>IF(J201&lt;&gt;"ναι","","►")</f>
        <v/>
      </c>
      <c r="J204" s="518" t="str">
        <f>IF(J201&lt;&gt;"ναι","","Από το ΜΤ της ένωσης Α καταλαβαίνουμε ότι αυτή είναι ένα οξύ ή ένας εστέρας. Αν είναι οξύ, με το NaOH γίνεται εξουδετέρωση και σχηματίζονται άλας και νερό.")</f>
        <v/>
      </c>
      <c r="K204" s="518"/>
      <c r="L204" s="518"/>
      <c r="M204" s="518"/>
      <c r="N204" s="518"/>
      <c r="O204" s="518"/>
      <c r="P204" s="65"/>
      <c r="Q204" s="65"/>
    </row>
    <row r="205" spans="1:17" ht="20.100000000000001" customHeight="1" x14ac:dyDescent="0.2">
      <c r="J205" s="518"/>
      <c r="K205" s="518"/>
      <c r="L205" s="518"/>
      <c r="M205" s="518"/>
      <c r="N205" s="518"/>
      <c r="O205" s="518"/>
      <c r="P205" s="65"/>
      <c r="Q205" s="65"/>
    </row>
    <row r="206" spans="1:17" ht="20.100000000000001" customHeight="1" x14ac:dyDescent="0.2">
      <c r="J206" s="518"/>
      <c r="K206" s="518"/>
      <c r="L206" s="518"/>
      <c r="M206" s="518"/>
      <c r="N206" s="518"/>
      <c r="O206" s="518"/>
      <c r="P206" s="65"/>
      <c r="Q206" s="65"/>
    </row>
    <row r="207" spans="1:17" ht="20.100000000000001" customHeight="1" x14ac:dyDescent="0.2">
      <c r="J207" s="503" t="str">
        <f>IF(J201&lt;&gt;"ναι","","Αυτό είναι κάτι που πρέπει να αποκλειστεί, καθώς καμιά από τις ενώσεις Β ή Γ δε φαίνεται να μπορεί να είναι το νερό.")</f>
        <v/>
      </c>
      <c r="K207" s="503"/>
      <c r="L207" s="503"/>
      <c r="M207" s="503"/>
      <c r="N207" s="503"/>
      <c r="O207" s="503"/>
      <c r="P207" s="65"/>
      <c r="Q207" s="65"/>
    </row>
    <row r="208" spans="1:17" ht="20.100000000000001" customHeight="1" x14ac:dyDescent="0.2">
      <c r="B208" s="511" t="s">
        <v>475</v>
      </c>
      <c r="C208" s="511"/>
      <c r="D208" s="511"/>
      <c r="E208" s="511" t="s">
        <v>234</v>
      </c>
      <c r="F208" s="511"/>
      <c r="G208" s="511"/>
      <c r="J208" s="503"/>
      <c r="K208" s="503"/>
      <c r="L208" s="503"/>
      <c r="M208" s="503"/>
      <c r="N208" s="503"/>
      <c r="O208" s="503"/>
      <c r="P208" s="65"/>
      <c r="Q208" s="65"/>
    </row>
    <row r="209" spans="2:17" ht="20.100000000000001" customHeight="1" x14ac:dyDescent="0.2">
      <c r="B209" s="68" t="s">
        <v>474</v>
      </c>
      <c r="J209" s="536" t="str">
        <f>IF(J201&lt;&gt;"ναι","","Συμπεραίνουμε λοιπόν, ότι η ένωση Α είναι ένας εστέρας που υ-πέστη σαπωνοποίηση, οπότε σχηματίστηκε η αλκοόλη Β, (παρα-τήρησε ότι αντιδρά με το SOCl2) και το άλας Γ ενός οργανικού ο-ξέος.")</f>
        <v/>
      </c>
      <c r="K209" s="536"/>
      <c r="L209" s="536"/>
      <c r="M209" s="536"/>
      <c r="N209" s="536"/>
      <c r="O209" s="536"/>
      <c r="P209" s="65"/>
      <c r="Q209" s="65"/>
    </row>
    <row r="210" spans="2:17" ht="20.100000000000001" customHeight="1" x14ac:dyDescent="0.2">
      <c r="J210" s="536"/>
      <c r="K210" s="536"/>
      <c r="L210" s="536"/>
      <c r="M210" s="536"/>
      <c r="N210" s="536"/>
      <c r="O210" s="536"/>
      <c r="P210" s="65"/>
      <c r="Q210" s="65"/>
    </row>
    <row r="211" spans="2:17" ht="20.100000000000001" customHeight="1" x14ac:dyDescent="0.2">
      <c r="J211" s="536"/>
      <c r="K211" s="536"/>
      <c r="L211" s="536"/>
      <c r="M211" s="536"/>
      <c r="N211" s="536"/>
      <c r="O211" s="536"/>
      <c r="P211" s="65"/>
      <c r="Q211" s="65"/>
    </row>
    <row r="212" spans="2:17" ht="20.100000000000001" customHeight="1" x14ac:dyDescent="0.2">
      <c r="E212" s="511" t="s">
        <v>473</v>
      </c>
      <c r="F212" s="511"/>
      <c r="J212" s="536"/>
      <c r="K212" s="536"/>
      <c r="L212" s="536"/>
      <c r="M212" s="536"/>
      <c r="N212" s="536"/>
      <c r="O212" s="536"/>
      <c r="P212" s="65"/>
      <c r="Q212" s="65"/>
    </row>
    <row r="213" spans="2:17" ht="20.100000000000001" customHeight="1" x14ac:dyDescent="0.2">
      <c r="J213" s="503" t="str">
        <f>IF(J201&lt;&gt;"ναι","","Το άλας Γ αντιδρώντας με HCl δίνει το οξύ Δ, που προκύπτει επί-σης από την οξείδωση της αλκοόλης Β, κατά την αντίδρασή της με το KMnO4/H2SO4.")</f>
        <v/>
      </c>
      <c r="K213" s="503"/>
      <c r="L213" s="503"/>
      <c r="M213" s="503"/>
      <c r="N213" s="503"/>
      <c r="O213" s="503"/>
      <c r="P213" s="65"/>
      <c r="Q213" s="65"/>
    </row>
    <row r="214" spans="2:17" ht="20.100000000000001" customHeight="1" x14ac:dyDescent="0.2">
      <c r="B214" s="573" t="s">
        <v>235</v>
      </c>
      <c r="C214" s="573"/>
      <c r="D214" s="573"/>
      <c r="E214" s="573"/>
      <c r="F214" s="573"/>
      <c r="G214" s="573"/>
      <c r="H214" s="573"/>
      <c r="J214" s="503"/>
      <c r="K214" s="503"/>
      <c r="L214" s="503"/>
      <c r="M214" s="503"/>
      <c r="N214" s="503"/>
      <c r="O214" s="503"/>
      <c r="P214" s="65"/>
      <c r="Q214" s="65"/>
    </row>
    <row r="215" spans="2:17" ht="20.100000000000001" customHeight="1" x14ac:dyDescent="0.2">
      <c r="B215" s="573"/>
      <c r="C215" s="573"/>
      <c r="D215" s="573"/>
      <c r="E215" s="573"/>
      <c r="F215" s="573"/>
      <c r="G215" s="573"/>
      <c r="H215" s="573"/>
      <c r="J215" s="503"/>
      <c r="K215" s="503"/>
      <c r="L215" s="503"/>
      <c r="M215" s="503"/>
      <c r="N215" s="503"/>
      <c r="O215" s="503"/>
      <c r="P215" s="65"/>
      <c r="Q215" s="65"/>
    </row>
    <row r="216" spans="2:17" ht="20.100000000000001" customHeight="1" x14ac:dyDescent="0.2">
      <c r="B216" s="573" t="s">
        <v>236</v>
      </c>
      <c r="C216" s="573"/>
      <c r="D216" s="573"/>
      <c r="E216" s="573"/>
      <c r="F216" s="573"/>
      <c r="G216" s="573"/>
      <c r="H216" s="573"/>
      <c r="J216" s="516" t="str">
        <f>IF(J201&lt;&gt;"ναι","","Από την τελευταία παρατήρηση συμπεραίνεται ότι στο μόριο των ενώσεων Β και Γ περιέχεται ο ίδιος αριθμός ατόμων C, που δε μπορεί παρά να είναι ίσος με 2, αφού στο μόριο του εστέρα Α πε-ριέχονται 4 άτομα C.")</f>
        <v/>
      </c>
      <c r="K216" s="516"/>
      <c r="L216" s="516"/>
      <c r="M216" s="516"/>
      <c r="N216" s="516"/>
      <c r="O216" s="516"/>
      <c r="P216" s="65"/>
      <c r="Q216" s="65"/>
    </row>
    <row r="217" spans="2:17" ht="20.100000000000001" customHeight="1" x14ac:dyDescent="0.2">
      <c r="B217" s="573"/>
      <c r="C217" s="573"/>
      <c r="D217" s="573"/>
      <c r="E217" s="573"/>
      <c r="F217" s="573"/>
      <c r="G217" s="573"/>
      <c r="H217" s="573"/>
      <c r="J217" s="516"/>
      <c r="K217" s="516"/>
      <c r="L217" s="516"/>
      <c r="M217" s="516"/>
      <c r="N217" s="516"/>
      <c r="O217" s="516"/>
      <c r="P217" s="65"/>
      <c r="Q217" s="65"/>
    </row>
    <row r="218" spans="2:17" ht="20.100000000000001" customHeight="1" x14ac:dyDescent="0.2">
      <c r="B218" s="573"/>
      <c r="C218" s="573"/>
      <c r="D218" s="573"/>
      <c r="E218" s="573"/>
      <c r="F218" s="573"/>
      <c r="G218" s="573"/>
      <c r="H218" s="573"/>
      <c r="J218" s="516"/>
      <c r="K218" s="516"/>
      <c r="L218" s="516"/>
      <c r="M218" s="516"/>
      <c r="N218" s="516"/>
      <c r="O218" s="516"/>
      <c r="P218" s="65"/>
      <c r="Q218" s="65"/>
    </row>
    <row r="219" spans="2:17" ht="20.100000000000001" customHeight="1" x14ac:dyDescent="0.2">
      <c r="B219" s="573" t="s">
        <v>554</v>
      </c>
      <c r="C219" s="573"/>
      <c r="D219" s="573"/>
      <c r="E219" s="573"/>
      <c r="F219" s="573"/>
      <c r="G219" s="573"/>
      <c r="H219" s="573"/>
      <c r="J219" s="516"/>
      <c r="K219" s="516"/>
      <c r="L219" s="516"/>
      <c r="M219" s="516"/>
      <c r="N219" s="516"/>
      <c r="O219" s="516"/>
      <c r="P219" s="65"/>
      <c r="Q219" s="65"/>
    </row>
    <row r="220" spans="2:17" ht="20.100000000000001" customHeight="1" x14ac:dyDescent="0.2">
      <c r="B220" s="573"/>
      <c r="C220" s="573"/>
      <c r="D220" s="573"/>
      <c r="E220" s="573"/>
      <c r="F220" s="573"/>
      <c r="G220" s="573"/>
      <c r="H220" s="573"/>
      <c r="J220" s="535" t="str">
        <f>IF(J201&lt;&gt;"ναι","","Θα είναι λοιπόν, Β: CH3CH2OH, Γ: CH3COONa,
Δ: CH3COOH, Θ: CH3CH2Cl, και E: CH3CH=O.")</f>
        <v/>
      </c>
      <c r="K220" s="535"/>
      <c r="L220" s="535"/>
      <c r="M220" s="535"/>
      <c r="N220" s="535"/>
      <c r="O220" s="535"/>
      <c r="P220" s="65"/>
      <c r="Q220" s="65"/>
    </row>
    <row r="221" spans="2:17" ht="20.100000000000001" customHeight="1" x14ac:dyDescent="0.2">
      <c r="B221" s="573"/>
      <c r="C221" s="573"/>
      <c r="D221" s="573"/>
      <c r="E221" s="573"/>
      <c r="F221" s="573"/>
      <c r="G221" s="573"/>
      <c r="H221" s="573"/>
      <c r="J221" s="535"/>
      <c r="K221" s="535"/>
      <c r="L221" s="535"/>
      <c r="M221" s="535"/>
      <c r="N221" s="535"/>
      <c r="O221" s="535"/>
      <c r="P221" s="65"/>
      <c r="Q221" s="65"/>
    </row>
    <row r="222" spans="2:17" ht="20.100000000000001" customHeight="1" x14ac:dyDescent="0.2">
      <c r="B222" s="573"/>
      <c r="C222" s="573"/>
      <c r="D222" s="573"/>
      <c r="E222" s="573"/>
      <c r="F222" s="573"/>
      <c r="G222" s="573"/>
      <c r="H222" s="573"/>
      <c r="J222" s="593" t="str">
        <f>IF(J201&lt;&gt;"ναι","","Η ένωση Ζ δε μπορεί παρά να είναι μια δευτεροταγής αλοφορμι-ζόμενη αλκοόλη, που με επίδραση I2/NaOH δίνει το άλας Γ και CHI3, άρα στο μόριό της περιέχονται 3 άτομα C, επομένως η Ζ είναι η 2-προπανόλη, οπότε το αντιδραστήριο Grignard είναι το CH3MgCl.")</f>
        <v/>
      </c>
      <c r="K222" s="593"/>
      <c r="L222" s="593"/>
      <c r="M222" s="593"/>
      <c r="N222" s="593"/>
      <c r="O222" s="593"/>
      <c r="P222" s="65"/>
      <c r="Q222" s="65"/>
    </row>
    <row r="223" spans="2:17" ht="20.100000000000001" customHeight="1" x14ac:dyDescent="0.2">
      <c r="B223" s="573"/>
      <c r="C223" s="573"/>
      <c r="D223" s="573"/>
      <c r="E223" s="573"/>
      <c r="F223" s="573"/>
      <c r="G223" s="573"/>
      <c r="H223" s="573"/>
      <c r="J223" s="593"/>
      <c r="K223" s="593"/>
      <c r="L223" s="593"/>
      <c r="M223" s="593"/>
      <c r="N223" s="593"/>
      <c r="O223" s="593"/>
      <c r="P223" s="65"/>
      <c r="Q223" s="65"/>
    </row>
    <row r="224" spans="2:17" ht="20.100000000000001" customHeight="1" x14ac:dyDescent="0.2">
      <c r="B224" s="573" t="s">
        <v>555</v>
      </c>
      <c r="C224" s="573"/>
      <c r="D224" s="573"/>
      <c r="E224" s="573"/>
      <c r="F224" s="573"/>
      <c r="G224" s="573"/>
      <c r="H224" s="573"/>
      <c r="J224" s="593"/>
      <c r="K224" s="593"/>
      <c r="L224" s="593"/>
      <c r="M224" s="593"/>
      <c r="N224" s="593"/>
      <c r="O224" s="593"/>
      <c r="P224" s="65"/>
      <c r="Q224" s="65"/>
    </row>
    <row r="225" spans="1:17" ht="20.100000000000001" customHeight="1" x14ac:dyDescent="0.2">
      <c r="B225" s="573"/>
      <c r="C225" s="573"/>
      <c r="D225" s="573"/>
      <c r="E225" s="573"/>
      <c r="F225" s="573"/>
      <c r="G225" s="573"/>
      <c r="H225" s="573"/>
      <c r="J225" s="593"/>
      <c r="K225" s="593"/>
      <c r="L225" s="593"/>
      <c r="M225" s="593"/>
      <c r="N225" s="593"/>
      <c r="O225" s="593"/>
      <c r="P225" s="65"/>
      <c r="Q225" s="65"/>
    </row>
    <row r="226" spans="1:17" ht="20.100000000000001" customHeight="1" x14ac:dyDescent="0.2">
      <c r="B226" s="573"/>
      <c r="C226" s="573"/>
      <c r="D226" s="573"/>
      <c r="E226" s="573"/>
      <c r="F226" s="573"/>
      <c r="G226" s="573"/>
      <c r="H226" s="573"/>
      <c r="J226" s="593"/>
      <c r="K226" s="593"/>
      <c r="L226" s="593"/>
      <c r="M226" s="593"/>
      <c r="N226" s="593"/>
      <c r="O226" s="593"/>
      <c r="P226" s="65"/>
      <c r="Q226" s="65"/>
    </row>
    <row r="227" spans="1:17" ht="20.100000000000001" customHeight="1" x14ac:dyDescent="0.2">
      <c r="D227" s="579" t="s">
        <v>237</v>
      </c>
      <c r="E227" s="579"/>
      <c r="F227" s="579"/>
      <c r="G227" s="579"/>
      <c r="H227" s="579"/>
      <c r="I227" s="108" t="str">
        <f>IF(J201&lt;&gt;"ναι","","►")</f>
        <v/>
      </c>
      <c r="J227" s="507" t="str">
        <f>IF(J201&lt;&gt;"ναι","","Η Ζ, (2-προπανόλη) αντιδρά με το αλκαλικό διάλυμα Ι2 ως εξής:")</f>
        <v/>
      </c>
      <c r="K227" s="507"/>
      <c r="L227" s="507"/>
      <c r="M227" s="507"/>
      <c r="N227" s="507"/>
      <c r="O227" s="507"/>
      <c r="P227" s="65"/>
      <c r="Q227" s="65"/>
    </row>
    <row r="228" spans="1:17" ht="20.100000000000001" customHeight="1" x14ac:dyDescent="0.2">
      <c r="B228" s="496" t="s">
        <v>238</v>
      </c>
      <c r="C228" s="496"/>
      <c r="D228" s="496"/>
      <c r="E228" s="496"/>
      <c r="F228" s="496"/>
      <c r="J228" s="103" t="str">
        <f>IF(J201&lt;&gt;"ναι","","1o στάδιο")</f>
        <v/>
      </c>
      <c r="K228" s="93"/>
      <c r="L228" s="93"/>
      <c r="M228" s="93"/>
      <c r="N228" s="93"/>
      <c r="O228" s="93"/>
      <c r="P228" s="65"/>
      <c r="Q228" s="65"/>
    </row>
    <row r="229" spans="1:17" ht="20.100000000000001" customHeight="1" x14ac:dyDescent="0.2">
      <c r="A229" s="69" t="s">
        <v>239</v>
      </c>
      <c r="B229" s="511" t="s">
        <v>212</v>
      </c>
      <c r="C229" s="511"/>
      <c r="D229" s="511"/>
      <c r="E229" s="511"/>
      <c r="F229" s="511"/>
      <c r="G229" s="511"/>
      <c r="H229" s="511"/>
      <c r="J229" s="517" t="str">
        <f>IF(J201&lt;&gt;"ναι","","CH3CH(OH)CH3 + I2 + 2NaOH → CH3COCH3 + 2NaI + 2H2O")</f>
        <v/>
      </c>
      <c r="K229" s="517"/>
      <c r="L229" s="517"/>
      <c r="M229" s="517"/>
      <c r="N229" s="517"/>
      <c r="O229" s="517"/>
      <c r="P229" s="65"/>
      <c r="Q229" s="65"/>
    </row>
    <row r="230" spans="1:17" ht="20.100000000000001" customHeight="1" x14ac:dyDescent="0.2">
      <c r="J230" s="103" t="str">
        <f>IF(J201&lt;&gt;"ναι","","2o στάδιο")</f>
        <v/>
      </c>
      <c r="K230" s="93"/>
      <c r="L230" s="93"/>
      <c r="M230" s="93"/>
      <c r="N230" s="93"/>
      <c r="O230" s="93"/>
      <c r="P230" s="65"/>
      <c r="Q230" s="65"/>
    </row>
    <row r="231" spans="1:17" ht="20.100000000000001" customHeight="1" x14ac:dyDescent="0.2">
      <c r="B231" s="511" t="s">
        <v>242</v>
      </c>
      <c r="C231" s="511"/>
      <c r="D231" s="511"/>
      <c r="E231" s="511"/>
      <c r="F231" s="511"/>
      <c r="J231" s="517" t="str">
        <f>IF(J201&lt;&gt;"ναι","","CH3COCH3 + 3I2 + 3NaOH → CH3COCI3 + 3NaI + 3H2O")</f>
        <v/>
      </c>
      <c r="K231" s="517"/>
      <c r="L231" s="517"/>
      <c r="M231" s="517"/>
      <c r="N231" s="517"/>
      <c r="O231" s="517"/>
      <c r="P231" s="65"/>
      <c r="Q231" s="65"/>
    </row>
    <row r="232" spans="1:17" ht="20.100000000000001" customHeight="1" x14ac:dyDescent="0.2">
      <c r="B232" s="565" t="s">
        <v>240</v>
      </c>
      <c r="C232" s="565"/>
      <c r="J232" s="103" t="str">
        <f>IF(J201&lt;&gt;"ναι","","3o στάδιο")</f>
        <v/>
      </c>
      <c r="K232" s="93"/>
      <c r="L232" s="93"/>
      <c r="M232" s="93"/>
      <c r="N232" s="93"/>
      <c r="O232" s="93"/>
      <c r="P232" s="65"/>
      <c r="Q232" s="65"/>
    </row>
    <row r="233" spans="1:17" ht="20.100000000000001" customHeight="1" x14ac:dyDescent="0.2">
      <c r="B233" s="565"/>
      <c r="C233" s="565"/>
      <c r="J233" s="517" t="str">
        <f>IF(J201&lt;&gt;"ναι","","CH3COCI3 + NaOH → CHI3↓ + CH3COONa")</f>
        <v/>
      </c>
      <c r="K233" s="517"/>
      <c r="L233" s="517"/>
      <c r="M233" s="517"/>
      <c r="N233" s="517"/>
      <c r="O233" s="517"/>
      <c r="P233" s="65"/>
      <c r="Q233" s="65"/>
    </row>
    <row r="234" spans="1:17" ht="20.100000000000001" customHeight="1" x14ac:dyDescent="0.2">
      <c r="I234" s="108" t="str">
        <f>IF(J201&lt;&gt;"ναι","","►")</f>
        <v/>
      </c>
      <c r="J234" s="503" t="str">
        <f>IF(J201&lt;&gt;"ναι","","Η ένωση που σχηματίζεται από την επίδραση που περιγράφεται επί του αλκινίου, αντιδρά με το αμμωνιακό διάλυμα AgNO3, άρα πρόκειται για μια αλδεΰδη.")</f>
        <v/>
      </c>
      <c r="K234" s="503"/>
      <c r="L234" s="503"/>
      <c r="M234" s="503"/>
      <c r="N234" s="503"/>
      <c r="O234" s="503"/>
      <c r="P234" s="65"/>
      <c r="Q234" s="65"/>
    </row>
    <row r="235" spans="1:17" ht="20.100000000000001" customHeight="1" x14ac:dyDescent="0.2">
      <c r="B235" s="513" t="s">
        <v>241</v>
      </c>
      <c r="C235" s="513"/>
      <c r="J235" s="503"/>
      <c r="K235" s="503"/>
      <c r="L235" s="503"/>
      <c r="M235" s="503"/>
      <c r="N235" s="503"/>
      <c r="O235" s="503"/>
      <c r="P235" s="65"/>
      <c r="Q235" s="65"/>
    </row>
    <row r="236" spans="1:17" ht="20.100000000000001" customHeight="1" x14ac:dyDescent="0.2">
      <c r="B236" s="513"/>
      <c r="C236" s="513"/>
      <c r="J236" s="503"/>
      <c r="K236" s="503"/>
      <c r="L236" s="503"/>
      <c r="M236" s="503"/>
      <c r="N236" s="503"/>
      <c r="O236" s="503"/>
      <c r="P236" s="65"/>
      <c r="Q236" s="65"/>
    </row>
    <row r="237" spans="1:17" ht="20.100000000000001" customHeight="1" x14ac:dyDescent="0.2">
      <c r="J237" s="503" t="str">
        <f>IF(J201&lt;&gt;"ναι","","Όμως κατά την επίδραση νερού σε αλκίνιο σχηματίζεται πάντα μια κετόνη και μόνο αν το αλκίνιο είναι το αιθίνιο, σχηματίζεται αλδεΰδη και συγκεκριμένα η αιθανάλη, άρα το αναφερόμενο αλκίνιο είναι το αιθίνιο, C2H2.")</f>
        <v/>
      </c>
      <c r="K237" s="503"/>
      <c r="L237" s="503"/>
      <c r="M237" s="503"/>
      <c r="N237" s="503"/>
      <c r="O237" s="503"/>
      <c r="P237" s="65"/>
      <c r="Q237" s="65"/>
    </row>
    <row r="238" spans="1:17" ht="20.100000000000001" customHeight="1" x14ac:dyDescent="0.2">
      <c r="J238" s="503"/>
      <c r="K238" s="503"/>
      <c r="L238" s="503"/>
      <c r="M238" s="503"/>
      <c r="N238" s="503"/>
      <c r="O238" s="503"/>
      <c r="P238" s="65"/>
      <c r="Q238" s="65"/>
    </row>
    <row r="239" spans="1:17" ht="20.100000000000001" customHeight="1" x14ac:dyDescent="0.2">
      <c r="J239" s="503"/>
      <c r="K239" s="503"/>
      <c r="L239" s="503"/>
      <c r="M239" s="503"/>
      <c r="N239" s="503"/>
      <c r="O239" s="503"/>
      <c r="P239" s="65"/>
      <c r="Q239" s="65"/>
    </row>
    <row r="240" spans="1:17" ht="20.100000000000001" customHeight="1" x14ac:dyDescent="0.2">
      <c r="J240" s="503"/>
      <c r="K240" s="503"/>
      <c r="L240" s="503"/>
      <c r="M240" s="503"/>
      <c r="N240" s="503"/>
      <c r="O240" s="503"/>
      <c r="P240" s="65"/>
      <c r="Q240" s="65"/>
    </row>
    <row r="241" spans="2:17" ht="20.100000000000001" customHeight="1" x14ac:dyDescent="0.2">
      <c r="B241" s="511" t="s">
        <v>476</v>
      </c>
      <c r="C241" s="511"/>
      <c r="D241" s="511"/>
      <c r="E241" s="511"/>
      <c r="F241" s="511"/>
      <c r="G241" s="511"/>
      <c r="J241" s="533" t="str">
        <f>IF(J201&lt;&gt;"ναι","","Η ποσότητα του C2H2 ol είναι… n=m/Mr=2,6/26=0,1mol.")</f>
        <v/>
      </c>
      <c r="K241" s="533"/>
      <c r="L241" s="533"/>
      <c r="M241" s="533"/>
      <c r="N241" s="533"/>
      <c r="O241" s="533"/>
      <c r="P241" s="65"/>
      <c r="Q241" s="65"/>
    </row>
    <row r="242" spans="2:17" ht="20.100000000000001" customHeight="1" x14ac:dyDescent="0.2">
      <c r="J242" s="507" t="str">
        <f>IF(J201&lt;&gt;"ναι","","Η χημική εξίσωση της αντίδρασης που πραγματοποιείται είναι…")</f>
        <v/>
      </c>
      <c r="K242" s="507"/>
      <c r="L242" s="507"/>
      <c r="M242" s="507"/>
      <c r="N242" s="507"/>
      <c r="O242" s="507"/>
      <c r="P242" s="65"/>
      <c r="Q242" s="65"/>
    </row>
    <row r="243" spans="2:17" ht="20.100000000000001" customHeight="1" x14ac:dyDescent="0.2">
      <c r="J243" s="517" t="str">
        <f>IF(J201&lt;&gt;"ναι","","C2H2 + 2CuCl + 2NH3 → Cu2C2↓ + 2NH4Cl")</f>
        <v/>
      </c>
      <c r="K243" s="517"/>
      <c r="L243" s="517"/>
      <c r="M243" s="517"/>
      <c r="N243" s="517"/>
      <c r="O243" s="517"/>
      <c r="P243" s="65"/>
      <c r="Q243" s="65"/>
    </row>
    <row r="244" spans="2:17" ht="20.100000000000001" customHeight="1" x14ac:dyDescent="0.2">
      <c r="B244" s="99" t="s">
        <v>556</v>
      </c>
      <c r="J244" s="536" t="str">
        <f>IF(J201&lt;&gt;"ναι","","Είναι φανερό ότι από 0,1mol C2H2 σχηματιστούν 0,1mol ιζήματος (Cu2C2). Η μάζα του ιζήματος θα είναι προφανώς…
m=n·Mr=0,1·(2·63,5+2·12)=15,1g.")</f>
        <v/>
      </c>
      <c r="K244" s="536"/>
      <c r="L244" s="536"/>
      <c r="M244" s="536"/>
      <c r="N244" s="536"/>
      <c r="O244" s="536"/>
      <c r="P244" s="65"/>
      <c r="Q244" s="65"/>
    </row>
    <row r="245" spans="2:17" ht="20.100000000000001" customHeight="1" x14ac:dyDescent="0.2">
      <c r="J245" s="536"/>
      <c r="K245" s="536"/>
      <c r="L245" s="536"/>
      <c r="M245" s="536"/>
      <c r="N245" s="536"/>
      <c r="O245" s="536"/>
      <c r="P245" s="65"/>
      <c r="Q245" s="65"/>
    </row>
    <row r="246" spans="2:17" ht="20.100000000000001" customHeight="1" x14ac:dyDescent="0.2">
      <c r="B246" s="75" t="s">
        <v>168</v>
      </c>
      <c r="C246" s="573" t="s">
        <v>557</v>
      </c>
      <c r="D246" s="573"/>
      <c r="E246" s="573"/>
      <c r="F246" s="573"/>
      <c r="G246" s="573"/>
      <c r="H246" s="573"/>
      <c r="J246" s="536"/>
      <c r="K246" s="536"/>
      <c r="L246" s="536"/>
      <c r="M246" s="536"/>
      <c r="N246" s="536"/>
      <c r="O246" s="536"/>
      <c r="P246" s="65"/>
      <c r="Q246" s="65"/>
    </row>
    <row r="247" spans="2:17" ht="20.100000000000001" customHeight="1" x14ac:dyDescent="0.2">
      <c r="C247" s="573"/>
      <c r="D247" s="573"/>
      <c r="E247" s="573"/>
      <c r="F247" s="573"/>
      <c r="G247" s="573"/>
      <c r="H247" s="573"/>
      <c r="J247" s="93"/>
      <c r="K247" s="93"/>
      <c r="L247" s="93"/>
      <c r="M247" s="93"/>
      <c r="N247" s="93"/>
      <c r="O247" s="93"/>
      <c r="P247" s="65"/>
      <c r="Q247" s="65"/>
    </row>
    <row r="248" spans="2:17" ht="20.100000000000001" customHeight="1" x14ac:dyDescent="0.2">
      <c r="B248" s="75" t="s">
        <v>173</v>
      </c>
      <c r="C248" s="573" t="s">
        <v>558</v>
      </c>
      <c r="D248" s="573"/>
      <c r="E248" s="573"/>
      <c r="F248" s="573"/>
      <c r="G248" s="573"/>
      <c r="H248" s="573"/>
      <c r="J248" s="532" t="s">
        <v>396</v>
      </c>
      <c r="K248" s="532"/>
      <c r="L248" s="93"/>
      <c r="M248" s="93"/>
      <c r="N248" s="93"/>
      <c r="O248" s="93"/>
      <c r="P248" s="65"/>
      <c r="Q248" s="65"/>
    </row>
    <row r="249" spans="2:17" ht="20.100000000000001" customHeight="1" x14ac:dyDescent="0.2">
      <c r="C249" s="573"/>
      <c r="D249" s="573"/>
      <c r="E249" s="573"/>
      <c r="F249" s="573"/>
      <c r="G249" s="573"/>
      <c r="H249" s="573"/>
      <c r="J249" s="532"/>
      <c r="K249" s="532"/>
      <c r="L249" s="93"/>
      <c r="M249" s="93"/>
      <c r="N249" s="93"/>
      <c r="O249" s="93"/>
      <c r="P249" s="65"/>
      <c r="Q249" s="65"/>
    </row>
    <row r="250" spans="2:17" ht="20.100000000000001" customHeight="1" x14ac:dyDescent="0.2">
      <c r="D250" s="572" t="s">
        <v>243</v>
      </c>
      <c r="E250" s="572"/>
      <c r="J250" s="532"/>
      <c r="K250" s="532"/>
      <c r="P250" s="65"/>
      <c r="Q250" s="65"/>
    </row>
    <row r="251" spans="2:17" ht="20.100000000000001" customHeight="1" x14ac:dyDescent="0.2">
      <c r="D251" s="572" t="s">
        <v>244</v>
      </c>
      <c r="E251" s="572"/>
      <c r="J251" s="508"/>
      <c r="K251" s="509"/>
      <c r="P251" s="65"/>
      <c r="Q251" s="65"/>
    </row>
    <row r="252" spans="2:17" ht="20.100000000000001" customHeight="1" x14ac:dyDescent="0.2">
      <c r="C252" s="573" t="s">
        <v>559</v>
      </c>
      <c r="D252" s="573"/>
      <c r="E252" s="573"/>
      <c r="F252" s="573"/>
      <c r="G252" s="573"/>
      <c r="H252" s="573"/>
      <c r="P252" s="65"/>
      <c r="Q252" s="65"/>
    </row>
    <row r="253" spans="2:17" ht="20.100000000000001" customHeight="1" x14ac:dyDescent="0.2">
      <c r="C253" s="573"/>
      <c r="D253" s="573"/>
      <c r="E253" s="573"/>
      <c r="F253" s="573"/>
      <c r="G253" s="573"/>
      <c r="H253" s="573"/>
      <c r="J253" s="533" t="str">
        <f>IF(J251&lt;&gt;"ναι","","Λύση του προβλήματος 9")</f>
        <v/>
      </c>
      <c r="K253" s="533"/>
      <c r="L253" s="533"/>
      <c r="P253" s="65"/>
      <c r="Q253" s="65"/>
    </row>
    <row r="254" spans="2:17" ht="20.100000000000001" customHeight="1" x14ac:dyDescent="0.2">
      <c r="C254" s="573"/>
      <c r="D254" s="573"/>
      <c r="E254" s="573"/>
      <c r="F254" s="573"/>
      <c r="G254" s="573"/>
      <c r="H254" s="573"/>
      <c r="I254" s="108" t="str">
        <f>IF(J251&lt;&gt;"ναι","","►")</f>
        <v/>
      </c>
      <c r="J254" s="507" t="str">
        <f>IF(J251&lt;&gt;"ναι","","Από το διάγραμμα των χημικών εξισώσεων προκύπτει ότι είναι…")</f>
        <v/>
      </c>
      <c r="K254" s="507"/>
      <c r="L254" s="507"/>
      <c r="M254" s="507"/>
      <c r="N254" s="507"/>
      <c r="O254" s="507"/>
      <c r="P254" s="65"/>
      <c r="Q254" s="65"/>
    </row>
    <row r="255" spans="2:17" ht="20.100000000000001" customHeight="1" x14ac:dyDescent="0.2">
      <c r="C255" s="70" t="s">
        <v>107</v>
      </c>
      <c r="D255" s="573" t="s">
        <v>477</v>
      </c>
      <c r="E255" s="573"/>
      <c r="F255" s="573"/>
      <c r="G255" s="573"/>
      <c r="H255" s="573"/>
      <c r="I255" s="109" t="str">
        <f>IF(J251&lt;&gt;"ναι","","1.")</f>
        <v/>
      </c>
      <c r="J255" s="534" t="str">
        <f>IF(J251&lt;&gt;"ναι","","Α: CH3–C≡CH,  Β: CH3–CO–CH3,  Γ: CH3–COONa")</f>
        <v/>
      </c>
      <c r="K255" s="534"/>
      <c r="L255" s="534"/>
      <c r="M255" s="534"/>
      <c r="N255" s="534"/>
      <c r="O255" s="534"/>
      <c r="P255" s="65"/>
      <c r="Q255" s="65"/>
    </row>
    <row r="256" spans="2:17" ht="20.100000000000001" customHeight="1" x14ac:dyDescent="0.2">
      <c r="D256" s="573"/>
      <c r="E256" s="573"/>
      <c r="F256" s="573"/>
      <c r="G256" s="573"/>
      <c r="H256" s="573"/>
      <c r="J256" s="534" t="str">
        <f>IF(J251&lt;&gt;"ναι","","Δ: CH3–CH=CH2,  Ε: CH3–CHCl–CH3,  Ζ: CH3–CH(OH)–CH3")</f>
        <v/>
      </c>
      <c r="K256" s="534"/>
      <c r="L256" s="534"/>
      <c r="M256" s="534"/>
      <c r="N256" s="534"/>
      <c r="O256" s="534"/>
      <c r="P256" s="65"/>
      <c r="Q256" s="65"/>
    </row>
    <row r="257" spans="1:17" ht="20.100000000000001" customHeight="1" x14ac:dyDescent="0.2">
      <c r="D257" s="573"/>
      <c r="E257" s="573"/>
      <c r="F257" s="573"/>
      <c r="G257" s="573"/>
      <c r="H257" s="573"/>
      <c r="J257" s="534" t="str">
        <f>IF(J251&lt;&gt;"ναι","","Θ: CH3–C≡CNa")</f>
        <v/>
      </c>
      <c r="K257" s="534"/>
      <c r="L257" s="534"/>
      <c r="M257" s="534"/>
      <c r="N257" s="534"/>
      <c r="O257" s="534"/>
      <c r="P257" s="65"/>
      <c r="Q257" s="65"/>
    </row>
    <row r="258" spans="1:17" ht="20.100000000000001" customHeight="1" x14ac:dyDescent="0.2">
      <c r="C258" s="70" t="s">
        <v>108</v>
      </c>
      <c r="D258" s="573" t="s">
        <v>560</v>
      </c>
      <c r="E258" s="573"/>
      <c r="F258" s="573"/>
      <c r="G258" s="573"/>
      <c r="H258" s="573"/>
      <c r="I258" s="109" t="str">
        <f>IF(J251&lt;&gt;"ναι","","2.")</f>
        <v/>
      </c>
      <c r="J258" s="517" t="str">
        <f>IF(J251&lt;&gt;"ναι","","CH3–CHCl–CH3+CH3–C≡Cna → CH3–C≡C–CH(CH3)2+NaCl")</f>
        <v/>
      </c>
      <c r="K258" s="517"/>
      <c r="L258" s="517"/>
      <c r="M258" s="517"/>
      <c r="N258" s="517"/>
      <c r="O258" s="517"/>
      <c r="P258" s="65"/>
      <c r="Q258" s="65"/>
    </row>
    <row r="259" spans="1:17" ht="20.100000000000001" customHeight="1" x14ac:dyDescent="0.2">
      <c r="D259" s="573"/>
      <c r="E259" s="573"/>
      <c r="F259" s="573"/>
      <c r="G259" s="573"/>
      <c r="H259" s="573"/>
      <c r="J259" s="517" t="str">
        <f>IF(J251&lt;&gt;"ναι","","CH3–CHCl–CH3+CH3–COONa → CH3–COO–CH(CH3)2+NaCl")</f>
        <v/>
      </c>
      <c r="K259" s="517"/>
      <c r="L259" s="517"/>
      <c r="M259" s="517"/>
      <c r="N259" s="517"/>
      <c r="O259" s="517"/>
      <c r="P259" s="65"/>
      <c r="Q259" s="65"/>
    </row>
    <row r="260" spans="1:17" ht="20.100000000000001" customHeight="1" x14ac:dyDescent="0.2">
      <c r="D260" s="573"/>
      <c r="E260" s="573"/>
      <c r="F260" s="573"/>
      <c r="G260" s="573"/>
      <c r="H260" s="573"/>
      <c r="I260" s="109" t="str">
        <f>IF(J251&lt;&gt;"ναι","","3α.")</f>
        <v/>
      </c>
      <c r="J260" s="507" t="str">
        <f>IF(J251&lt;&gt;"ναι","","Η αλκοόλη Λ, με ΜΤ C4H9OH, εφόσον αλοφορμίζεται, έχει ΣΤ…")</f>
        <v/>
      </c>
      <c r="K260" s="507"/>
      <c r="L260" s="507"/>
      <c r="M260" s="507"/>
      <c r="N260" s="507"/>
      <c r="O260" s="507"/>
      <c r="P260" s="65"/>
      <c r="Q260" s="65"/>
    </row>
    <row r="261" spans="1:17" ht="20.100000000000001" customHeight="1" x14ac:dyDescent="0.2">
      <c r="D261" s="573"/>
      <c r="E261" s="573"/>
      <c r="F261" s="573"/>
      <c r="G261" s="573"/>
      <c r="H261" s="573"/>
      <c r="J261" s="517" t="str">
        <f>IF(J251&lt;&gt;"ναι","","        … CH3–CH(OH)–CH2–CH3 (2-βουτανόλη).")</f>
        <v/>
      </c>
      <c r="K261" s="517"/>
      <c r="L261" s="517"/>
      <c r="M261" s="517"/>
      <c r="N261" s="517"/>
      <c r="O261" s="517"/>
      <c r="P261" s="65"/>
      <c r="Q261" s="65"/>
    </row>
    <row r="262" spans="1:17" ht="20.100000000000001" customHeight="1" x14ac:dyDescent="0.2">
      <c r="D262" s="573"/>
      <c r="E262" s="573"/>
      <c r="F262" s="573"/>
      <c r="G262" s="573"/>
      <c r="H262" s="573"/>
      <c r="J262" s="503" t="str">
        <f>IF(J251&lt;&gt;"ναι","","Η ζητούμενη χημική εξίσωση της αντίδρασης της αλκοόλης Λ με το αλκαλικό διάλυμα Ι2, είναι... ")</f>
        <v/>
      </c>
      <c r="K262" s="503"/>
      <c r="L262" s="503"/>
      <c r="M262" s="503"/>
      <c r="N262" s="503"/>
      <c r="O262" s="503"/>
      <c r="P262" s="65"/>
      <c r="Q262" s="65"/>
    </row>
    <row r="263" spans="1:17" ht="20.100000000000001" customHeight="1" x14ac:dyDescent="0.2">
      <c r="D263" s="573"/>
      <c r="E263" s="573"/>
      <c r="F263" s="573"/>
      <c r="G263" s="573"/>
      <c r="H263" s="573"/>
      <c r="J263" s="503"/>
      <c r="K263" s="503"/>
      <c r="L263" s="503"/>
      <c r="M263" s="503"/>
      <c r="N263" s="503"/>
      <c r="O263" s="503"/>
      <c r="P263" s="65"/>
      <c r="Q263" s="65"/>
    </row>
    <row r="264" spans="1:17" ht="20.100000000000001" customHeight="1" x14ac:dyDescent="0.2">
      <c r="D264" s="579" t="s">
        <v>245</v>
      </c>
      <c r="E264" s="579"/>
      <c r="F264" s="579"/>
      <c r="G264" s="579"/>
      <c r="H264" s="579"/>
      <c r="J264" s="517" t="str">
        <f>IF(J251&lt;&gt;"ναι","","CH3–CH(OH)–CH2–CH3 + 4 I2 + 6NaOH → …")</f>
        <v/>
      </c>
      <c r="K264" s="517"/>
      <c r="L264" s="517"/>
      <c r="M264" s="517"/>
      <c r="N264" s="517"/>
      <c r="O264" s="517"/>
      <c r="P264" s="65"/>
      <c r="Q264" s="65"/>
    </row>
    <row r="265" spans="1:17" ht="20.100000000000001" customHeight="1" x14ac:dyDescent="0.2">
      <c r="B265" s="496" t="s">
        <v>246</v>
      </c>
      <c r="C265" s="496"/>
      <c r="D265" s="496"/>
      <c r="E265" s="496"/>
      <c r="F265" s="496"/>
      <c r="G265" s="101"/>
      <c r="H265" s="101"/>
      <c r="J265" s="517" t="str">
        <f>IF(J251&lt;&gt;"ναι","","… →CHI3↓ + CH3–CH2–COONa + 5NaI + 5H2O")</f>
        <v/>
      </c>
      <c r="K265" s="517"/>
      <c r="L265" s="517"/>
      <c r="M265" s="517"/>
      <c r="N265" s="517"/>
      <c r="O265" s="517"/>
      <c r="P265" s="65"/>
      <c r="Q265" s="65"/>
    </row>
    <row r="266" spans="1:17" ht="20.100000000000001" customHeight="1" x14ac:dyDescent="0.2">
      <c r="A266" s="69" t="s">
        <v>247</v>
      </c>
      <c r="I266" s="109" t="str">
        <f>IF(J251&lt;&gt;"ναι","","3β.")</f>
        <v/>
      </c>
      <c r="J266" s="503" t="str">
        <f>IF(J251&lt;&gt;"ναι","","Η ζητούμενη χημική εξίσωση της αντίδρασης της αλκοόλης Λ με το οξινισμένο διάλυμα του K2Cr2O7, είναι... ")</f>
        <v/>
      </c>
      <c r="K266" s="503"/>
      <c r="L266" s="503"/>
      <c r="M266" s="503"/>
      <c r="N266" s="503"/>
      <c r="O266" s="503"/>
      <c r="P266" s="65"/>
      <c r="Q266" s="65"/>
    </row>
    <row r="267" spans="1:17" ht="20.100000000000001" customHeight="1" x14ac:dyDescent="0.2">
      <c r="J267" s="503"/>
      <c r="K267" s="503"/>
      <c r="L267" s="503"/>
      <c r="M267" s="503"/>
      <c r="N267" s="503"/>
      <c r="O267" s="503"/>
      <c r="P267" s="65"/>
      <c r="Q267" s="65"/>
    </row>
    <row r="268" spans="1:17" ht="20.100000000000001" customHeight="1" x14ac:dyDescent="0.2">
      <c r="C268" s="71"/>
      <c r="D268" s="511" t="s">
        <v>561</v>
      </c>
      <c r="E268" s="511"/>
      <c r="F268" s="511"/>
      <c r="G268" s="511"/>
      <c r="H268" s="511"/>
      <c r="J268" s="517" t="str">
        <f>IF(J251&lt;&gt;"ναι","","3CH3–CH(OH)–CH2–CH3 + K2Cr2O7 + 4H2SO4 → …")</f>
        <v/>
      </c>
      <c r="K268" s="517"/>
      <c r="L268" s="517"/>
      <c r="M268" s="517"/>
      <c r="N268" s="517"/>
      <c r="O268" s="517"/>
      <c r="P268" s="65"/>
      <c r="Q268" s="65"/>
    </row>
    <row r="269" spans="1:17" ht="20.100000000000001" customHeight="1" x14ac:dyDescent="0.2">
      <c r="J269" s="517" t="str">
        <f>IF(J251&lt;&gt;"ναι","","… → 3CH3–CO–CH2–CH3 + Cr2(SO4)3 + K2SO4 + 7H2O")</f>
        <v/>
      </c>
      <c r="K269" s="517"/>
      <c r="L269" s="517"/>
      <c r="M269" s="517"/>
      <c r="N269" s="517"/>
      <c r="O269" s="517"/>
      <c r="P269" s="65"/>
      <c r="Q269" s="65"/>
    </row>
    <row r="270" spans="1:17" ht="20.100000000000001" customHeight="1" x14ac:dyDescent="0.2">
      <c r="J270" s="516" t="str">
        <f>IF(J251&lt;&gt;"ναι","","Από τη στοιχειομετρικά αναλογία της τελευταίας αντίδρασης είναι φανερό ότι τα 0,3mol της αλκοόλης Λ απαιτούν 0,1mol K2Cr2O7 για να οξειδωθούν πλήρως. Για την ποσότητα αυτή του K2Cr2O7 θα είναι…")</f>
        <v/>
      </c>
      <c r="K270" s="516"/>
      <c r="L270" s="516"/>
      <c r="M270" s="516"/>
      <c r="N270" s="516"/>
      <c r="O270" s="516"/>
      <c r="P270" s="65"/>
      <c r="Q270" s="65"/>
    </row>
    <row r="271" spans="1:17" ht="20.100000000000001" customHeight="1" x14ac:dyDescent="0.2">
      <c r="J271" s="516"/>
      <c r="K271" s="516"/>
      <c r="L271" s="516"/>
      <c r="M271" s="516"/>
      <c r="N271" s="516"/>
      <c r="O271" s="516"/>
      <c r="P271" s="65"/>
      <c r="Q271" s="65"/>
    </row>
    <row r="272" spans="1:17" ht="20.100000000000001" customHeight="1" x14ac:dyDescent="0.2">
      <c r="B272" s="513" t="s">
        <v>248</v>
      </c>
      <c r="C272" s="511"/>
      <c r="D272" s="511" t="s">
        <v>249</v>
      </c>
      <c r="E272" s="511"/>
      <c r="F272" s="511"/>
      <c r="G272" s="511"/>
      <c r="H272" s="511"/>
      <c r="J272" s="516"/>
      <c r="K272" s="516"/>
      <c r="L272" s="516"/>
      <c r="M272" s="516"/>
      <c r="N272" s="516"/>
      <c r="O272" s="516"/>
      <c r="P272" s="65"/>
      <c r="Q272" s="65"/>
    </row>
    <row r="273" spans="2:17" ht="20.100000000000001" customHeight="1" x14ac:dyDescent="0.2">
      <c r="B273" s="511"/>
      <c r="C273" s="511"/>
      <c r="D273" s="511"/>
      <c r="E273" s="511"/>
      <c r="F273" s="511"/>
      <c r="G273" s="511"/>
      <c r="H273" s="511"/>
      <c r="J273" s="516"/>
      <c r="K273" s="516"/>
      <c r="L273" s="516"/>
      <c r="M273" s="516"/>
      <c r="N273" s="516"/>
      <c r="O273" s="516"/>
      <c r="P273" s="65"/>
      <c r="Q273" s="65"/>
    </row>
    <row r="274" spans="2:17" ht="20.100000000000001" customHeight="1" x14ac:dyDescent="0.2">
      <c r="J274" s="534" t="str">
        <f>IF(J251&lt;&gt;"ναι","","… n=C·V ή V=n/C=0,1/0,2=0,5L=500mL διαλύματος.")</f>
        <v/>
      </c>
      <c r="K274" s="534"/>
      <c r="L274" s="534"/>
      <c r="M274" s="534"/>
      <c r="N274" s="534"/>
      <c r="O274" s="534"/>
      <c r="P274" s="65"/>
      <c r="Q274" s="65"/>
    </row>
    <row r="275" spans="2:17" ht="20.100000000000001" customHeight="1" x14ac:dyDescent="0.2">
      <c r="B275" s="511" t="s">
        <v>562</v>
      </c>
      <c r="C275" s="511"/>
      <c r="D275" s="511"/>
      <c r="E275" s="511"/>
      <c r="F275" s="511"/>
      <c r="G275" s="511"/>
      <c r="H275" s="511"/>
      <c r="J275" s="93"/>
      <c r="K275" s="93"/>
      <c r="L275" s="93"/>
      <c r="M275" s="93"/>
      <c r="N275" s="93"/>
      <c r="O275" s="93"/>
      <c r="P275" s="65"/>
      <c r="Q275" s="65"/>
    </row>
    <row r="276" spans="2:17" ht="20.100000000000001" customHeight="1" x14ac:dyDescent="0.2">
      <c r="B276" s="511"/>
      <c r="C276" s="511"/>
      <c r="D276" s="511"/>
      <c r="E276" s="511"/>
      <c r="F276" s="511"/>
      <c r="G276" s="511"/>
      <c r="H276" s="511"/>
      <c r="J276" s="532" t="s">
        <v>397</v>
      </c>
      <c r="K276" s="532"/>
      <c r="L276" s="93"/>
      <c r="M276" s="93"/>
      <c r="N276" s="93"/>
      <c r="O276" s="93"/>
      <c r="P276" s="65"/>
      <c r="Q276" s="65"/>
    </row>
    <row r="277" spans="2:17" ht="20.100000000000001" customHeight="1" x14ac:dyDescent="0.2">
      <c r="J277" s="532"/>
      <c r="K277" s="532"/>
      <c r="L277" s="93"/>
      <c r="M277" s="93"/>
      <c r="N277" s="93"/>
      <c r="O277" s="93"/>
      <c r="P277" s="65"/>
      <c r="Q277" s="65"/>
    </row>
    <row r="278" spans="2:17" ht="20.100000000000001" customHeight="1" x14ac:dyDescent="0.2">
      <c r="B278" s="573" t="s">
        <v>250</v>
      </c>
      <c r="C278" s="573"/>
      <c r="D278" s="573"/>
      <c r="E278" s="573"/>
      <c r="F278" s="573"/>
      <c r="G278" s="573"/>
      <c r="H278" s="573"/>
      <c r="J278" s="532"/>
      <c r="K278" s="532"/>
      <c r="L278" s="93"/>
      <c r="M278" s="93"/>
      <c r="N278" s="93"/>
      <c r="O278" s="93"/>
      <c r="P278" s="65"/>
      <c r="Q278" s="65"/>
    </row>
    <row r="279" spans="2:17" ht="20.100000000000001" customHeight="1" x14ac:dyDescent="0.2">
      <c r="B279" s="573"/>
      <c r="C279" s="573"/>
      <c r="D279" s="573"/>
      <c r="E279" s="573"/>
      <c r="F279" s="573"/>
      <c r="G279" s="573"/>
      <c r="H279" s="573"/>
      <c r="J279" s="508"/>
      <c r="K279" s="509"/>
      <c r="L279" s="93"/>
      <c r="M279" s="93"/>
      <c r="N279" s="93"/>
      <c r="O279" s="93"/>
      <c r="P279" s="65"/>
      <c r="Q279" s="65"/>
    </row>
    <row r="280" spans="2:17" ht="20.100000000000001" customHeight="1" x14ac:dyDescent="0.2">
      <c r="B280" s="75" t="s">
        <v>168</v>
      </c>
      <c r="C280" s="573" t="s">
        <v>563</v>
      </c>
      <c r="D280" s="573"/>
      <c r="E280" s="573"/>
      <c r="F280" s="573"/>
      <c r="G280" s="573"/>
      <c r="H280" s="573"/>
      <c r="J280" s="93"/>
      <c r="K280" s="93"/>
      <c r="L280" s="93"/>
      <c r="M280" s="93"/>
      <c r="N280" s="93"/>
      <c r="O280" s="93"/>
      <c r="P280" s="65"/>
      <c r="Q280" s="65"/>
    </row>
    <row r="281" spans="2:17" ht="20.100000000000001" customHeight="1" x14ac:dyDescent="0.2">
      <c r="C281" s="573"/>
      <c r="D281" s="573"/>
      <c r="E281" s="573"/>
      <c r="F281" s="573"/>
      <c r="G281" s="573"/>
      <c r="H281" s="573"/>
      <c r="J281" s="533" t="str">
        <f>IF(J279&lt;&gt;"ναι","","Λύση του προβλήματος 10")</f>
        <v/>
      </c>
      <c r="K281" s="533"/>
      <c r="L281" s="533"/>
      <c r="P281" s="65"/>
      <c r="Q281" s="65"/>
    </row>
    <row r="282" spans="2:17" ht="20.100000000000001" customHeight="1" x14ac:dyDescent="0.2">
      <c r="B282" s="75" t="s">
        <v>173</v>
      </c>
      <c r="C282" s="573" t="s">
        <v>564</v>
      </c>
      <c r="D282" s="573"/>
      <c r="E282" s="573"/>
      <c r="F282" s="573"/>
      <c r="G282" s="573"/>
      <c r="H282" s="573"/>
      <c r="I282" s="108" t="str">
        <f>IF(J279&lt;&gt;"ναι","","►")</f>
        <v/>
      </c>
      <c r="J282" s="507" t="str">
        <f>IF(J279&lt;&gt;"ναι","","Από το διάγραμμα των χημικών εξισώσεων προκύπτει ότι είναι…")</f>
        <v/>
      </c>
      <c r="K282" s="507"/>
      <c r="L282" s="507"/>
      <c r="M282" s="507"/>
      <c r="N282" s="507"/>
      <c r="O282" s="507"/>
      <c r="P282" s="65"/>
      <c r="Q282" s="65"/>
    </row>
    <row r="283" spans="2:17" ht="20.100000000000001" customHeight="1" x14ac:dyDescent="0.2">
      <c r="C283" s="573"/>
      <c r="D283" s="573"/>
      <c r="E283" s="573"/>
      <c r="F283" s="573"/>
      <c r="G283" s="573"/>
      <c r="H283" s="573"/>
      <c r="I283" s="109" t="str">
        <f>IF(J279&lt;&gt;"ναι","","1.")</f>
        <v/>
      </c>
      <c r="J283" s="534" t="str">
        <f>IF(J279&lt;&gt;"ναι","","Λ: CH3–CH(OH)–CH3,  Γ: CH3–CHCl–CH3")</f>
        <v/>
      </c>
      <c r="K283" s="534"/>
      <c r="L283" s="534"/>
      <c r="M283" s="534"/>
      <c r="N283" s="534"/>
      <c r="O283" s="534"/>
      <c r="P283" s="65"/>
      <c r="Q283" s="65"/>
    </row>
    <row r="284" spans="2:17" ht="20.100000000000001" customHeight="1" x14ac:dyDescent="0.2">
      <c r="C284" s="70" t="s">
        <v>107</v>
      </c>
      <c r="D284" s="572" t="s">
        <v>566</v>
      </c>
      <c r="E284" s="572"/>
      <c r="F284" s="572"/>
      <c r="G284" s="572"/>
      <c r="H284" s="572"/>
      <c r="J284" s="534" t="str">
        <f>IF(J279&lt;&gt;"ναι","","Α: (CH3)2CH–C≡CH,  Β: (CH3)2CH–C≡CNa")</f>
        <v/>
      </c>
      <c r="K284" s="534"/>
      <c r="L284" s="534"/>
      <c r="M284" s="534"/>
      <c r="N284" s="534"/>
      <c r="O284" s="534"/>
      <c r="P284" s="65"/>
      <c r="Q284" s="65"/>
    </row>
    <row r="285" spans="2:17" ht="20.100000000000001" customHeight="1" x14ac:dyDescent="0.2">
      <c r="C285" s="70" t="s">
        <v>108</v>
      </c>
      <c r="D285" s="573" t="s">
        <v>565</v>
      </c>
      <c r="E285" s="573"/>
      <c r="F285" s="573"/>
      <c r="G285" s="573"/>
      <c r="H285" s="573"/>
      <c r="J285" s="534" t="str">
        <f>IF(J279&lt;&gt;"ναι","","Δ: (CH3)2CH–C≡C–CH(CH3)2,  Ζ: (CH3)2CH–CO–CH3")</f>
        <v/>
      </c>
      <c r="K285" s="534"/>
      <c r="L285" s="534"/>
      <c r="M285" s="534"/>
      <c r="N285" s="534"/>
      <c r="O285" s="534"/>
      <c r="P285" s="65"/>
      <c r="Q285" s="65"/>
    </row>
    <row r="286" spans="2:17" ht="20.100000000000001" customHeight="1" x14ac:dyDescent="0.2">
      <c r="D286" s="573"/>
      <c r="E286" s="573"/>
      <c r="F286" s="573"/>
      <c r="G286" s="573"/>
      <c r="H286" s="573"/>
      <c r="J286" s="534" t="str">
        <f>IF(J279&lt;&gt;"ναι","","Ε: (CH3)2CH–CH2–CH2–CH(CH3)2")</f>
        <v/>
      </c>
      <c r="K286" s="534"/>
      <c r="L286" s="534"/>
      <c r="M286" s="534"/>
      <c r="N286" s="534"/>
      <c r="O286" s="534"/>
      <c r="P286" s="65"/>
      <c r="Q286" s="65"/>
    </row>
    <row r="287" spans="2:17" ht="20.100000000000001" customHeight="1" x14ac:dyDescent="0.2">
      <c r="D287" s="573"/>
      <c r="E287" s="573"/>
      <c r="F287" s="573"/>
      <c r="G287" s="573"/>
      <c r="H287" s="573"/>
      <c r="J287" s="535" t="str">
        <f>IF(J279&lt;&gt;"ναι","","Θ: (CH3)2CH–C(OH)(CH3)–CN,  
Κ: (CH3)2CH–C(OH)(CH3)–COOH")</f>
        <v/>
      </c>
      <c r="K287" s="535"/>
      <c r="L287" s="535"/>
      <c r="M287" s="535"/>
      <c r="N287" s="535"/>
      <c r="O287" s="535"/>
      <c r="P287" s="65"/>
      <c r="Q287" s="65"/>
    </row>
    <row r="288" spans="2:17" ht="20.100000000000001" customHeight="1" x14ac:dyDescent="0.2">
      <c r="B288" s="75" t="s">
        <v>187</v>
      </c>
      <c r="C288" s="573" t="s">
        <v>567</v>
      </c>
      <c r="D288" s="573"/>
      <c r="E288" s="573"/>
      <c r="F288" s="573"/>
      <c r="G288" s="573"/>
      <c r="H288" s="573"/>
      <c r="J288" s="535"/>
      <c r="K288" s="535"/>
      <c r="L288" s="535"/>
      <c r="M288" s="535"/>
      <c r="N288" s="535"/>
      <c r="O288" s="535"/>
      <c r="P288" s="65"/>
      <c r="Q288" s="65"/>
    </row>
    <row r="289" spans="1:17" ht="20.100000000000001" customHeight="1" x14ac:dyDescent="0.2">
      <c r="C289" s="573"/>
      <c r="D289" s="573"/>
      <c r="E289" s="573"/>
      <c r="F289" s="573"/>
      <c r="G289" s="573"/>
      <c r="H289" s="573"/>
      <c r="I289" s="109" t="str">
        <f>IF(J279&lt;&gt;"ναι","","2α.")</f>
        <v/>
      </c>
      <c r="J289" s="503" t="str">
        <f>IF(J279&lt;&gt;"ναι","","Η ζητούμενη χημική εξίσωση της αντίδρασης της ένωσης Α με το αμμωνιακό διάλυμα CuCl, είναι... ")</f>
        <v/>
      </c>
      <c r="K289" s="503"/>
      <c r="L289" s="503"/>
      <c r="M289" s="503"/>
      <c r="N289" s="503"/>
      <c r="O289" s="503"/>
      <c r="P289" s="65"/>
      <c r="Q289" s="65"/>
    </row>
    <row r="290" spans="1:17" ht="20.100000000000001" customHeight="1" x14ac:dyDescent="0.2">
      <c r="C290" s="573"/>
      <c r="D290" s="573"/>
      <c r="E290" s="573"/>
      <c r="F290" s="573"/>
      <c r="G290" s="573"/>
      <c r="H290" s="573"/>
      <c r="J290" s="503"/>
      <c r="K290" s="503"/>
      <c r="L290" s="503"/>
      <c r="M290" s="503"/>
      <c r="N290" s="503"/>
      <c r="O290" s="503"/>
      <c r="P290" s="65"/>
      <c r="Q290" s="65"/>
    </row>
    <row r="291" spans="1:17" ht="20.100000000000001" customHeight="1" x14ac:dyDescent="0.2">
      <c r="C291" s="113"/>
      <c r="D291" s="579" t="s">
        <v>245</v>
      </c>
      <c r="E291" s="579"/>
      <c r="F291" s="579"/>
      <c r="G291" s="579"/>
      <c r="H291" s="579"/>
      <c r="J291" s="537" t="str">
        <f>IF(J279&lt;&gt;"ναι","","(CH3)2CH–C≡CH + CuCl + NH3 → (CH3)2CH–C≡CCu↓ +
 NH4Cl")</f>
        <v/>
      </c>
      <c r="K291" s="537"/>
      <c r="L291" s="537"/>
      <c r="M291" s="537"/>
      <c r="N291" s="537"/>
      <c r="O291" s="537"/>
      <c r="P291" s="65"/>
      <c r="Q291" s="65"/>
    </row>
    <row r="292" spans="1:17" ht="20.100000000000001" customHeight="1" x14ac:dyDescent="0.2">
      <c r="B292" s="496" t="s">
        <v>251</v>
      </c>
      <c r="C292" s="496"/>
      <c r="D292" s="496"/>
      <c r="E292" s="496"/>
      <c r="F292" s="496"/>
      <c r="J292" s="537"/>
      <c r="K292" s="537"/>
      <c r="L292" s="537"/>
      <c r="M292" s="537"/>
      <c r="N292" s="537"/>
      <c r="O292" s="537"/>
      <c r="P292" s="65"/>
      <c r="Q292" s="65"/>
    </row>
    <row r="293" spans="1:17" ht="20.100000000000001" customHeight="1" x14ac:dyDescent="0.2">
      <c r="A293" s="69" t="s">
        <v>252</v>
      </c>
      <c r="B293" s="70" t="s">
        <v>175</v>
      </c>
      <c r="C293" s="511" t="s">
        <v>253</v>
      </c>
      <c r="D293" s="511"/>
      <c r="E293" s="511"/>
      <c r="F293" s="511"/>
      <c r="G293" s="511"/>
      <c r="I293" s="109" t="str">
        <f>IF(J279&lt;&gt;"ναι","","2β.")</f>
        <v/>
      </c>
      <c r="J293" s="503" t="str">
        <f>IF(J279&lt;&gt;"ναι","","Η ζητούμενη χημική εξίσωση της αντίδρασης της ένωσης Λ με το οξινισμένο διάλυμα του KMnO4, είναι... ")</f>
        <v/>
      </c>
      <c r="K293" s="503"/>
      <c r="L293" s="503"/>
      <c r="M293" s="503"/>
      <c r="N293" s="503"/>
      <c r="O293" s="503"/>
      <c r="P293" s="65"/>
      <c r="Q293" s="65"/>
    </row>
    <row r="294" spans="1:17" ht="20.100000000000001" customHeight="1" x14ac:dyDescent="0.35">
      <c r="C294" s="588" t="s">
        <v>399</v>
      </c>
      <c r="D294" s="588"/>
      <c r="J294" s="503"/>
      <c r="K294" s="503"/>
      <c r="L294" s="503"/>
      <c r="M294" s="503"/>
      <c r="N294" s="503"/>
      <c r="O294" s="503"/>
      <c r="P294" s="65"/>
      <c r="Q294" s="65"/>
    </row>
    <row r="295" spans="1:17" ht="20.100000000000001" customHeight="1" x14ac:dyDescent="0.2">
      <c r="C295" s="511" t="s">
        <v>881</v>
      </c>
      <c r="D295" s="511"/>
      <c r="E295" s="511"/>
      <c r="F295" s="511"/>
      <c r="G295" s="511"/>
      <c r="H295" s="511"/>
      <c r="J295" s="517" t="str">
        <f>IF(J279&lt;&gt;"ναι","","5CH3–CH(OH)–CH3 + 2KMnO4 + 3H2SO4 → …")</f>
        <v/>
      </c>
      <c r="K295" s="517"/>
      <c r="L295" s="517"/>
      <c r="M295" s="517"/>
      <c r="N295" s="517"/>
      <c r="O295" s="517"/>
      <c r="P295" s="65"/>
      <c r="Q295" s="65"/>
    </row>
    <row r="296" spans="1:17" ht="20.100000000000001" customHeight="1" x14ac:dyDescent="0.2">
      <c r="C296" s="511"/>
      <c r="D296" s="511"/>
      <c r="E296" s="511"/>
      <c r="F296" s="511"/>
      <c r="G296" s="511"/>
      <c r="H296" s="511"/>
      <c r="J296" s="517" t="str">
        <f>IF(J279&lt;&gt;"ναι","","… → 5CH3–CO–CH3 + 2MnSO4 + K2SO4 + 8H2O")</f>
        <v/>
      </c>
      <c r="K296" s="517"/>
      <c r="L296" s="517"/>
      <c r="M296" s="517"/>
      <c r="N296" s="517"/>
      <c r="O296" s="517"/>
      <c r="P296" s="65"/>
      <c r="Q296" s="65"/>
    </row>
    <row r="297" spans="1:17" ht="20.100000000000001" customHeight="1" x14ac:dyDescent="0.2">
      <c r="I297" s="589" t="str">
        <f>IF(J279&lt;&gt;"ναι","","3.")</f>
        <v/>
      </c>
      <c r="J297" s="516" t="str">
        <f>IF(J279&lt;&gt;"ναι","","Η μέγιστη ποσότητα Br2 που μπορεί να καταναλωθεί από 0,1mol μέθυθλο-βουτίνιου (ένωση Α) είναι 2·0,1=0,2mol Br2. Αυτό προκύ-πτει από τη στοιχειομετρική αναλογία της αντίδρασης που παρι-στάνεται με τη χημική εξίσωση…")</f>
        <v/>
      </c>
      <c r="K297" s="516"/>
      <c r="L297" s="516"/>
      <c r="M297" s="516"/>
      <c r="N297" s="516"/>
      <c r="O297" s="516"/>
      <c r="P297" s="65"/>
      <c r="Q297" s="65"/>
    </row>
    <row r="298" spans="1:17" ht="20.100000000000001" customHeight="1" x14ac:dyDescent="0.2">
      <c r="I298" s="589"/>
      <c r="J298" s="516"/>
      <c r="K298" s="516"/>
      <c r="L298" s="516"/>
      <c r="M298" s="516"/>
      <c r="N298" s="516"/>
      <c r="O298" s="516"/>
      <c r="P298" s="65"/>
      <c r="Q298" s="65"/>
    </row>
    <row r="299" spans="1:17" ht="20.100000000000001" customHeight="1" x14ac:dyDescent="0.2">
      <c r="G299" s="511" t="s">
        <v>882</v>
      </c>
      <c r="H299" s="511"/>
      <c r="J299" s="516"/>
      <c r="K299" s="516"/>
      <c r="L299" s="516"/>
      <c r="M299" s="516"/>
      <c r="N299" s="516"/>
      <c r="O299" s="516"/>
      <c r="P299" s="65"/>
      <c r="Q299" s="65"/>
    </row>
    <row r="300" spans="1:17" ht="20.100000000000001" customHeight="1" x14ac:dyDescent="0.2">
      <c r="B300" s="511" t="s">
        <v>254</v>
      </c>
      <c r="C300" s="511"/>
      <c r="J300" s="516"/>
      <c r="K300" s="516"/>
      <c r="L300" s="516"/>
      <c r="M300" s="516"/>
      <c r="N300" s="516"/>
      <c r="O300" s="516"/>
      <c r="P300" s="65"/>
      <c r="Q300" s="65"/>
    </row>
    <row r="301" spans="1:17" ht="20.100000000000001" customHeight="1" x14ac:dyDescent="0.2">
      <c r="E301" s="578" t="s">
        <v>255</v>
      </c>
      <c r="F301" s="578"/>
      <c r="G301" s="578"/>
      <c r="H301" s="578"/>
      <c r="J301" s="517" t="str">
        <f>IF(J279&lt;&gt;"ναι","","          (CH3)2CH–C≡CH + 2Br2 → (CH3)2CH–CBr2–CHBr2")</f>
        <v/>
      </c>
      <c r="K301" s="517"/>
      <c r="L301" s="517"/>
      <c r="M301" s="517"/>
      <c r="N301" s="517"/>
      <c r="O301" s="517"/>
      <c r="P301" s="65"/>
      <c r="Q301" s="65"/>
    </row>
    <row r="302" spans="1:17" ht="20.100000000000001" customHeight="1" x14ac:dyDescent="0.2">
      <c r="E302" s="578"/>
      <c r="F302" s="578"/>
      <c r="G302" s="578"/>
      <c r="H302" s="578"/>
      <c r="J302" s="503" t="str">
        <f>IF(J279&lt;&gt;"ναι","","Για τον όγκο του διαλύματος του Br2, στον οποίο περιέχεται η πα-ραπάνω ποσότητα από αυτό, ισχύει...")</f>
        <v/>
      </c>
      <c r="K302" s="503"/>
      <c r="L302" s="503"/>
      <c r="M302" s="503"/>
      <c r="N302" s="503"/>
      <c r="O302" s="503"/>
      <c r="P302" s="65"/>
      <c r="Q302" s="65"/>
    </row>
    <row r="303" spans="1:17" ht="20.100000000000001" customHeight="1" x14ac:dyDescent="0.2">
      <c r="J303" s="503"/>
      <c r="K303" s="503"/>
      <c r="L303" s="503"/>
      <c r="M303" s="503"/>
      <c r="N303" s="503"/>
      <c r="O303" s="503"/>
      <c r="P303" s="65"/>
      <c r="Q303" s="65"/>
    </row>
    <row r="304" spans="1:17" ht="20.100000000000001" customHeight="1" x14ac:dyDescent="0.2">
      <c r="C304" s="573" t="s">
        <v>568</v>
      </c>
      <c r="D304" s="573"/>
      <c r="E304" s="573"/>
      <c r="F304" s="573"/>
      <c r="G304" s="573"/>
      <c r="H304" s="573"/>
      <c r="J304" s="534" t="str">
        <f>IF(J279&lt;&gt;"ναι","","…n=C·V ή V=n/C=0,2/0,4=0,5L=500mL διαλύματος.")</f>
        <v/>
      </c>
      <c r="K304" s="534"/>
      <c r="L304" s="534"/>
      <c r="M304" s="534"/>
      <c r="N304" s="534"/>
      <c r="O304" s="534"/>
      <c r="P304" s="65"/>
      <c r="Q304" s="65"/>
    </row>
    <row r="305" spans="1:17" ht="20.100000000000001" customHeight="1" x14ac:dyDescent="0.2">
      <c r="C305" s="573"/>
      <c r="D305" s="573"/>
      <c r="E305" s="573"/>
      <c r="F305" s="573"/>
      <c r="G305" s="573"/>
      <c r="H305" s="573"/>
      <c r="J305" s="93"/>
      <c r="K305" s="93"/>
      <c r="L305" s="93"/>
      <c r="M305" s="93"/>
      <c r="N305" s="93"/>
      <c r="O305" s="93"/>
      <c r="P305" s="65"/>
      <c r="Q305" s="65"/>
    </row>
    <row r="306" spans="1:17" ht="20.100000000000001" customHeight="1" x14ac:dyDescent="0.2">
      <c r="B306" s="70"/>
      <c r="C306" s="573" t="s">
        <v>478</v>
      </c>
      <c r="D306" s="573"/>
      <c r="E306" s="573"/>
      <c r="F306" s="573"/>
      <c r="G306" s="573"/>
      <c r="H306" s="573"/>
      <c r="J306" s="532" t="s">
        <v>398</v>
      </c>
      <c r="K306" s="532"/>
      <c r="L306" s="93"/>
      <c r="M306" s="93"/>
      <c r="N306" s="93"/>
      <c r="O306" s="93"/>
      <c r="P306" s="65"/>
      <c r="Q306" s="65"/>
    </row>
    <row r="307" spans="1:17" ht="20.100000000000001" customHeight="1" x14ac:dyDescent="0.2">
      <c r="C307" s="573"/>
      <c r="D307" s="573"/>
      <c r="E307" s="573"/>
      <c r="F307" s="573"/>
      <c r="G307" s="573"/>
      <c r="H307" s="573"/>
      <c r="J307" s="532"/>
      <c r="K307" s="532"/>
      <c r="L307" s="93"/>
      <c r="M307" s="93"/>
      <c r="N307" s="93"/>
      <c r="O307" s="93"/>
      <c r="P307" s="65"/>
      <c r="Q307" s="65"/>
    </row>
    <row r="308" spans="1:17" ht="20.100000000000001" customHeight="1" x14ac:dyDescent="0.2">
      <c r="C308" s="573"/>
      <c r="D308" s="573"/>
      <c r="E308" s="573"/>
      <c r="F308" s="573"/>
      <c r="G308" s="573"/>
      <c r="H308" s="573"/>
      <c r="J308" s="532"/>
      <c r="K308" s="532"/>
      <c r="P308" s="65"/>
      <c r="Q308" s="65"/>
    </row>
    <row r="309" spans="1:17" ht="20.100000000000001" customHeight="1" x14ac:dyDescent="0.2">
      <c r="C309" s="573"/>
      <c r="D309" s="573"/>
      <c r="E309" s="573"/>
      <c r="F309" s="573"/>
      <c r="G309" s="573"/>
      <c r="H309" s="573"/>
      <c r="J309" s="508"/>
      <c r="K309" s="509"/>
      <c r="P309" s="65"/>
      <c r="Q309" s="65"/>
    </row>
    <row r="310" spans="1:17" ht="20.100000000000001" customHeight="1" x14ac:dyDescent="0.2">
      <c r="C310" s="573"/>
      <c r="D310" s="573"/>
      <c r="E310" s="573"/>
      <c r="F310" s="573"/>
      <c r="G310" s="573"/>
      <c r="H310" s="573"/>
      <c r="P310" s="65"/>
      <c r="Q310" s="65"/>
    </row>
    <row r="311" spans="1:17" ht="20.100000000000001" customHeight="1" x14ac:dyDescent="0.2">
      <c r="C311" s="515" t="s">
        <v>479</v>
      </c>
      <c r="D311" s="515"/>
      <c r="E311" s="515"/>
      <c r="F311" s="515"/>
      <c r="G311" s="515"/>
      <c r="H311" s="515"/>
      <c r="J311" s="533" t="str">
        <f>IF(J309&lt;&gt;"ναι","","Λύση του προβλήματος 11")</f>
        <v/>
      </c>
      <c r="K311" s="533"/>
      <c r="L311" s="533"/>
      <c r="P311" s="65"/>
      <c r="Q311" s="65"/>
    </row>
    <row r="312" spans="1:17" ht="20.100000000000001" customHeight="1" x14ac:dyDescent="0.2">
      <c r="C312" s="515"/>
      <c r="D312" s="515"/>
      <c r="E312" s="515"/>
      <c r="F312" s="515"/>
      <c r="G312" s="515"/>
      <c r="H312" s="515"/>
      <c r="I312" s="108" t="str">
        <f>IF(J309&lt;&gt;"ναι","","►")</f>
        <v/>
      </c>
      <c r="J312" s="507" t="str">
        <f>IF(J309&lt;&gt;"ναι","","Από το διάγραμμα των χημικών εξισώσεων προκύπτει ότι είναι…")</f>
        <v/>
      </c>
      <c r="K312" s="507"/>
      <c r="L312" s="507"/>
      <c r="M312" s="507"/>
      <c r="N312" s="507"/>
      <c r="O312" s="507"/>
      <c r="P312" s="65"/>
      <c r="Q312" s="65"/>
    </row>
    <row r="313" spans="1:17" ht="20.100000000000001" customHeight="1" x14ac:dyDescent="0.2">
      <c r="D313" s="579" t="s">
        <v>258</v>
      </c>
      <c r="E313" s="579"/>
      <c r="F313" s="579"/>
      <c r="G313" s="579"/>
      <c r="H313" s="579"/>
      <c r="I313" s="107" t="str">
        <f>IF(J309&lt;&gt;"ναι","","Α.")</f>
        <v/>
      </c>
      <c r="J313" s="534" t="str">
        <f>IF(J309&lt;&gt;"ναι","","Α: CH3–CHBr–CH3,  Β: CH3–CH(OH)–CH3,  Γ: CHI3")</f>
        <v/>
      </c>
      <c r="K313" s="534"/>
      <c r="L313" s="534"/>
      <c r="M313" s="534"/>
      <c r="N313" s="534"/>
      <c r="O313" s="534"/>
      <c r="P313" s="65"/>
      <c r="Q313" s="65"/>
    </row>
    <row r="314" spans="1:17" ht="20.100000000000001" customHeight="1" x14ac:dyDescent="0.2">
      <c r="B314" s="496" t="s">
        <v>256</v>
      </c>
      <c r="C314" s="496"/>
      <c r="D314" s="496"/>
      <c r="E314" s="496"/>
      <c r="F314" s="496"/>
      <c r="J314" s="534" t="str">
        <f>IF(J309&lt;&gt;"ναι","","Δ: CH3–COONa,  Ε: CH3–COO–CH(CH3)2")</f>
        <v/>
      </c>
      <c r="K314" s="534"/>
      <c r="L314" s="534"/>
      <c r="M314" s="534"/>
      <c r="N314" s="534"/>
      <c r="O314" s="534"/>
      <c r="P314" s="65"/>
      <c r="Q314" s="65"/>
    </row>
    <row r="315" spans="1:17" ht="20.100000000000001" customHeight="1" x14ac:dyDescent="0.2">
      <c r="A315" s="69" t="s">
        <v>257</v>
      </c>
      <c r="B315" s="70" t="s">
        <v>175</v>
      </c>
      <c r="C315" s="511" t="s">
        <v>253</v>
      </c>
      <c r="D315" s="511"/>
      <c r="E315" s="511"/>
      <c r="F315" s="511"/>
      <c r="G315" s="511"/>
      <c r="J315" s="534" t="str">
        <f>IF(J309&lt;&gt;"ναι","","Ζ: (CH3)2CHMgBr,  Λ: CH3–CO–CH3")</f>
        <v/>
      </c>
      <c r="K315" s="534"/>
      <c r="L315" s="534"/>
      <c r="M315" s="534"/>
      <c r="N315" s="534"/>
      <c r="O315" s="534"/>
      <c r="P315" s="65"/>
      <c r="Q315" s="65"/>
    </row>
    <row r="316" spans="1:17" ht="20.100000000000001" customHeight="1" x14ac:dyDescent="0.2">
      <c r="J316" s="534" t="str">
        <f>IF(J309&lt;&gt;"ναι","","Μ: (CH3)2CH–C(OMgBr)(CH3)2,  Ν: (CH3)2CH–C(OH)(CH3)2")</f>
        <v/>
      </c>
      <c r="K316" s="534"/>
      <c r="L316" s="534"/>
      <c r="M316" s="534"/>
      <c r="N316" s="534"/>
      <c r="O316" s="534"/>
      <c r="P316" s="65"/>
      <c r="Q316" s="65"/>
    </row>
    <row r="317" spans="1:17" ht="20.100000000000001" customHeight="1" x14ac:dyDescent="0.2">
      <c r="I317" s="107" t="str">
        <f>IF(J309&lt;&gt;"ναι","","Β.")</f>
        <v/>
      </c>
      <c r="J317" s="518" t="str">
        <f>IF(J309&lt;&gt;"ναι","","Από τις τρεις καρβονυλικές ενώσεις με ΜΤ: C4H8O, οι δυο είναι αλδεΰδες (βουτανάλη και μέθυλο-προπανάλη) και η μια είναι κετό-νη (βουτανόνη). ")</f>
        <v/>
      </c>
      <c r="K317" s="518"/>
      <c r="L317" s="518"/>
      <c r="M317" s="518"/>
      <c r="N317" s="518"/>
      <c r="O317" s="518"/>
      <c r="P317" s="65"/>
      <c r="Q317" s="65"/>
    </row>
    <row r="318" spans="1:17" ht="20.100000000000001" customHeight="1" x14ac:dyDescent="0.2">
      <c r="C318" s="511" t="s">
        <v>480</v>
      </c>
      <c r="D318" s="511"/>
      <c r="E318" s="511"/>
      <c r="F318" s="511"/>
      <c r="G318" s="511"/>
      <c r="H318" s="511"/>
      <c r="J318" s="518"/>
      <c r="K318" s="518"/>
      <c r="L318" s="518"/>
      <c r="M318" s="518"/>
      <c r="N318" s="518"/>
      <c r="O318" s="518"/>
      <c r="P318" s="65"/>
      <c r="Q318" s="65"/>
    </row>
    <row r="319" spans="1:17" ht="20.100000000000001" customHeight="1" x14ac:dyDescent="0.2">
      <c r="J319" s="518"/>
      <c r="K319" s="518"/>
      <c r="L319" s="518"/>
      <c r="M319" s="518"/>
      <c r="N319" s="518"/>
      <c r="O319" s="518"/>
      <c r="P319" s="65"/>
      <c r="Q319" s="65"/>
    </row>
    <row r="320" spans="1:17" ht="20.100000000000001" customHeight="1" x14ac:dyDescent="0.2">
      <c r="J320" s="503" t="str">
        <f>IF(J309&lt;&gt;"ναι","","Με το αντιδραστήριο Fehling αντιδρούν μόνο οι δυο αλδεΰδες, σχη-ματίζοντας ίζημα Cu2O, σύμφωνα με την εξίσωση…")</f>
        <v/>
      </c>
      <c r="K320" s="503"/>
      <c r="L320" s="503"/>
      <c r="M320" s="503"/>
      <c r="N320" s="503"/>
      <c r="O320" s="503"/>
      <c r="P320" s="65"/>
      <c r="Q320" s="65"/>
    </row>
    <row r="321" spans="2:17" ht="20.100000000000001" customHeight="1" x14ac:dyDescent="0.2">
      <c r="J321" s="503"/>
      <c r="K321" s="503"/>
      <c r="L321" s="503"/>
      <c r="M321" s="503"/>
      <c r="N321" s="503"/>
      <c r="O321" s="503"/>
      <c r="P321" s="65"/>
      <c r="Q321" s="65"/>
    </row>
    <row r="322" spans="2:17" ht="20.100000000000001" customHeight="1" x14ac:dyDescent="0.2">
      <c r="C322" s="99" t="s">
        <v>259</v>
      </c>
      <c r="J322" s="517" t="str">
        <f>IF(J309&lt;&gt;"ναι","","R–CH=O + 2CuSO4 + 5NaOH → R–COONa + Cu2O↓ + …")</f>
        <v/>
      </c>
      <c r="K322" s="517"/>
      <c r="L322" s="517"/>
      <c r="M322" s="517"/>
      <c r="N322" s="517"/>
      <c r="O322" s="517"/>
      <c r="P322" s="65"/>
      <c r="Q322" s="65"/>
    </row>
    <row r="323" spans="2:17" ht="20.100000000000001" customHeight="1" x14ac:dyDescent="0.2">
      <c r="F323" s="99"/>
      <c r="J323" s="517" t="str">
        <f>IF(J309&lt;&gt;"ναι","","                                                            … + 2Na2SO4 + 3H2O")</f>
        <v/>
      </c>
      <c r="K323" s="517"/>
      <c r="L323" s="517"/>
      <c r="M323" s="517"/>
      <c r="N323" s="517"/>
      <c r="O323" s="517"/>
      <c r="P323" s="65"/>
      <c r="Q323" s="65"/>
    </row>
    <row r="324" spans="2:17" ht="20.100000000000001" customHeight="1" x14ac:dyDescent="0.2">
      <c r="C324" s="511" t="s">
        <v>262</v>
      </c>
      <c r="D324" s="511"/>
      <c r="E324" s="99" t="s">
        <v>261</v>
      </c>
      <c r="F324" s="99" t="s">
        <v>260</v>
      </c>
      <c r="J324" s="503" t="str">
        <f>IF(J309&lt;&gt;"ναι","","Παρατηρούμε ότι από 1mol αλδεΰδης, σχηματίζεται 1mol ιζήματος Cu2O. Αν λοιπόν στο ισομοριακό μίγμα των τριών καρβονυλικών ενώσεων περιέχονται xmol από κάθε ένωση, τότε με επίδραση του αντιδραστηρίου Fehling θα σχηματιστούν συνολικά 2·xmol ιζήμα-τος.")</f>
        <v/>
      </c>
      <c r="K324" s="503"/>
      <c r="L324" s="503"/>
      <c r="M324" s="503"/>
      <c r="N324" s="503"/>
      <c r="O324" s="503"/>
      <c r="P324" s="65"/>
      <c r="Q324" s="65"/>
    </row>
    <row r="325" spans="2:17" ht="20.100000000000001" customHeight="1" x14ac:dyDescent="0.2">
      <c r="J325" s="503"/>
      <c r="K325" s="503"/>
      <c r="L325" s="503"/>
      <c r="M325" s="503"/>
      <c r="N325" s="503"/>
      <c r="O325" s="503"/>
      <c r="P325" s="65"/>
      <c r="Q325" s="65"/>
    </row>
    <row r="326" spans="2:17" ht="20.100000000000001" customHeight="1" x14ac:dyDescent="0.2">
      <c r="J326" s="503"/>
      <c r="K326" s="503"/>
      <c r="L326" s="503"/>
      <c r="M326" s="503"/>
      <c r="N326" s="503"/>
      <c r="O326" s="503"/>
      <c r="P326" s="65"/>
      <c r="Q326" s="65"/>
    </row>
    <row r="327" spans="2:17" ht="20.100000000000001" customHeight="1" x14ac:dyDescent="0.2">
      <c r="J327" s="503"/>
      <c r="K327" s="503"/>
      <c r="L327" s="503"/>
      <c r="M327" s="503"/>
      <c r="N327" s="503"/>
      <c r="O327" s="503"/>
      <c r="P327" s="65"/>
      <c r="Q327" s="65"/>
    </row>
    <row r="328" spans="2:17" ht="20.100000000000001" customHeight="1" x14ac:dyDescent="0.2">
      <c r="J328" s="503"/>
      <c r="K328" s="503"/>
      <c r="L328" s="503"/>
      <c r="M328" s="503"/>
      <c r="N328" s="503"/>
      <c r="O328" s="503"/>
      <c r="P328" s="65"/>
      <c r="Q328" s="65"/>
    </row>
    <row r="329" spans="2:17" ht="20.100000000000001" customHeight="1" x14ac:dyDescent="0.2">
      <c r="J329" s="503" t="str">
        <f>IF(J309&lt;&gt;"ναι","","Σύμφωνα με την εκφώνηση του προβλήματος, η ποσότητα του σχη-ματιζόμενου ιζήματος είναι…")</f>
        <v/>
      </c>
      <c r="K329" s="503"/>
      <c r="L329" s="503"/>
      <c r="M329" s="503"/>
      <c r="N329" s="503"/>
      <c r="O329" s="503"/>
      <c r="P329" s="65"/>
      <c r="Q329" s="65"/>
    </row>
    <row r="330" spans="2:17" ht="20.100000000000001" customHeight="1" x14ac:dyDescent="0.2">
      <c r="J330" s="503"/>
      <c r="K330" s="503"/>
      <c r="L330" s="503"/>
      <c r="M330" s="503"/>
      <c r="N330" s="503"/>
      <c r="O330" s="503"/>
      <c r="P330" s="65"/>
      <c r="Q330" s="65"/>
    </row>
    <row r="331" spans="2:17" ht="20.100000000000001" customHeight="1" x14ac:dyDescent="0.2">
      <c r="J331" s="507" t="str">
        <f>IF(J309&lt;&gt;"ναι","","… n=m/Mr=2,86/(2·63,5+16)=2,86/143=0,02mol Cu2O.")</f>
        <v/>
      </c>
      <c r="K331" s="507"/>
      <c r="L331" s="507"/>
      <c r="M331" s="507"/>
      <c r="N331" s="507"/>
      <c r="O331" s="507"/>
      <c r="P331" s="65"/>
      <c r="Q331" s="65"/>
    </row>
    <row r="332" spans="2:17" ht="20.100000000000001" customHeight="1" x14ac:dyDescent="0.2">
      <c r="J332" s="507" t="str">
        <f>IF(J309&lt;&gt;"ναι","","Θα είναι λοιπόν… 2·x=0,02 ή x=0,01.")</f>
        <v/>
      </c>
      <c r="K332" s="507"/>
      <c r="L332" s="507"/>
      <c r="M332" s="507"/>
      <c r="N332" s="507"/>
      <c r="O332" s="507"/>
      <c r="P332" s="65"/>
      <c r="Q332" s="65"/>
    </row>
    <row r="333" spans="2:17" ht="20.100000000000001" customHeight="1" x14ac:dyDescent="0.2">
      <c r="C333" s="515" t="s">
        <v>569</v>
      </c>
      <c r="D333" s="515"/>
      <c r="E333" s="515"/>
      <c r="F333" s="515"/>
      <c r="G333" s="515"/>
      <c r="H333" s="515"/>
      <c r="J333" s="503" t="str">
        <f>IF(J309&lt;&gt;"ναι","","Άρα στο μίγμα περιέχεται ποσότητα από κάθε μια από τις τρεις καρβονυλικές ενώσεις, ίση με 0,01mol.")</f>
        <v/>
      </c>
      <c r="K333" s="503"/>
      <c r="L333" s="503"/>
      <c r="M333" s="503"/>
      <c r="N333" s="503"/>
      <c r="O333" s="503"/>
      <c r="P333" s="65"/>
      <c r="Q333" s="65"/>
    </row>
    <row r="334" spans="2:17" ht="20.100000000000001" customHeight="1" x14ac:dyDescent="0.2">
      <c r="C334" s="515"/>
      <c r="D334" s="515"/>
      <c r="E334" s="515"/>
      <c r="F334" s="515"/>
      <c r="G334" s="515"/>
      <c r="H334" s="515"/>
      <c r="J334" s="503"/>
      <c r="K334" s="503"/>
      <c r="L334" s="503"/>
      <c r="M334" s="503"/>
      <c r="N334" s="503"/>
      <c r="O334" s="503"/>
      <c r="P334" s="65"/>
      <c r="Q334" s="65"/>
    </row>
    <row r="335" spans="2:17" ht="20.100000000000001" customHeight="1" x14ac:dyDescent="0.2">
      <c r="B335" s="70" t="s">
        <v>180</v>
      </c>
      <c r="C335" s="573" t="s">
        <v>570</v>
      </c>
      <c r="D335" s="515"/>
      <c r="E335" s="515"/>
      <c r="F335" s="515"/>
      <c r="G335" s="515"/>
      <c r="H335" s="515"/>
      <c r="J335" s="93"/>
      <c r="K335" s="93"/>
      <c r="L335" s="93"/>
      <c r="M335" s="93"/>
      <c r="N335" s="93"/>
      <c r="O335" s="93"/>
      <c r="P335" s="65"/>
      <c r="Q335" s="65"/>
    </row>
    <row r="336" spans="2:17" ht="20.100000000000001" customHeight="1" x14ac:dyDescent="0.2">
      <c r="B336" s="128"/>
      <c r="C336" s="573"/>
      <c r="D336" s="515"/>
      <c r="E336" s="515"/>
      <c r="F336" s="515"/>
      <c r="G336" s="515"/>
      <c r="H336" s="515"/>
      <c r="J336" s="93"/>
      <c r="K336" s="93"/>
      <c r="L336" s="93"/>
      <c r="M336" s="93"/>
      <c r="N336" s="93"/>
      <c r="O336" s="93"/>
      <c r="P336" s="65"/>
      <c r="Q336" s="65"/>
    </row>
    <row r="337" spans="1:17" ht="20.100000000000001" customHeight="1" x14ac:dyDescent="0.2">
      <c r="C337" s="515"/>
      <c r="D337" s="515"/>
      <c r="E337" s="515"/>
      <c r="F337" s="515"/>
      <c r="G337" s="515"/>
      <c r="H337" s="515"/>
      <c r="J337" s="93"/>
      <c r="K337" s="93"/>
      <c r="L337" s="93"/>
      <c r="M337" s="93"/>
      <c r="N337" s="93"/>
      <c r="O337" s="93"/>
      <c r="P337" s="65"/>
      <c r="Q337" s="65"/>
    </row>
    <row r="338" spans="1:17" ht="20.100000000000001" customHeight="1" x14ac:dyDescent="0.2">
      <c r="D338" s="573" t="s">
        <v>263</v>
      </c>
      <c r="E338" s="573"/>
      <c r="F338" s="573"/>
      <c r="G338" s="573"/>
      <c r="H338" s="573"/>
      <c r="P338" s="65"/>
      <c r="Q338" s="65"/>
    </row>
    <row r="339" spans="1:17" ht="20.100000000000001" customHeight="1" x14ac:dyDescent="0.2">
      <c r="D339" s="573"/>
      <c r="E339" s="573"/>
      <c r="F339" s="573"/>
      <c r="G339" s="573"/>
      <c r="H339" s="573"/>
      <c r="P339" s="65"/>
      <c r="Q339" s="65"/>
    </row>
    <row r="340" spans="1:17" ht="20.100000000000001" customHeight="1" x14ac:dyDescent="0.2">
      <c r="D340" s="573"/>
      <c r="E340" s="573"/>
      <c r="F340" s="573"/>
      <c r="G340" s="573"/>
      <c r="H340" s="573"/>
      <c r="P340" s="65"/>
      <c r="Q340" s="65"/>
    </row>
    <row r="341" spans="1:17" ht="20.100000000000001" customHeight="1" x14ac:dyDescent="0.2">
      <c r="C341" s="76"/>
      <c r="D341" s="573" t="s">
        <v>481</v>
      </c>
      <c r="E341" s="573"/>
      <c r="F341" s="573"/>
      <c r="G341" s="573"/>
      <c r="H341" s="573"/>
      <c r="P341" s="65"/>
      <c r="Q341" s="65"/>
    </row>
    <row r="342" spans="1:17" ht="20.100000000000001" customHeight="1" x14ac:dyDescent="0.2">
      <c r="D342" s="573"/>
      <c r="E342" s="573"/>
      <c r="F342" s="573"/>
      <c r="G342" s="573"/>
      <c r="H342" s="573"/>
      <c r="P342" s="65"/>
      <c r="Q342" s="65"/>
    </row>
    <row r="343" spans="1:17" ht="20.100000000000001" customHeight="1" x14ac:dyDescent="0.2">
      <c r="D343" s="573"/>
      <c r="E343" s="573"/>
      <c r="F343" s="573"/>
      <c r="G343" s="573"/>
      <c r="H343" s="573"/>
      <c r="P343" s="65"/>
      <c r="Q343" s="65"/>
    </row>
    <row r="344" spans="1:17" ht="20.100000000000001" customHeight="1" x14ac:dyDescent="0.2">
      <c r="C344" s="573" t="s">
        <v>571</v>
      </c>
      <c r="D344" s="573"/>
      <c r="E344" s="573"/>
      <c r="F344" s="573"/>
      <c r="G344" s="573"/>
      <c r="H344" s="573"/>
      <c r="P344" s="65"/>
      <c r="Q344" s="65"/>
    </row>
    <row r="345" spans="1:17" ht="20.100000000000001" customHeight="1" x14ac:dyDescent="0.2">
      <c r="C345" s="573"/>
      <c r="D345" s="573"/>
      <c r="E345" s="573"/>
      <c r="F345" s="573"/>
      <c r="G345" s="573"/>
      <c r="H345" s="573"/>
      <c r="J345" s="532" t="s">
        <v>386</v>
      </c>
      <c r="K345" s="532"/>
      <c r="P345" s="65"/>
      <c r="Q345" s="65"/>
    </row>
    <row r="346" spans="1:17" ht="20.100000000000001" customHeight="1" x14ac:dyDescent="0.2">
      <c r="D346" s="579" t="s">
        <v>264</v>
      </c>
      <c r="E346" s="579"/>
      <c r="F346" s="579"/>
      <c r="G346" s="579"/>
      <c r="H346" s="579"/>
      <c r="J346" s="532"/>
      <c r="K346" s="532"/>
      <c r="P346" s="65"/>
      <c r="Q346" s="65"/>
    </row>
    <row r="347" spans="1:17" ht="20.100000000000001" customHeight="1" x14ac:dyDescent="0.2">
      <c r="B347" s="496" t="s">
        <v>265</v>
      </c>
      <c r="C347" s="496"/>
      <c r="D347" s="496"/>
      <c r="E347" s="496"/>
      <c r="F347" s="496"/>
      <c r="J347" s="532"/>
      <c r="K347" s="532"/>
      <c r="P347" s="65"/>
      <c r="Q347" s="65"/>
    </row>
    <row r="348" spans="1:17" ht="20.100000000000001" customHeight="1" x14ac:dyDescent="0.2">
      <c r="A348" s="69"/>
      <c r="B348" s="573" t="s">
        <v>572</v>
      </c>
      <c r="C348" s="573"/>
      <c r="D348" s="573"/>
      <c r="E348" s="573"/>
      <c r="F348" s="573"/>
      <c r="G348" s="573"/>
      <c r="H348" s="573"/>
      <c r="J348" s="508"/>
      <c r="K348" s="509"/>
      <c r="P348" s="65"/>
      <c r="Q348" s="65"/>
    </row>
    <row r="349" spans="1:17" ht="20.100000000000001" customHeight="1" x14ac:dyDescent="0.2">
      <c r="A349" s="69"/>
      <c r="B349" s="573"/>
      <c r="C349" s="573"/>
      <c r="D349" s="573"/>
      <c r="E349" s="573"/>
      <c r="F349" s="573"/>
      <c r="G349" s="573"/>
      <c r="H349" s="573"/>
      <c r="P349" s="65"/>
      <c r="Q349" s="65"/>
    </row>
    <row r="350" spans="1:17" ht="20.100000000000001" customHeight="1" x14ac:dyDescent="0.2">
      <c r="A350" s="69"/>
      <c r="B350" s="573"/>
      <c r="C350" s="573"/>
      <c r="D350" s="573"/>
      <c r="E350" s="573"/>
      <c r="F350" s="573"/>
      <c r="G350" s="573"/>
      <c r="H350" s="573"/>
      <c r="J350" s="533" t="str">
        <f>IF(J348&lt;&gt;"ναι","","Λύση του προβλήματος 13")</f>
        <v/>
      </c>
      <c r="K350" s="533"/>
      <c r="L350" s="533"/>
      <c r="P350" s="65"/>
      <c r="Q350" s="65"/>
    </row>
    <row r="351" spans="1:17" ht="20.100000000000001" customHeight="1" x14ac:dyDescent="0.2">
      <c r="A351" s="69"/>
      <c r="B351" s="573"/>
      <c r="C351" s="573"/>
      <c r="D351" s="573"/>
      <c r="E351" s="573"/>
      <c r="F351" s="573"/>
      <c r="G351" s="573"/>
      <c r="H351" s="573"/>
      <c r="I351" s="108" t="str">
        <f>IF(J348&lt;&gt;"ναι","","►")</f>
        <v/>
      </c>
      <c r="J351" s="503" t="str">
        <f>IF(J348&lt;&gt;"ναι","","Η ένωση Α είναι ένας εστέρας που σαπωνοποιούμενος παρέχει την αλκοόλη Γ και το άλας Β ενός οργανικού οξέος.")</f>
        <v/>
      </c>
      <c r="K351" s="503"/>
      <c r="L351" s="503"/>
      <c r="M351" s="503"/>
      <c r="N351" s="503"/>
      <c r="O351" s="503"/>
      <c r="P351" s="65"/>
      <c r="Q351" s="65"/>
    </row>
    <row r="352" spans="1:17" ht="20.100000000000001" customHeight="1" x14ac:dyDescent="0.2">
      <c r="B352" s="573"/>
      <c r="C352" s="573"/>
      <c r="D352" s="573"/>
      <c r="E352" s="573"/>
      <c r="F352" s="573"/>
      <c r="G352" s="573"/>
      <c r="H352" s="573"/>
      <c r="J352" s="503"/>
      <c r="K352" s="503"/>
      <c r="L352" s="503"/>
      <c r="M352" s="503"/>
      <c r="N352" s="503"/>
      <c r="O352" s="503"/>
      <c r="P352" s="65"/>
      <c r="Q352" s="65"/>
    </row>
    <row r="353" spans="1:17" ht="20.100000000000001" customHeight="1" x14ac:dyDescent="0.2">
      <c r="B353" s="70" t="s">
        <v>107</v>
      </c>
      <c r="C353" s="572" t="s">
        <v>266</v>
      </c>
      <c r="D353" s="572"/>
      <c r="E353" s="572"/>
      <c r="F353" s="572"/>
      <c r="G353" s="572"/>
      <c r="H353" s="572"/>
      <c r="J353" s="540" t="str">
        <f>IF(J348&lt;&gt;"ναι","","Η αλκοόλη Γ οξειδούμενη δίνει την ένωση Δ, που αλοφορμίζεται δίνοντας το άλας Β, που αναφέρθηκε παραπάνω και την ένωση Ε, που δε μπορεί παρά να είναι το χλωροφόρμιο, (CHCl3).")</f>
        <v/>
      </c>
      <c r="K353" s="540"/>
      <c r="L353" s="540"/>
      <c r="M353" s="540"/>
      <c r="N353" s="540"/>
      <c r="O353" s="540"/>
      <c r="P353" s="65"/>
      <c r="Q353" s="65"/>
    </row>
    <row r="354" spans="1:17" ht="20.100000000000001" customHeight="1" x14ac:dyDescent="0.2">
      <c r="B354" s="70" t="s">
        <v>108</v>
      </c>
      <c r="C354" s="572" t="s">
        <v>267</v>
      </c>
      <c r="D354" s="572"/>
      <c r="E354" s="572"/>
      <c r="F354" s="572"/>
      <c r="G354" s="572"/>
      <c r="H354" s="572"/>
      <c r="J354" s="540"/>
      <c r="K354" s="540"/>
      <c r="L354" s="540"/>
      <c r="M354" s="540"/>
      <c r="N354" s="540"/>
      <c r="O354" s="540"/>
      <c r="P354" s="65"/>
      <c r="Q354" s="65"/>
    </row>
    <row r="355" spans="1:17" ht="20.100000000000001" customHeight="1" x14ac:dyDescent="0.2">
      <c r="B355" s="573" t="s">
        <v>573</v>
      </c>
      <c r="C355" s="573"/>
      <c r="D355" s="573"/>
      <c r="E355" s="573"/>
      <c r="F355" s="573"/>
      <c r="G355" s="573"/>
      <c r="H355" s="573"/>
      <c r="J355" s="540"/>
      <c r="K355" s="540"/>
      <c r="L355" s="540"/>
      <c r="M355" s="540"/>
      <c r="N355" s="540"/>
      <c r="O355" s="540"/>
      <c r="P355" s="65"/>
      <c r="Q355" s="65"/>
    </row>
    <row r="356" spans="1:17" ht="20.100000000000001" customHeight="1" x14ac:dyDescent="0.2">
      <c r="B356" s="573"/>
      <c r="C356" s="573"/>
      <c r="D356" s="573"/>
      <c r="E356" s="573"/>
      <c r="F356" s="573"/>
      <c r="G356" s="573"/>
      <c r="H356" s="573"/>
      <c r="J356" s="536" t="str">
        <f>IF(J348&lt;&gt;"ναι","","Από τα παραπάνω συμπεραίνεται ότι ο αριθμός ατόμων C του μο-ρίου της ένωσης Δ, που είναι ίδιος με τον αριθμό ατόμων C στο μό-ριο της αλκοόλης Γ, είναι κατά ένα μεγαλύτερος του αριθμού ατό-μων C του μορίου της ένωσης Β.")</f>
        <v/>
      </c>
      <c r="K356" s="536"/>
      <c r="L356" s="536"/>
      <c r="M356" s="536"/>
      <c r="N356" s="536"/>
      <c r="O356" s="536"/>
      <c r="P356" s="65"/>
      <c r="Q356" s="65"/>
    </row>
    <row r="357" spans="1:17" ht="20.100000000000001" customHeight="1" x14ac:dyDescent="0.2">
      <c r="B357" s="573"/>
      <c r="C357" s="573"/>
      <c r="D357" s="573"/>
      <c r="E357" s="573"/>
      <c r="F357" s="573"/>
      <c r="G357" s="573"/>
      <c r="H357" s="573"/>
      <c r="J357" s="536"/>
      <c r="K357" s="536"/>
      <c r="L357" s="536"/>
      <c r="M357" s="536"/>
      <c r="N357" s="536"/>
      <c r="O357" s="536"/>
      <c r="P357" s="65"/>
      <c r="Q357" s="65"/>
    </row>
    <row r="358" spans="1:17" ht="20.100000000000001" customHeight="1" x14ac:dyDescent="0.2">
      <c r="B358" s="573"/>
      <c r="C358" s="573"/>
      <c r="D358" s="573"/>
      <c r="E358" s="573"/>
      <c r="F358" s="573"/>
      <c r="G358" s="573"/>
      <c r="H358" s="573"/>
      <c r="J358" s="536"/>
      <c r="K358" s="536"/>
      <c r="L358" s="536"/>
      <c r="M358" s="536"/>
      <c r="N358" s="536"/>
      <c r="O358" s="536"/>
      <c r="P358" s="65"/>
      <c r="Q358" s="65"/>
    </row>
    <row r="359" spans="1:17" ht="20.100000000000001" customHeight="1" x14ac:dyDescent="0.2">
      <c r="B359" s="573"/>
      <c r="C359" s="573"/>
      <c r="D359" s="573"/>
      <c r="E359" s="573"/>
      <c r="F359" s="573"/>
      <c r="G359" s="573"/>
      <c r="H359" s="573"/>
      <c r="J359" s="536"/>
      <c r="K359" s="536"/>
      <c r="L359" s="536"/>
      <c r="M359" s="536"/>
      <c r="N359" s="536"/>
      <c r="O359" s="536"/>
      <c r="P359" s="65"/>
      <c r="Q359" s="65"/>
    </row>
    <row r="360" spans="1:17" ht="20.100000000000001" customHeight="1" x14ac:dyDescent="0.2">
      <c r="B360" s="573"/>
      <c r="C360" s="573"/>
      <c r="D360" s="573"/>
      <c r="E360" s="573"/>
      <c r="F360" s="573"/>
      <c r="G360" s="573"/>
      <c r="H360" s="573"/>
      <c r="J360" s="503" t="str">
        <f>IF(J348&lt;&gt;"ναι","","Γίνεται φανερό λοιπόν, ότι στο μόριο της αλκοόλης Γ  θα περιέχο-νται 3 άτομα C, ενώ στο μόριο του άλατος Β, 2 άτομα C. Έτσι θα έχουμε...  ")</f>
        <v/>
      </c>
      <c r="K360" s="503"/>
      <c r="L360" s="503"/>
      <c r="M360" s="503"/>
      <c r="N360" s="503"/>
      <c r="O360" s="503"/>
      <c r="P360" s="65"/>
      <c r="Q360" s="65"/>
    </row>
    <row r="361" spans="1:17" ht="20.100000000000001" customHeight="1" x14ac:dyDescent="0.2">
      <c r="B361" s="573"/>
      <c r="C361" s="573"/>
      <c r="D361" s="573"/>
      <c r="E361" s="573"/>
      <c r="F361" s="573"/>
      <c r="G361" s="573"/>
      <c r="H361" s="573"/>
      <c r="J361" s="503"/>
      <c r="K361" s="503"/>
      <c r="L361" s="503"/>
      <c r="M361" s="503"/>
      <c r="N361" s="503"/>
      <c r="O361" s="503"/>
      <c r="P361" s="65"/>
      <c r="Q361" s="65"/>
    </row>
    <row r="362" spans="1:17" ht="20.100000000000001" customHeight="1" x14ac:dyDescent="0.2">
      <c r="B362" s="573"/>
      <c r="C362" s="573"/>
      <c r="D362" s="573"/>
      <c r="E362" s="573"/>
      <c r="F362" s="573"/>
      <c r="G362" s="573"/>
      <c r="H362" s="573"/>
      <c r="J362" s="503"/>
      <c r="K362" s="503"/>
      <c r="L362" s="503"/>
      <c r="M362" s="503"/>
      <c r="N362" s="503"/>
      <c r="O362" s="503"/>
      <c r="P362" s="65"/>
      <c r="Q362" s="65"/>
    </row>
    <row r="363" spans="1:17" ht="20.100000000000001" customHeight="1" x14ac:dyDescent="0.2">
      <c r="B363" s="573"/>
      <c r="C363" s="573"/>
      <c r="D363" s="573"/>
      <c r="E363" s="573"/>
      <c r="F363" s="573"/>
      <c r="G363" s="573"/>
      <c r="H363" s="573"/>
      <c r="J363" s="535" t="str">
        <f>IF(J348&lt;&gt;"ναι","","Γ: CH3CH(OH)CH3 (2-προπανόλη), Δ: CH3COCH3, Ε: CHCl3
Β: CH3COONa, Α: CH3COOCH(CH3)2.")</f>
        <v/>
      </c>
      <c r="K363" s="535"/>
      <c r="L363" s="535"/>
      <c r="M363" s="535"/>
      <c r="N363" s="535"/>
      <c r="O363" s="535"/>
      <c r="P363" s="65"/>
      <c r="Q363" s="65"/>
    </row>
    <row r="364" spans="1:17" ht="20.100000000000001" customHeight="1" x14ac:dyDescent="0.2">
      <c r="D364" s="579" t="s">
        <v>270</v>
      </c>
      <c r="E364" s="579"/>
      <c r="F364" s="579"/>
      <c r="G364" s="579"/>
      <c r="H364" s="579"/>
      <c r="J364" s="535"/>
      <c r="K364" s="535"/>
      <c r="L364" s="535"/>
      <c r="M364" s="535"/>
      <c r="N364" s="535"/>
      <c r="O364" s="535"/>
      <c r="P364" s="65"/>
      <c r="Q364" s="65"/>
    </row>
    <row r="365" spans="1:17" ht="20.100000000000001" customHeight="1" x14ac:dyDescent="0.2">
      <c r="B365" s="496" t="s">
        <v>268</v>
      </c>
      <c r="C365" s="496"/>
      <c r="D365" s="496"/>
      <c r="E365" s="496"/>
      <c r="F365" s="496"/>
      <c r="J365" s="503" t="str">
        <f>IF(J348&lt;&gt;"ναι","","Οι χημικές εξισώσεις των αντιδράσεων είναι…")</f>
        <v/>
      </c>
      <c r="K365" s="503"/>
      <c r="L365" s="503"/>
      <c r="M365" s="503"/>
      <c r="N365" s="503"/>
      <c r="O365" s="503"/>
      <c r="P365" s="65"/>
      <c r="Q365" s="65"/>
    </row>
    <row r="366" spans="1:17" ht="20.100000000000001" customHeight="1" x14ac:dyDescent="0.2">
      <c r="A366" s="69" t="s">
        <v>269</v>
      </c>
      <c r="B366" s="70" t="s">
        <v>175</v>
      </c>
      <c r="C366" s="497" t="s">
        <v>574</v>
      </c>
      <c r="D366" s="497"/>
      <c r="E366" s="497"/>
      <c r="F366" s="497"/>
      <c r="G366" s="497"/>
      <c r="H366" s="497"/>
      <c r="J366" s="537" t="str">
        <f>IF(J348&lt;&gt;"ναι","","CH3COOCH(CH3)2 + NaOH → CH3COONa + CH3CH(OH)CH3
             A                                                    B                             Γ")</f>
        <v/>
      </c>
      <c r="K366" s="537"/>
      <c r="L366" s="537"/>
      <c r="M366" s="537"/>
      <c r="N366" s="537"/>
      <c r="O366" s="537"/>
      <c r="P366" s="65"/>
      <c r="Q366" s="65"/>
    </row>
    <row r="367" spans="1:17" ht="20.100000000000001" customHeight="1" x14ac:dyDescent="0.2">
      <c r="C367" s="497"/>
      <c r="D367" s="497"/>
      <c r="E367" s="497"/>
      <c r="F367" s="497"/>
      <c r="G367" s="497"/>
      <c r="H367" s="497"/>
      <c r="J367" s="537"/>
      <c r="K367" s="537"/>
      <c r="L367" s="537"/>
      <c r="M367" s="537"/>
      <c r="N367" s="537"/>
      <c r="O367" s="537"/>
      <c r="P367" s="65"/>
      <c r="Q367" s="65"/>
    </row>
    <row r="368" spans="1:17" ht="20.100000000000001" customHeight="1" x14ac:dyDescent="0.2">
      <c r="C368" s="497"/>
      <c r="D368" s="497"/>
      <c r="E368" s="497"/>
      <c r="F368" s="497"/>
      <c r="G368" s="497"/>
      <c r="H368" s="497"/>
      <c r="J368" s="537" t="str">
        <f>IF(J348&lt;&gt;"ναι","","5CH3CH(OH)CH3 + 2KMnO4 + 3H2SO4 → 5CH3COCH3 +
  + 2MnSO4 + K2SO4 + 8H2O")</f>
        <v/>
      </c>
      <c r="K368" s="537"/>
      <c r="L368" s="537"/>
      <c r="M368" s="537"/>
      <c r="N368" s="537"/>
      <c r="O368" s="537"/>
      <c r="P368" s="65"/>
      <c r="Q368" s="65"/>
    </row>
    <row r="369" spans="2:17" ht="20.100000000000001" customHeight="1" x14ac:dyDescent="0.2">
      <c r="C369" s="497"/>
      <c r="D369" s="497"/>
      <c r="E369" s="497"/>
      <c r="F369" s="497"/>
      <c r="G369" s="497"/>
      <c r="H369" s="497"/>
      <c r="J369" s="537"/>
      <c r="K369" s="537"/>
      <c r="L369" s="537"/>
      <c r="M369" s="537"/>
      <c r="N369" s="537"/>
      <c r="O369" s="537"/>
      <c r="P369" s="65"/>
      <c r="Q369" s="65"/>
    </row>
    <row r="370" spans="2:17" ht="20.100000000000001" customHeight="1" x14ac:dyDescent="0.2">
      <c r="C370" s="497"/>
      <c r="D370" s="497"/>
      <c r="E370" s="497"/>
      <c r="F370" s="497"/>
      <c r="G370" s="497"/>
      <c r="H370" s="497"/>
      <c r="J370" s="537" t="str">
        <f>IF(J348&lt;&gt;"ναι","","CH3COCH3 + 3Cl2 + 4NaOH → CHCl3 + CH3COONa + 3NaCl +
 + 3H2O")</f>
        <v/>
      </c>
      <c r="K370" s="537"/>
      <c r="L370" s="537"/>
      <c r="M370" s="537"/>
      <c r="N370" s="537"/>
      <c r="O370" s="537"/>
      <c r="P370" s="65"/>
      <c r="Q370" s="65"/>
    </row>
    <row r="371" spans="2:17" ht="20.100000000000001" customHeight="1" x14ac:dyDescent="0.2">
      <c r="B371" s="102" t="s">
        <v>279</v>
      </c>
      <c r="C371" s="573" t="s">
        <v>271</v>
      </c>
      <c r="D371" s="574"/>
      <c r="E371" s="574"/>
      <c r="F371" s="574"/>
      <c r="G371" s="574"/>
      <c r="H371" s="574"/>
      <c r="J371" s="537"/>
      <c r="K371" s="537"/>
      <c r="L371" s="537"/>
      <c r="M371" s="537"/>
      <c r="N371" s="537"/>
      <c r="O371" s="537"/>
      <c r="P371" s="65"/>
      <c r="Q371" s="65"/>
    </row>
    <row r="372" spans="2:17" ht="20.100000000000001" customHeight="1" x14ac:dyDescent="0.2">
      <c r="C372" s="574"/>
      <c r="D372" s="574"/>
      <c r="E372" s="574"/>
      <c r="F372" s="574"/>
      <c r="G372" s="574"/>
      <c r="H372" s="574"/>
      <c r="I372" s="108" t="str">
        <f>IF(J348&lt;&gt;"ναι","","►")</f>
        <v/>
      </c>
      <c r="J372" s="503" t="str">
        <f>IF(J348&lt;&gt;"ναι","","Η αιθανόλη κατά ένα μέρος οξειδώνεται σε αιθανάλη (ένωση Α) και το υπόλοιπο της ποσότητάς της οξειδώνεται σε αιθανικό οξύ (ένωση Β).")</f>
        <v/>
      </c>
      <c r="K372" s="503"/>
      <c r="L372" s="503"/>
      <c r="M372" s="503"/>
      <c r="N372" s="503"/>
      <c r="O372" s="503"/>
      <c r="P372" s="65"/>
      <c r="Q372" s="65"/>
    </row>
    <row r="373" spans="2:17" ht="20.100000000000001" customHeight="1" x14ac:dyDescent="0.2">
      <c r="B373" s="102" t="s">
        <v>279</v>
      </c>
      <c r="C373" s="573" t="s">
        <v>575</v>
      </c>
      <c r="D373" s="574"/>
      <c r="E373" s="574"/>
      <c r="F373" s="574"/>
      <c r="G373" s="574"/>
      <c r="H373" s="574"/>
      <c r="J373" s="503"/>
      <c r="K373" s="503"/>
      <c r="L373" s="503"/>
      <c r="M373" s="503"/>
      <c r="N373" s="503"/>
      <c r="O373" s="503"/>
      <c r="P373" s="65"/>
      <c r="Q373" s="65"/>
    </row>
    <row r="374" spans="2:17" ht="20.100000000000001" customHeight="1" x14ac:dyDescent="0.2">
      <c r="C374" s="573"/>
      <c r="D374" s="574"/>
      <c r="E374" s="574"/>
      <c r="F374" s="574"/>
      <c r="G374" s="574"/>
      <c r="H374" s="574"/>
      <c r="J374" s="503"/>
      <c r="K374" s="503"/>
      <c r="L374" s="503"/>
      <c r="M374" s="503"/>
      <c r="N374" s="503"/>
      <c r="O374" s="503"/>
      <c r="P374" s="65"/>
      <c r="Q374" s="65"/>
    </row>
    <row r="375" spans="2:17" ht="20.100000000000001" customHeight="1" x14ac:dyDescent="0.2">
      <c r="C375" s="574"/>
      <c r="D375" s="574"/>
      <c r="E375" s="574"/>
      <c r="F375" s="574"/>
      <c r="G375" s="574"/>
      <c r="H375" s="574"/>
      <c r="J375" s="503" t="str">
        <f>IF(J348&lt;&gt;"ναι","","Η αιθανάλη αντιδρά με το αντιδραστήριο Fehling, σύμφωνα με τη χημική εξίσωση…")</f>
        <v/>
      </c>
      <c r="K375" s="503"/>
      <c r="L375" s="503"/>
      <c r="M375" s="503"/>
      <c r="N375" s="503"/>
      <c r="O375" s="503"/>
      <c r="P375" s="65"/>
      <c r="Q375" s="65"/>
    </row>
    <row r="376" spans="2:17" ht="20.100000000000001" customHeight="1" x14ac:dyDescent="0.2">
      <c r="B376" s="575" t="s">
        <v>279</v>
      </c>
      <c r="C376" s="573" t="s">
        <v>272</v>
      </c>
      <c r="D376" s="574"/>
      <c r="E376" s="574"/>
      <c r="F376" s="574"/>
      <c r="G376" s="574"/>
      <c r="H376" s="574"/>
      <c r="J376" s="503"/>
      <c r="K376" s="503"/>
      <c r="L376" s="503"/>
      <c r="M376" s="503"/>
      <c r="N376" s="503"/>
      <c r="O376" s="503"/>
      <c r="P376" s="65"/>
      <c r="Q376" s="65"/>
    </row>
    <row r="377" spans="2:17" ht="20.100000000000001" customHeight="1" x14ac:dyDescent="0.2">
      <c r="B377" s="576"/>
      <c r="C377" s="573"/>
      <c r="D377" s="574"/>
      <c r="E377" s="574"/>
      <c r="F377" s="574"/>
      <c r="G377" s="574"/>
      <c r="H377" s="574"/>
      <c r="J377" s="537" t="str">
        <f>IF(J348&lt;&gt;"ναι","","CH3CHO + 2CuSO4 + 5NaOH → CH3COONa + Cu2O↓ +
  + 2Na2SO4 +3H2O")</f>
        <v/>
      </c>
      <c r="K377" s="537"/>
      <c r="L377" s="537"/>
      <c r="M377" s="537"/>
      <c r="N377" s="537"/>
      <c r="O377" s="537"/>
      <c r="P377" s="65"/>
      <c r="Q377" s="65"/>
    </row>
    <row r="378" spans="2:17" ht="20.100000000000001" customHeight="1" x14ac:dyDescent="0.2">
      <c r="C378" s="573"/>
      <c r="D378" s="574"/>
      <c r="E378" s="574"/>
      <c r="F378" s="574"/>
      <c r="G378" s="574"/>
      <c r="H378" s="574"/>
      <c r="J378" s="537"/>
      <c r="K378" s="537"/>
      <c r="L378" s="537"/>
      <c r="M378" s="537"/>
      <c r="N378" s="537"/>
      <c r="O378" s="537"/>
      <c r="P378" s="65"/>
      <c r="Q378" s="65"/>
    </row>
    <row r="379" spans="2:17" ht="20.100000000000001" customHeight="1" x14ac:dyDescent="0.2">
      <c r="C379" s="574"/>
      <c r="D379" s="574"/>
      <c r="E379" s="574"/>
      <c r="F379" s="574"/>
      <c r="G379" s="574"/>
      <c r="H379" s="574"/>
      <c r="J379" s="516" t="str">
        <f>IF(J348&lt;&gt;"ναι","","Η ποσότητα του ιζήματος σε mol είναι…
 n=m/Mr=28,6/(2·63,5+16)=0,2mol Cu2O.")</f>
        <v/>
      </c>
      <c r="K379" s="516"/>
      <c r="L379" s="516"/>
      <c r="M379" s="516"/>
      <c r="N379" s="516"/>
      <c r="O379" s="516"/>
      <c r="P379" s="65"/>
      <c r="Q379" s="65"/>
    </row>
    <row r="380" spans="2:17" ht="20.100000000000001" customHeight="1" x14ac:dyDescent="0.2">
      <c r="B380" s="102" t="s">
        <v>279</v>
      </c>
      <c r="C380" s="573" t="s">
        <v>576</v>
      </c>
      <c r="D380" s="574"/>
      <c r="E380" s="574"/>
      <c r="F380" s="574"/>
      <c r="G380" s="574"/>
      <c r="H380" s="574"/>
      <c r="J380" s="516"/>
      <c r="K380" s="516"/>
      <c r="L380" s="516"/>
      <c r="M380" s="516"/>
      <c r="N380" s="516"/>
      <c r="O380" s="516"/>
      <c r="P380" s="65"/>
      <c r="Q380" s="65"/>
    </row>
    <row r="381" spans="2:17" ht="20.100000000000001" customHeight="1" x14ac:dyDescent="0.2">
      <c r="C381" s="574"/>
      <c r="D381" s="574"/>
      <c r="E381" s="574"/>
      <c r="F381" s="574"/>
      <c r="G381" s="574"/>
      <c r="H381" s="574"/>
      <c r="J381" s="503" t="str">
        <f>IF(J348&lt;&gt;"ναι","","Αυτή η ποσότητα ιζήματος προήλθε από ισομοριακή ποσότητα αιθανάλης, που προέκυψε από ισομοριακή ποσότητα αιθανόλης, δηλαδή 0,2mol.")</f>
        <v/>
      </c>
      <c r="K381" s="503"/>
      <c r="L381" s="503"/>
      <c r="M381" s="503"/>
      <c r="N381" s="503"/>
      <c r="O381" s="503"/>
      <c r="P381" s="65"/>
      <c r="Q381" s="65"/>
    </row>
    <row r="382" spans="2:17" ht="20.100000000000001" customHeight="1" x14ac:dyDescent="0.2">
      <c r="B382" s="70" t="s">
        <v>107</v>
      </c>
      <c r="C382" s="573" t="s">
        <v>273</v>
      </c>
      <c r="D382" s="574"/>
      <c r="E382" s="574"/>
      <c r="F382" s="574"/>
      <c r="G382" s="574"/>
      <c r="H382" s="574"/>
      <c r="J382" s="503"/>
      <c r="K382" s="503"/>
      <c r="L382" s="503"/>
      <c r="M382" s="503"/>
      <c r="N382" s="503"/>
      <c r="O382" s="503"/>
      <c r="P382" s="65"/>
      <c r="Q382" s="65"/>
    </row>
    <row r="383" spans="2:17" ht="20.100000000000001" customHeight="1" x14ac:dyDescent="0.2">
      <c r="C383" s="574"/>
      <c r="D383" s="574"/>
      <c r="E383" s="574"/>
      <c r="F383" s="574"/>
      <c r="G383" s="574"/>
      <c r="H383" s="574"/>
      <c r="J383" s="503"/>
      <c r="K383" s="503"/>
      <c r="L383" s="503"/>
      <c r="M383" s="503"/>
      <c r="N383" s="503"/>
      <c r="O383" s="503"/>
      <c r="P383" s="65"/>
      <c r="Q383" s="65"/>
    </row>
    <row r="384" spans="2:17" ht="20.100000000000001" customHeight="1" x14ac:dyDescent="0.2">
      <c r="B384" s="70" t="s">
        <v>108</v>
      </c>
      <c r="C384" s="591" t="s">
        <v>274</v>
      </c>
      <c r="D384" s="591"/>
      <c r="E384" s="591"/>
      <c r="F384" s="591"/>
      <c r="G384" s="591"/>
      <c r="H384" s="591"/>
      <c r="J384" s="503" t="str">
        <f>IF(J348&lt;&gt;"ναι","","Η χημική εξίσωση της αντίδρασης εξουδετέρωσης ανάμεσα στο αιθανικό οξύ και το NaOH είναι…")</f>
        <v/>
      </c>
      <c r="K384" s="503"/>
      <c r="L384" s="503"/>
      <c r="M384" s="503"/>
      <c r="N384" s="503"/>
      <c r="O384" s="503"/>
      <c r="P384" s="65"/>
      <c r="Q384" s="65"/>
    </row>
    <row r="385" spans="2:17" ht="20.100000000000001" customHeight="1" x14ac:dyDescent="0.2">
      <c r="C385" s="77" t="s">
        <v>280</v>
      </c>
      <c r="D385" s="572" t="s">
        <v>275</v>
      </c>
      <c r="E385" s="572"/>
      <c r="F385" s="572"/>
      <c r="G385" s="572"/>
      <c r="H385" s="572"/>
      <c r="J385" s="503"/>
      <c r="K385" s="503"/>
      <c r="L385" s="503"/>
      <c r="M385" s="503"/>
      <c r="N385" s="503"/>
      <c r="O385" s="503"/>
      <c r="P385" s="65"/>
      <c r="Q385" s="65"/>
    </row>
    <row r="386" spans="2:17" ht="20.100000000000001" customHeight="1" x14ac:dyDescent="0.2">
      <c r="C386" s="77" t="s">
        <v>280</v>
      </c>
      <c r="D386" s="577" t="s">
        <v>276</v>
      </c>
      <c r="E386" s="577"/>
      <c r="F386" s="577"/>
      <c r="G386" s="577"/>
      <c r="H386" s="577"/>
      <c r="J386" s="517" t="str">
        <f>IF(J348&lt;&gt;"ναι","","CH3COOH + NaOH → CH3COONa + H2O")</f>
        <v/>
      </c>
      <c r="K386" s="517"/>
      <c r="L386" s="517"/>
      <c r="M386" s="517"/>
      <c r="N386" s="517"/>
      <c r="O386" s="517"/>
      <c r="P386" s="65"/>
      <c r="Q386" s="65"/>
    </row>
    <row r="387" spans="2:17" ht="20.100000000000001" customHeight="1" x14ac:dyDescent="0.2">
      <c r="C387" s="77" t="s">
        <v>280</v>
      </c>
      <c r="D387" s="572" t="s">
        <v>277</v>
      </c>
      <c r="E387" s="572"/>
      <c r="F387" s="572"/>
      <c r="G387" s="572"/>
      <c r="H387" s="572"/>
      <c r="J387" s="516" t="str">
        <f>IF(J348&lt;&gt;"ναι","","Η ποσότητα της βάσης που απαιτήθηκε, είναι…
n=C·V=1·0,2=0,2mol, άρα και η ποσότητα του οξέος Β ήταν 0,2mol, οπότε και η ποσότητα της αιθανόλης από την οποία προέκυψε αυτή η ποσότητα του οξέος Β, είναι και αυτή 0,2mol. ")</f>
        <v/>
      </c>
      <c r="K387" s="516"/>
      <c r="L387" s="516"/>
      <c r="M387" s="516"/>
      <c r="N387" s="516"/>
      <c r="O387" s="516"/>
      <c r="P387" s="65"/>
      <c r="Q387" s="65"/>
    </row>
    <row r="388" spans="2:17" ht="20.100000000000001" customHeight="1" x14ac:dyDescent="0.2">
      <c r="C388" s="77" t="s">
        <v>280</v>
      </c>
      <c r="D388" s="577" t="s">
        <v>278</v>
      </c>
      <c r="E388" s="577"/>
      <c r="F388" s="577"/>
      <c r="G388" s="577"/>
      <c r="H388" s="577"/>
      <c r="J388" s="516"/>
      <c r="K388" s="516"/>
      <c r="L388" s="516"/>
      <c r="M388" s="516"/>
      <c r="N388" s="516"/>
      <c r="O388" s="516"/>
      <c r="P388" s="65"/>
      <c r="Q388" s="65"/>
    </row>
    <row r="389" spans="2:17" ht="20.100000000000001" customHeight="1" x14ac:dyDescent="0.2">
      <c r="B389" s="70" t="s">
        <v>180</v>
      </c>
      <c r="C389" s="573" t="s">
        <v>577</v>
      </c>
      <c r="D389" s="573"/>
      <c r="E389" s="573"/>
      <c r="F389" s="573"/>
      <c r="G389" s="573"/>
      <c r="H389" s="573"/>
      <c r="J389" s="516"/>
      <c r="K389" s="516"/>
      <c r="L389" s="516"/>
      <c r="M389" s="516"/>
      <c r="N389" s="516"/>
      <c r="O389" s="516"/>
      <c r="P389" s="65"/>
      <c r="Q389" s="65"/>
    </row>
    <row r="390" spans="2:17" ht="20.100000000000001" customHeight="1" x14ac:dyDescent="0.2">
      <c r="C390" s="573"/>
      <c r="D390" s="573"/>
      <c r="E390" s="573"/>
      <c r="F390" s="573"/>
      <c r="G390" s="573"/>
      <c r="H390" s="573"/>
      <c r="J390" s="516"/>
      <c r="K390" s="516"/>
      <c r="L390" s="516"/>
      <c r="M390" s="516"/>
      <c r="N390" s="516"/>
      <c r="O390" s="516"/>
      <c r="P390" s="65"/>
      <c r="Q390" s="65"/>
    </row>
    <row r="391" spans="2:17" ht="20.100000000000001" customHeight="1" x14ac:dyDescent="0.2">
      <c r="C391" s="573"/>
      <c r="D391" s="573"/>
      <c r="E391" s="573"/>
      <c r="F391" s="573"/>
      <c r="G391" s="573"/>
      <c r="H391" s="573"/>
      <c r="J391" s="503" t="str">
        <f>IF(J348&lt;&gt;"ναι","","Απ' όλα τα παραπάνω καταλαβαίνουμε ότι αρχικά είχαμε 0,4mol αιθανόλης.")</f>
        <v/>
      </c>
      <c r="K391" s="503"/>
      <c r="L391" s="503"/>
      <c r="M391" s="503"/>
      <c r="N391" s="503"/>
      <c r="O391" s="503"/>
      <c r="P391" s="65"/>
      <c r="Q391" s="65"/>
    </row>
    <row r="392" spans="2:17" ht="20.100000000000001" customHeight="1" x14ac:dyDescent="0.2">
      <c r="J392" s="503"/>
      <c r="K392" s="503"/>
      <c r="L392" s="503"/>
      <c r="M392" s="503"/>
      <c r="N392" s="503"/>
      <c r="O392" s="503"/>
      <c r="P392" s="65"/>
      <c r="Q392" s="65"/>
    </row>
    <row r="393" spans="2:17" ht="20.100000000000001" customHeight="1" x14ac:dyDescent="0.2">
      <c r="J393" s="493" t="str">
        <f>IF(J348&lt;&gt;"ναι","","Αντίδραση της αιθανόλης με το διάλυμα K2Cr2O7, προς σχηματισμό αιθανάλης.")</f>
        <v/>
      </c>
      <c r="K393" s="493"/>
      <c r="L393" s="493"/>
      <c r="M393" s="493"/>
      <c r="N393" s="493"/>
      <c r="O393" s="493"/>
      <c r="P393" s="65"/>
      <c r="Q393" s="65"/>
    </row>
    <row r="394" spans="2:17" ht="20.100000000000001" customHeight="1" x14ac:dyDescent="0.2">
      <c r="J394" s="493"/>
      <c r="K394" s="493"/>
      <c r="L394" s="493"/>
      <c r="M394" s="493"/>
      <c r="N394" s="493"/>
      <c r="O394" s="493"/>
      <c r="P394" s="65"/>
      <c r="Q394" s="65"/>
    </row>
    <row r="395" spans="2:17" ht="20.100000000000001" customHeight="1" x14ac:dyDescent="0.2">
      <c r="J395" s="492" t="str">
        <f>IF(J348&lt;&gt;"ναι","","3CH3CH2OH + K2Cr2O7 + 4H2SO4 → 3CH3CHO + Cr2(SO4)3 + K2SO4 + 7H2O")</f>
        <v/>
      </c>
      <c r="K395" s="492"/>
      <c r="L395" s="492"/>
      <c r="M395" s="492"/>
      <c r="N395" s="492"/>
      <c r="O395" s="492"/>
      <c r="P395" s="65"/>
      <c r="Q395" s="65"/>
    </row>
    <row r="396" spans="2:17" ht="20.100000000000001" customHeight="1" x14ac:dyDescent="0.2">
      <c r="J396" s="492"/>
      <c r="K396" s="492"/>
      <c r="L396" s="492"/>
      <c r="M396" s="492"/>
      <c r="N396" s="492"/>
      <c r="O396" s="492"/>
      <c r="P396" s="65"/>
      <c r="Q396" s="65"/>
    </row>
    <row r="397" spans="2:17" ht="20.100000000000001" customHeight="1" x14ac:dyDescent="0.2">
      <c r="C397" s="573" t="s">
        <v>578</v>
      </c>
      <c r="D397" s="573"/>
      <c r="E397" s="573"/>
      <c r="F397" s="573"/>
      <c r="G397" s="573"/>
      <c r="H397" s="573"/>
      <c r="J397" s="493" t="str">
        <f>IF(J348&lt;&gt;"ναι","","Από τη στοιχειομετρία της αντίδρασης φαίνεται ότι τα 0,2mol αιθανόλης απαιτούν 0,2/3mol K2Cr2O7 για να μετατραπούν σε 0,2mol αιθανάλης.")</f>
        <v/>
      </c>
      <c r="K397" s="493"/>
      <c r="L397" s="493"/>
      <c r="M397" s="493"/>
      <c r="N397" s="493"/>
      <c r="O397" s="493"/>
      <c r="P397" s="65"/>
      <c r="Q397" s="65"/>
    </row>
    <row r="398" spans="2:17" ht="20.100000000000001" customHeight="1" x14ac:dyDescent="0.2">
      <c r="C398" s="573"/>
      <c r="D398" s="573"/>
      <c r="E398" s="573"/>
      <c r="F398" s="573"/>
      <c r="G398" s="573"/>
      <c r="H398" s="573"/>
      <c r="J398" s="493"/>
      <c r="K398" s="493"/>
      <c r="L398" s="493"/>
      <c r="M398" s="493"/>
      <c r="N398" s="493"/>
      <c r="O398" s="493"/>
      <c r="P398" s="65"/>
      <c r="Q398" s="65"/>
    </row>
    <row r="399" spans="2:17" ht="20.100000000000001" customHeight="1" x14ac:dyDescent="0.2">
      <c r="C399" s="573"/>
      <c r="D399" s="573"/>
      <c r="E399" s="573"/>
      <c r="F399" s="573"/>
      <c r="G399" s="573"/>
      <c r="H399" s="573"/>
      <c r="J399" s="493"/>
      <c r="K399" s="493"/>
      <c r="L399" s="493"/>
      <c r="M399" s="493"/>
      <c r="N399" s="493"/>
      <c r="O399" s="493"/>
      <c r="P399" s="65"/>
      <c r="Q399" s="65"/>
    </row>
    <row r="400" spans="2:17" ht="20.100000000000001" customHeight="1" x14ac:dyDescent="0.2">
      <c r="C400" s="573"/>
      <c r="D400" s="573"/>
      <c r="E400" s="573"/>
      <c r="F400" s="573"/>
      <c r="G400" s="573"/>
      <c r="H400" s="573"/>
      <c r="J400" s="493" t="str">
        <f>IF(J348&lt;&gt;"ναι","","Διπλάσια ποσότητα K2Cr2O7, δηλ. 0,4/3mol, απαιτείται για να οξειδωθεί η ίδια ποσότητα αιθανόλης, δηλ. 0,2mol σε αιθανικό οξύ.")</f>
        <v/>
      </c>
      <c r="K400" s="493"/>
      <c r="L400" s="493"/>
      <c r="M400" s="493"/>
      <c r="N400" s="493"/>
      <c r="O400" s="493"/>
      <c r="P400" s="65"/>
      <c r="Q400" s="65"/>
    </row>
    <row r="401" spans="1:17" ht="20.100000000000001" customHeight="1" x14ac:dyDescent="0.2">
      <c r="C401" s="573"/>
      <c r="D401" s="573"/>
      <c r="E401" s="573"/>
      <c r="F401" s="573"/>
      <c r="G401" s="573"/>
      <c r="H401" s="573"/>
      <c r="J401" s="493"/>
      <c r="K401" s="493"/>
      <c r="L401" s="493"/>
      <c r="M401" s="493"/>
      <c r="N401" s="493"/>
      <c r="O401" s="493"/>
      <c r="P401" s="65"/>
      <c r="Q401" s="65"/>
    </row>
    <row r="402" spans="1:17" ht="20.100000000000001" customHeight="1" x14ac:dyDescent="0.2">
      <c r="B402" s="70" t="s">
        <v>281</v>
      </c>
      <c r="C402" s="571" t="s">
        <v>579</v>
      </c>
      <c r="D402" s="571"/>
      <c r="E402" s="571"/>
      <c r="F402" s="571"/>
      <c r="G402" s="571"/>
      <c r="H402" s="571"/>
      <c r="J402" s="493" t="str">
        <f>IF(J348&lt;&gt;"ναι","","Συνολικά λοιπόν καταναλώθηκαν 0,6/3=0,2mol K2Cr2O7. Αυτή η ποσότητα περιέχεται σε όγκο διαλύματος 0,1Μ, που είναι ίσος με...")</f>
        <v/>
      </c>
      <c r="K402" s="493"/>
      <c r="L402" s="493"/>
      <c r="M402" s="493"/>
      <c r="N402" s="493"/>
      <c r="O402" s="493"/>
      <c r="P402" s="65"/>
      <c r="Q402" s="65"/>
    </row>
    <row r="403" spans="1:17" ht="20.100000000000001" customHeight="1" x14ac:dyDescent="0.2">
      <c r="C403" s="571"/>
      <c r="D403" s="571"/>
      <c r="E403" s="571"/>
      <c r="F403" s="571"/>
      <c r="G403" s="571"/>
      <c r="H403" s="571"/>
      <c r="J403" s="493"/>
      <c r="K403" s="493"/>
      <c r="L403" s="493"/>
      <c r="M403" s="493"/>
      <c r="N403" s="493"/>
      <c r="O403" s="493"/>
      <c r="P403" s="65"/>
      <c r="Q403" s="65"/>
    </row>
    <row r="404" spans="1:17" ht="20.100000000000001" customHeight="1" x14ac:dyDescent="0.2">
      <c r="C404" s="571"/>
      <c r="D404" s="571"/>
      <c r="E404" s="571"/>
      <c r="F404" s="571"/>
      <c r="G404" s="571"/>
      <c r="H404" s="571"/>
      <c r="J404" s="494" t="str">
        <f>IF(J348&lt;&gt;"ναι","","…V=n/C=0,2/0,1=2L")</f>
        <v/>
      </c>
      <c r="K404" s="494"/>
      <c r="L404" s="494"/>
      <c r="M404" s="494"/>
      <c r="N404" s="494"/>
      <c r="O404" s="494"/>
      <c r="P404" s="65"/>
      <c r="Q404" s="65"/>
    </row>
    <row r="405" spans="1:17" ht="20.100000000000001" customHeight="1" x14ac:dyDescent="0.2">
      <c r="C405" s="571"/>
      <c r="D405" s="571"/>
      <c r="E405" s="571"/>
      <c r="F405" s="571"/>
      <c r="G405" s="571"/>
      <c r="H405" s="571"/>
      <c r="J405" s="93"/>
      <c r="M405" s="93"/>
      <c r="N405" s="93"/>
      <c r="O405" s="93"/>
      <c r="P405" s="65"/>
      <c r="Q405" s="65"/>
    </row>
    <row r="406" spans="1:17" ht="20.100000000000001" customHeight="1" x14ac:dyDescent="0.2">
      <c r="C406" s="571"/>
      <c r="D406" s="571"/>
      <c r="E406" s="571"/>
      <c r="F406" s="571"/>
      <c r="G406" s="571"/>
      <c r="H406" s="571"/>
      <c r="J406" s="93"/>
      <c r="N406" s="93"/>
      <c r="O406" s="93"/>
      <c r="P406" s="65"/>
      <c r="Q406" s="65"/>
    </row>
    <row r="407" spans="1:17" ht="20.100000000000001" customHeight="1" x14ac:dyDescent="0.2">
      <c r="C407" s="571"/>
      <c r="D407" s="571"/>
      <c r="E407" s="571"/>
      <c r="F407" s="571"/>
      <c r="G407" s="571"/>
      <c r="H407" s="571"/>
      <c r="K407" s="93"/>
      <c r="N407" s="93"/>
      <c r="O407" s="93"/>
      <c r="P407" s="65"/>
      <c r="Q407" s="65"/>
    </row>
    <row r="408" spans="1:17" ht="20.100000000000001" customHeight="1" x14ac:dyDescent="0.2">
      <c r="C408" s="571"/>
      <c r="D408" s="571"/>
      <c r="E408" s="571"/>
      <c r="F408" s="571"/>
      <c r="G408" s="571"/>
      <c r="H408" s="571"/>
      <c r="J408" s="532" t="s">
        <v>383</v>
      </c>
      <c r="K408" s="532"/>
      <c r="N408" s="93"/>
      <c r="O408" s="93"/>
      <c r="P408" s="65"/>
      <c r="Q408" s="65"/>
    </row>
    <row r="409" spans="1:17" ht="20.100000000000001" customHeight="1" x14ac:dyDescent="0.2">
      <c r="D409" s="579" t="s">
        <v>270</v>
      </c>
      <c r="E409" s="579"/>
      <c r="F409" s="579"/>
      <c r="G409" s="579"/>
      <c r="H409" s="579"/>
      <c r="J409" s="532"/>
      <c r="K409" s="532"/>
      <c r="N409" s="93"/>
      <c r="O409" s="93"/>
      <c r="P409" s="65"/>
      <c r="Q409" s="65"/>
    </row>
    <row r="410" spans="1:17" ht="20.100000000000001" customHeight="1" x14ac:dyDescent="0.2">
      <c r="B410" s="496" t="s">
        <v>282</v>
      </c>
      <c r="C410" s="496"/>
      <c r="D410" s="496"/>
      <c r="E410" s="496"/>
      <c r="F410" s="496"/>
      <c r="J410" s="532"/>
      <c r="K410" s="532"/>
      <c r="L410" s="93"/>
      <c r="M410" s="93"/>
      <c r="N410" s="93"/>
      <c r="O410" s="93"/>
      <c r="P410" s="65"/>
      <c r="Q410" s="65"/>
    </row>
    <row r="411" spans="1:17" ht="20.100000000000001" customHeight="1" x14ac:dyDescent="0.2">
      <c r="A411" s="69" t="s">
        <v>283</v>
      </c>
      <c r="B411" s="78" t="s">
        <v>284</v>
      </c>
      <c r="C411" s="571" t="s">
        <v>580</v>
      </c>
      <c r="D411" s="571"/>
      <c r="E411" s="571"/>
      <c r="F411" s="571"/>
      <c r="G411" s="571"/>
      <c r="H411" s="571"/>
      <c r="J411" s="508"/>
      <c r="K411" s="509"/>
      <c r="L411" s="93"/>
      <c r="M411" s="93"/>
      <c r="N411" s="93"/>
      <c r="O411" s="93"/>
      <c r="P411" s="65"/>
      <c r="Q411" s="65"/>
    </row>
    <row r="412" spans="1:17" ht="20.100000000000001" customHeight="1" x14ac:dyDescent="0.2">
      <c r="A412" s="69"/>
      <c r="B412" s="78"/>
      <c r="C412" s="571"/>
      <c r="D412" s="571"/>
      <c r="E412" s="571"/>
      <c r="F412" s="571"/>
      <c r="G412" s="571"/>
      <c r="H412" s="571"/>
      <c r="J412" s="93"/>
      <c r="K412" s="93"/>
      <c r="L412" s="93"/>
      <c r="M412" s="93"/>
      <c r="N412" s="93"/>
      <c r="O412" s="93"/>
      <c r="P412" s="65"/>
      <c r="Q412" s="65"/>
    </row>
    <row r="413" spans="1:17" ht="20.100000000000001" customHeight="1" x14ac:dyDescent="0.2">
      <c r="C413" s="571"/>
      <c r="D413" s="571"/>
      <c r="E413" s="571"/>
      <c r="F413" s="571"/>
      <c r="G413" s="571"/>
      <c r="H413" s="571"/>
      <c r="K413" s="93"/>
      <c r="L413" s="93"/>
      <c r="M413" s="93"/>
      <c r="N413" s="93"/>
      <c r="O413" s="93"/>
      <c r="P413" s="65"/>
      <c r="Q413" s="65"/>
    </row>
    <row r="414" spans="1:17" ht="20.100000000000001" customHeight="1" x14ac:dyDescent="0.2">
      <c r="B414" s="70" t="s">
        <v>108</v>
      </c>
      <c r="C414" s="571" t="s">
        <v>581</v>
      </c>
      <c r="D414" s="571"/>
      <c r="E414" s="571"/>
      <c r="F414" s="571"/>
      <c r="G414" s="571"/>
      <c r="H414" s="571"/>
      <c r="J414" s="533" t="str">
        <f>IF(J411&lt;&gt;"ναι","","Λύση του προβλήματος 15")</f>
        <v/>
      </c>
      <c r="K414" s="533"/>
      <c r="L414" s="533"/>
      <c r="M414" s="93"/>
      <c r="N414" s="93"/>
      <c r="O414" s="93"/>
      <c r="P414" s="65"/>
      <c r="Q414" s="65"/>
    </row>
    <row r="415" spans="1:17" ht="20.100000000000001" customHeight="1" x14ac:dyDescent="0.2">
      <c r="B415" s="70"/>
      <c r="C415" s="571"/>
      <c r="D415" s="571"/>
      <c r="E415" s="571"/>
      <c r="F415" s="571"/>
      <c r="G415" s="571"/>
      <c r="H415" s="571"/>
      <c r="I415" s="108" t="str">
        <f>IF(J411&lt;&gt;"ναι","","►")</f>
        <v/>
      </c>
      <c r="J415" s="503" t="str">
        <f>IF(J411&lt;&gt;"ναι","","Το 1-πεντίνιο διακρίνεται εύκολα από το 2-πεντίνιο, με επίδραση αμμωνιακού διαλύματος CuCl, οπότε σχηματίζεται κεραμέρυθρο ίζημα.")</f>
        <v/>
      </c>
      <c r="K415" s="503"/>
      <c r="L415" s="503"/>
      <c r="M415" s="503"/>
      <c r="N415" s="503"/>
      <c r="O415" s="503"/>
      <c r="P415" s="65"/>
      <c r="Q415" s="65"/>
    </row>
    <row r="416" spans="1:17" ht="20.100000000000001" customHeight="1" x14ac:dyDescent="0.2">
      <c r="B416" s="128"/>
      <c r="C416" s="571"/>
      <c r="D416" s="571"/>
      <c r="E416" s="571"/>
      <c r="F416" s="571"/>
      <c r="G416" s="571"/>
      <c r="H416" s="571"/>
      <c r="I416" s="108"/>
      <c r="J416" s="503"/>
      <c r="K416" s="503"/>
      <c r="L416" s="503"/>
      <c r="M416" s="503"/>
      <c r="N416" s="503"/>
      <c r="O416" s="503"/>
      <c r="P416" s="65"/>
      <c r="Q416" s="65"/>
    </row>
    <row r="417" spans="2:17" ht="20.100000000000001" customHeight="1" x14ac:dyDescent="0.2">
      <c r="C417" s="571"/>
      <c r="D417" s="571"/>
      <c r="E417" s="571"/>
      <c r="F417" s="571"/>
      <c r="G417" s="571"/>
      <c r="H417" s="571"/>
      <c r="J417" s="503"/>
      <c r="K417" s="503"/>
      <c r="L417" s="503"/>
      <c r="M417" s="503"/>
      <c r="N417" s="503"/>
      <c r="O417" s="503"/>
      <c r="P417" s="65"/>
      <c r="Q417" s="65"/>
    </row>
    <row r="418" spans="2:17" ht="20.100000000000001" customHeight="1" x14ac:dyDescent="0.2">
      <c r="C418" s="571"/>
      <c r="D418" s="571"/>
      <c r="E418" s="571"/>
      <c r="F418" s="571"/>
      <c r="G418" s="571"/>
      <c r="H418" s="571"/>
      <c r="J418" s="503"/>
      <c r="K418" s="503"/>
      <c r="L418" s="503"/>
      <c r="M418" s="503"/>
      <c r="N418" s="503"/>
      <c r="O418" s="503"/>
      <c r="P418" s="65"/>
      <c r="Q418" s="65"/>
    </row>
    <row r="419" spans="2:17" ht="20.100000000000001" customHeight="1" x14ac:dyDescent="0.2">
      <c r="C419" s="571" t="s">
        <v>485</v>
      </c>
      <c r="D419" s="571"/>
      <c r="E419" s="571"/>
      <c r="F419" s="571"/>
      <c r="G419" s="571"/>
      <c r="H419" s="571"/>
      <c r="I419" s="108" t="str">
        <f>IF(J411&lt;&gt;"ναι","","►")</f>
        <v/>
      </c>
      <c r="J419" s="503" t="str">
        <f>IF(J411&lt;&gt;"ναι","","Για την διάκριση του ενός εστέρα από τον άλλο, αρχικά προ-καλούμε την υδρόλυσή τους και στη συνέχεια επιδρούμε με διά-λυμα KMnO4/H+.")</f>
        <v/>
      </c>
      <c r="K419" s="503"/>
      <c r="L419" s="503"/>
      <c r="M419" s="503"/>
      <c r="N419" s="503"/>
      <c r="O419" s="503"/>
      <c r="P419" s="65"/>
      <c r="Q419" s="65"/>
    </row>
    <row r="420" spans="2:17" ht="20.100000000000001" customHeight="1" x14ac:dyDescent="0.2">
      <c r="C420" s="571"/>
      <c r="D420" s="571"/>
      <c r="E420" s="571"/>
      <c r="F420" s="571"/>
      <c r="G420" s="571"/>
      <c r="H420" s="571"/>
      <c r="I420" s="108"/>
      <c r="J420" s="503"/>
      <c r="K420" s="503"/>
      <c r="L420" s="503"/>
      <c r="M420" s="503"/>
      <c r="N420" s="503"/>
      <c r="O420" s="503"/>
      <c r="P420" s="65"/>
      <c r="Q420" s="65"/>
    </row>
    <row r="421" spans="2:17" ht="20.100000000000001" customHeight="1" x14ac:dyDescent="0.2">
      <c r="C421" s="571"/>
      <c r="D421" s="571"/>
      <c r="E421" s="571"/>
      <c r="F421" s="571"/>
      <c r="G421" s="571"/>
      <c r="H421" s="571"/>
      <c r="J421" s="503"/>
      <c r="K421" s="503"/>
      <c r="L421" s="503"/>
      <c r="M421" s="503"/>
      <c r="N421" s="503"/>
      <c r="O421" s="503"/>
      <c r="P421" s="65"/>
      <c r="Q421" s="65"/>
    </row>
    <row r="422" spans="2:17" ht="20.100000000000001" customHeight="1" x14ac:dyDescent="0.2">
      <c r="B422" s="70" t="s">
        <v>286</v>
      </c>
      <c r="C422" s="572" t="s">
        <v>285</v>
      </c>
      <c r="D422" s="572"/>
      <c r="E422" s="572"/>
      <c r="F422" s="572"/>
      <c r="G422" s="572"/>
      <c r="H422" s="572"/>
      <c r="J422" s="503"/>
      <c r="K422" s="503"/>
      <c r="L422" s="503"/>
      <c r="M422" s="503"/>
      <c r="N422" s="503"/>
      <c r="O422" s="503"/>
      <c r="P422" s="65"/>
      <c r="Q422" s="65"/>
    </row>
    <row r="423" spans="2:17" ht="20.100000000000001" customHeight="1" x14ac:dyDescent="0.2">
      <c r="J423" s="503" t="str">
        <f>IF(J411&lt;&gt;"ναι","","Αν παρατηρήσουμε έκλυση αερίου, συμπεραίνουμε ότι επρόκειτο για τον μεθανικό μεθυλ-εστέρα, ο οποίος με την υδρόλυση, μετε-τράπη σε μεθανικό οξύ και μεθανόλη, που αμφότερα οξειδώνονται σε CO2.")</f>
        <v/>
      </c>
      <c r="K423" s="503"/>
      <c r="L423" s="503"/>
      <c r="M423" s="503"/>
      <c r="N423" s="503"/>
      <c r="O423" s="503"/>
      <c r="P423" s="65"/>
      <c r="Q423" s="65"/>
    </row>
    <row r="424" spans="2:17" ht="20.100000000000001" customHeight="1" x14ac:dyDescent="0.2">
      <c r="J424" s="503"/>
      <c r="K424" s="503"/>
      <c r="L424" s="503"/>
      <c r="M424" s="503"/>
      <c r="N424" s="503"/>
      <c r="O424" s="503"/>
      <c r="P424" s="65"/>
      <c r="Q424" s="65"/>
    </row>
    <row r="425" spans="2:17" ht="20.100000000000001" customHeight="1" x14ac:dyDescent="0.2">
      <c r="J425" s="503"/>
      <c r="K425" s="503"/>
      <c r="L425" s="503"/>
      <c r="M425" s="503"/>
      <c r="N425" s="503"/>
      <c r="O425" s="503"/>
      <c r="P425" s="65"/>
      <c r="Q425" s="65"/>
    </row>
    <row r="426" spans="2:17" ht="20.100000000000001" customHeight="1" x14ac:dyDescent="0.2">
      <c r="J426" s="503"/>
      <c r="K426" s="503"/>
      <c r="L426" s="503"/>
      <c r="M426" s="503"/>
      <c r="N426" s="503"/>
      <c r="O426" s="503"/>
      <c r="P426" s="65"/>
      <c r="Q426" s="65"/>
    </row>
    <row r="427" spans="2:17" ht="20.100000000000001" customHeight="1" x14ac:dyDescent="0.2">
      <c r="J427" s="507" t="str">
        <f>IF(J411&lt;&gt;"ναι","","Χημική εξίσωση οξείδωσης του μεθανικού οξέος")</f>
        <v/>
      </c>
      <c r="K427" s="507"/>
      <c r="L427" s="507"/>
      <c r="M427" s="507"/>
      <c r="N427" s="507"/>
      <c r="O427" s="507"/>
      <c r="P427" s="65"/>
      <c r="Q427" s="65"/>
    </row>
    <row r="428" spans="2:17" ht="20.100000000000001" customHeight="1" x14ac:dyDescent="0.2">
      <c r="J428" s="504" t="str">
        <f>IF(J411&lt;&gt;"ναι","","5HCOOH + 2KMnO4 + 3H2SO4 → 5CO2↑ + 2MnSO4 + K2SO4 +")</f>
        <v/>
      </c>
      <c r="K428" s="504"/>
      <c r="L428" s="504"/>
      <c r="M428" s="504"/>
      <c r="N428" s="504"/>
      <c r="O428" s="504"/>
      <c r="P428" s="65"/>
      <c r="Q428" s="65"/>
    </row>
    <row r="429" spans="2:17" ht="20.100000000000001" customHeight="1" x14ac:dyDescent="0.2">
      <c r="J429" s="93"/>
      <c r="K429" s="93"/>
      <c r="L429" s="93"/>
      <c r="M429" s="93"/>
      <c r="N429" s="93"/>
      <c r="O429" s="96" t="str">
        <f>IF(J411&lt;&gt;"ναι","","+ 8H2O")</f>
        <v/>
      </c>
      <c r="P429" s="65"/>
      <c r="Q429" s="65"/>
    </row>
    <row r="430" spans="2:17" ht="20.100000000000001" customHeight="1" x14ac:dyDescent="0.2">
      <c r="J430" s="507" t="str">
        <f>IF(J411&lt;&gt;"ναι","","Χημική εξίσωση οξείδωσης της μεθανόλης")</f>
        <v/>
      </c>
      <c r="K430" s="507"/>
      <c r="L430" s="507"/>
      <c r="M430" s="507"/>
      <c r="N430" s="507"/>
      <c r="O430" s="507"/>
      <c r="P430" s="65"/>
      <c r="Q430" s="65"/>
    </row>
    <row r="431" spans="2:17" ht="20.100000000000001" customHeight="1" x14ac:dyDescent="0.2">
      <c r="J431" s="504" t="str">
        <f>IF(J411&lt;&gt;"ναι","","5CH3OH + 6KMnO4 + 9H2SO4 → 5CO2↑+ 6MnSO4 + 3K2SO4 +")</f>
        <v/>
      </c>
      <c r="K431" s="504"/>
      <c r="L431" s="504"/>
      <c r="M431" s="504"/>
      <c r="N431" s="504"/>
      <c r="O431" s="504"/>
      <c r="P431" s="65"/>
      <c r="Q431" s="65"/>
    </row>
    <row r="432" spans="2:17" ht="20.100000000000001" customHeight="1" x14ac:dyDescent="0.2">
      <c r="J432" s="93"/>
      <c r="K432" s="93"/>
      <c r="L432" s="93"/>
      <c r="M432" s="93"/>
      <c r="N432" s="93"/>
      <c r="O432" s="96" t="str">
        <f>IF(J411&lt;&gt;"ναι","","+ 19H2O")</f>
        <v/>
      </c>
      <c r="P432" s="65"/>
      <c r="Q432" s="65"/>
    </row>
    <row r="433" spans="2:17" ht="20.100000000000001" customHeight="1" x14ac:dyDescent="0.2">
      <c r="J433" s="503" t="str">
        <f>IF(J411&lt;&gt;"ναι","","Από το αιθανικό οξύ και την αιθανόλη που προκύπτουν από την υδρόλυση του αιθανικού αιθυλεστέρα, με το διάλυμα KMnO4/H+ αντιδρά μόνο η αιθανόλη, όμως από αυτή την αντίδραση δε σχηματίζεται CO2 .")</f>
        <v/>
      </c>
      <c r="K433" s="503"/>
      <c r="L433" s="503"/>
      <c r="M433" s="503"/>
      <c r="N433" s="503"/>
      <c r="O433" s="503"/>
      <c r="P433" s="65"/>
      <c r="Q433" s="65"/>
    </row>
    <row r="434" spans="2:17" ht="21.95" customHeight="1" x14ac:dyDescent="0.2">
      <c r="C434" s="571" t="s">
        <v>865</v>
      </c>
      <c r="D434" s="571"/>
      <c r="E434" s="571"/>
      <c r="F434" s="571"/>
      <c r="G434" s="571"/>
      <c r="H434" s="571"/>
      <c r="J434" s="503"/>
      <c r="K434" s="503"/>
      <c r="L434" s="503"/>
      <c r="M434" s="503"/>
      <c r="N434" s="503"/>
      <c r="O434" s="503"/>
      <c r="P434" s="65"/>
      <c r="Q434" s="65"/>
    </row>
    <row r="435" spans="2:17" ht="21.95" customHeight="1" x14ac:dyDescent="0.2">
      <c r="C435" s="571"/>
      <c r="D435" s="571"/>
      <c r="E435" s="571"/>
      <c r="F435" s="571"/>
      <c r="G435" s="571"/>
      <c r="H435" s="571"/>
      <c r="J435" s="503"/>
      <c r="K435" s="503"/>
      <c r="L435" s="503"/>
      <c r="M435" s="503"/>
      <c r="N435" s="503"/>
      <c r="O435" s="503"/>
      <c r="P435" s="65"/>
      <c r="Q435" s="65"/>
    </row>
    <row r="436" spans="2:17" ht="21.95" customHeight="1" x14ac:dyDescent="0.2">
      <c r="C436" s="571"/>
      <c r="D436" s="571"/>
      <c r="E436" s="571"/>
      <c r="F436" s="571"/>
      <c r="G436" s="571"/>
      <c r="H436" s="571"/>
      <c r="I436" s="108" t="str">
        <f>IF(J411&lt;&gt;"ναι","","►")</f>
        <v/>
      </c>
      <c r="J436" s="503" t="str">
        <f>IF(J411&lt;&gt;"ναι","","Η ένωση Θ είναι μια αλκοόλη που σχηματίζεται από την καρβονυ-λική ένωση Ε και το αντιδραστήριο Grignard Δ. ")</f>
        <v/>
      </c>
      <c r="K436" s="503"/>
      <c r="L436" s="503"/>
      <c r="M436" s="503"/>
      <c r="N436" s="503"/>
      <c r="O436" s="503"/>
      <c r="P436" s="65"/>
      <c r="Q436" s="65"/>
    </row>
    <row r="437" spans="2:17" ht="24.95" customHeight="1" x14ac:dyDescent="0.2">
      <c r="B437" s="70" t="s">
        <v>281</v>
      </c>
      <c r="C437" s="571" t="s">
        <v>287</v>
      </c>
      <c r="D437" s="571"/>
      <c r="E437" s="571"/>
      <c r="F437" s="571"/>
      <c r="G437" s="571"/>
      <c r="H437" s="571"/>
      <c r="J437" s="503"/>
      <c r="K437" s="503"/>
      <c r="L437" s="503"/>
      <c r="M437" s="503"/>
      <c r="N437" s="503"/>
      <c r="O437" s="503"/>
      <c r="P437" s="65"/>
      <c r="Q437" s="65"/>
    </row>
    <row r="438" spans="2:17" ht="24.95" customHeight="1" x14ac:dyDescent="0.2">
      <c r="C438" s="571"/>
      <c r="D438" s="571"/>
      <c r="E438" s="571"/>
      <c r="F438" s="571"/>
      <c r="G438" s="571"/>
      <c r="H438" s="571"/>
      <c r="J438" s="503" t="str">
        <f>IF(J411&lt;&gt;"ναι","","Αφού η Θ οξειδώνεται, δεν είναι τριτοταγής, άρα η Ε δεν είναι κετό-νη, οπότε δε μπορεί παρά να είναι η αιθανάλη, δηλαδή η μοναδική αλδεΰδη που μπορεί να σχηματιστεί με επίδραση νερού σε ένα όχι οποιοδήποτε αλκίνιο, αλλά στο αιθίνιο. ")</f>
        <v/>
      </c>
      <c r="K438" s="503"/>
      <c r="L438" s="503"/>
      <c r="M438" s="503"/>
      <c r="N438" s="503"/>
      <c r="O438" s="503"/>
      <c r="P438" s="65"/>
      <c r="Q438" s="65"/>
    </row>
    <row r="439" spans="2:17" ht="20.100000000000001" customHeight="1" x14ac:dyDescent="0.2">
      <c r="C439" s="102" t="s">
        <v>279</v>
      </c>
      <c r="D439" s="573" t="s">
        <v>866</v>
      </c>
      <c r="E439" s="573"/>
      <c r="F439" s="573"/>
      <c r="G439" s="573"/>
      <c r="H439" s="573"/>
      <c r="J439" s="503"/>
      <c r="K439" s="503"/>
      <c r="L439" s="503"/>
      <c r="M439" s="503"/>
      <c r="N439" s="503"/>
      <c r="O439" s="503"/>
      <c r="P439" s="65"/>
      <c r="Q439" s="65"/>
    </row>
    <row r="440" spans="2:17" ht="20.100000000000001" customHeight="1" x14ac:dyDescent="0.2">
      <c r="D440" s="573"/>
      <c r="E440" s="573"/>
      <c r="F440" s="573"/>
      <c r="G440" s="573"/>
      <c r="H440" s="573"/>
      <c r="J440" s="503"/>
      <c r="K440" s="503"/>
      <c r="L440" s="503"/>
      <c r="M440" s="503"/>
      <c r="N440" s="503"/>
      <c r="O440" s="503"/>
      <c r="P440" s="65"/>
      <c r="Q440" s="65"/>
    </row>
    <row r="441" spans="2:17" ht="20.100000000000001" customHeight="1" x14ac:dyDescent="0.2">
      <c r="D441" s="573"/>
      <c r="E441" s="573"/>
      <c r="F441" s="573"/>
      <c r="G441" s="573"/>
      <c r="H441" s="573"/>
      <c r="J441" s="503"/>
      <c r="K441" s="503"/>
      <c r="L441" s="503"/>
      <c r="M441" s="503"/>
      <c r="N441" s="503"/>
      <c r="O441" s="503"/>
      <c r="P441" s="65"/>
      <c r="Q441" s="65"/>
    </row>
    <row r="442" spans="2:17" ht="20.100000000000001" customHeight="1" x14ac:dyDescent="0.2">
      <c r="C442" s="102" t="s">
        <v>279</v>
      </c>
      <c r="D442" s="573" t="s">
        <v>864</v>
      </c>
      <c r="E442" s="573"/>
      <c r="F442" s="573"/>
      <c r="G442" s="573"/>
      <c r="H442" s="573"/>
      <c r="J442" s="494" t="str">
        <f>IF(J411&lt;&gt;"ναι","","Άρα θα έχουμε… Α: αιθίνιο, Β: αιθένιο, Γ: χλωρο-αιθάνιο")</f>
        <v/>
      </c>
      <c r="K442" s="494"/>
      <c r="L442" s="494"/>
      <c r="M442" s="494"/>
      <c r="N442" s="494"/>
      <c r="O442" s="494"/>
      <c r="P442" s="65"/>
      <c r="Q442" s="65"/>
    </row>
    <row r="443" spans="2:17" ht="20.100000000000001" customHeight="1" x14ac:dyDescent="0.2">
      <c r="D443" s="573"/>
      <c r="E443" s="573"/>
      <c r="F443" s="573"/>
      <c r="G443" s="573"/>
      <c r="H443" s="573"/>
      <c r="J443" s="494" t="str">
        <f>IF(J411&lt;&gt;"ναι","","       Δ: αίθυλο-μαγνήσιο-χλωρίδιο, Ε: αιθανάλη, Θ: 2-βουτανόλη.")</f>
        <v/>
      </c>
      <c r="K443" s="494"/>
      <c r="L443" s="494"/>
      <c r="M443" s="494"/>
      <c r="N443" s="494"/>
      <c r="O443" s="494"/>
      <c r="P443" s="65"/>
      <c r="Q443" s="65"/>
    </row>
    <row r="444" spans="2:17" ht="20.100000000000001" customHeight="1" x14ac:dyDescent="0.2">
      <c r="D444" s="573"/>
      <c r="E444" s="573"/>
      <c r="F444" s="573"/>
      <c r="G444" s="573"/>
      <c r="H444" s="573"/>
      <c r="I444" s="108" t="str">
        <f>IF(J411&lt;&gt;"ναι","","►")</f>
        <v/>
      </c>
      <c r="J444" s="503" t="str">
        <f>IF(J411&lt;&gt;"ναι","","Έστω ότι στο μίγμα των δυο αλκοολών περιέχοναι xmol από την αλκοόλη Α και ymol από την αλκοόλη Β.")</f>
        <v/>
      </c>
      <c r="K444" s="503"/>
      <c r="L444" s="503"/>
      <c r="M444" s="503"/>
      <c r="N444" s="503"/>
      <c r="O444" s="503"/>
      <c r="P444" s="65"/>
      <c r="Q444" s="65"/>
    </row>
    <row r="445" spans="2:17" ht="20.100000000000001" customHeight="1" x14ac:dyDescent="0.2">
      <c r="D445" s="573"/>
      <c r="E445" s="573"/>
      <c r="F445" s="573"/>
      <c r="G445" s="573"/>
      <c r="H445" s="573"/>
      <c r="J445" s="503"/>
      <c r="K445" s="503"/>
      <c r="L445" s="503"/>
      <c r="M445" s="503"/>
      <c r="N445" s="503"/>
      <c r="O445" s="503"/>
      <c r="P445" s="65"/>
      <c r="Q445" s="65"/>
    </row>
    <row r="446" spans="2:17" ht="20.100000000000001" customHeight="1" x14ac:dyDescent="0.2">
      <c r="D446" s="573"/>
      <c r="E446" s="573"/>
      <c r="F446" s="573"/>
      <c r="G446" s="573"/>
      <c r="H446" s="573"/>
      <c r="I446" s="94" t="str">
        <f>IF(J411&lt;&gt;"ναι","","●")</f>
        <v/>
      </c>
      <c r="J446" s="503" t="str">
        <f>IF(J411&lt;&gt;"ναι","","Στο 1o από τα τρία ίσα μέρη, στα οποία χωρίστηκε το αρχικό μίγμα, θα περιέχονται x/3 mol A και y/3 mol B, που αντιδρούν πλήρως με περίσσεια Na.")</f>
        <v/>
      </c>
      <c r="K446" s="503"/>
      <c r="L446" s="503"/>
      <c r="M446" s="503"/>
      <c r="N446" s="503"/>
      <c r="O446" s="503"/>
      <c r="P446" s="65"/>
      <c r="Q446" s="65"/>
    </row>
    <row r="447" spans="2:17" ht="20.100000000000001" customHeight="1" x14ac:dyDescent="0.2">
      <c r="C447" s="575" t="s">
        <v>279</v>
      </c>
      <c r="D447" s="573" t="s">
        <v>863</v>
      </c>
      <c r="E447" s="574"/>
      <c r="F447" s="574"/>
      <c r="G447" s="574"/>
      <c r="H447" s="574"/>
      <c r="J447" s="503"/>
      <c r="K447" s="503"/>
      <c r="L447" s="503"/>
      <c r="M447" s="503"/>
      <c r="N447" s="503"/>
      <c r="O447" s="503"/>
      <c r="P447" s="65"/>
      <c r="Q447" s="65"/>
    </row>
    <row r="448" spans="2:17" ht="20.100000000000001" customHeight="1" x14ac:dyDescent="0.2">
      <c r="C448" s="575"/>
      <c r="D448" s="573"/>
      <c r="E448" s="574"/>
      <c r="F448" s="574"/>
      <c r="G448" s="574"/>
      <c r="H448" s="574"/>
      <c r="J448" s="503"/>
      <c r="K448" s="503"/>
      <c r="L448" s="503"/>
      <c r="M448" s="503"/>
      <c r="N448" s="503"/>
      <c r="O448" s="503"/>
      <c r="P448" s="65"/>
      <c r="Q448" s="65"/>
    </row>
    <row r="449" spans="1:17" ht="20.100000000000001" customHeight="1" x14ac:dyDescent="0.2">
      <c r="D449" s="574"/>
      <c r="E449" s="574"/>
      <c r="F449" s="574"/>
      <c r="G449" s="574"/>
      <c r="H449" s="574"/>
      <c r="J449" s="503" t="str">
        <f>IF(J411&lt;&gt;"ναι","","Η χημική εξίσωση της αντίδρασης μιας αλκοόλης ROH με το Na, είναι... ")</f>
        <v/>
      </c>
      <c r="K449" s="503"/>
      <c r="L449" s="503"/>
      <c r="M449" s="503"/>
      <c r="N449" s="503"/>
      <c r="O449" s="503"/>
      <c r="P449" s="65"/>
      <c r="Q449" s="65"/>
    </row>
    <row r="450" spans="1:17" ht="20.100000000000001" customHeight="1" x14ac:dyDescent="0.2">
      <c r="C450" s="571" t="s">
        <v>486</v>
      </c>
      <c r="D450" s="571"/>
      <c r="E450" s="571"/>
      <c r="F450" s="571"/>
      <c r="G450" s="571"/>
      <c r="H450" s="571"/>
      <c r="J450" s="503"/>
      <c r="K450" s="503"/>
      <c r="L450" s="503"/>
      <c r="M450" s="503"/>
      <c r="N450" s="503"/>
      <c r="O450" s="503"/>
      <c r="P450" s="65"/>
      <c r="Q450" s="65"/>
    </row>
    <row r="451" spans="1:17" ht="20.100000000000001" customHeight="1" x14ac:dyDescent="0.2">
      <c r="C451" s="571"/>
      <c r="D451" s="571"/>
      <c r="E451" s="571"/>
      <c r="F451" s="571"/>
      <c r="G451" s="571"/>
      <c r="H451" s="571"/>
      <c r="J451" s="504" t="str">
        <f>IF(J411&lt;&gt;"ναι","","ROH  +  Na  →  RONa + ½H2↑")</f>
        <v/>
      </c>
      <c r="K451" s="504"/>
      <c r="L451" s="504"/>
      <c r="M451" s="504"/>
      <c r="N451" s="504"/>
      <c r="O451" s="504"/>
      <c r="P451" s="65"/>
      <c r="Q451" s="65"/>
    </row>
    <row r="452" spans="1:17" ht="20.100000000000001" customHeight="1" x14ac:dyDescent="0.2">
      <c r="C452" s="571"/>
      <c r="D452" s="571"/>
      <c r="E452" s="571"/>
      <c r="F452" s="571"/>
      <c r="G452" s="571"/>
      <c r="H452" s="571"/>
      <c r="J452" s="505" t="str">
        <f>IF(J411&lt;&gt;"ναι","","Από τη στοιχειομετρική αναλογία της αντίδρασης προκύπτει ότι θα σχηματιστούν x/6 mol H2 από την Α και y/6 mol H2 από τη Β. Θα είναι x/6+y/6 =2,24/22,4 άρα x/6+y/6=0,1 δηλαδή x+y=0,6.")</f>
        <v/>
      </c>
      <c r="K452" s="505"/>
      <c r="L452" s="505"/>
      <c r="M452" s="505"/>
      <c r="N452" s="505"/>
      <c r="O452" s="505"/>
      <c r="P452" s="65"/>
      <c r="Q452" s="65"/>
    </row>
    <row r="453" spans="1:17" ht="20.100000000000001" customHeight="1" x14ac:dyDescent="0.2">
      <c r="C453" s="571"/>
      <c r="D453" s="571"/>
      <c r="E453" s="571"/>
      <c r="F453" s="571"/>
      <c r="G453" s="571"/>
      <c r="H453" s="571"/>
      <c r="J453" s="505"/>
      <c r="K453" s="505"/>
      <c r="L453" s="505"/>
      <c r="M453" s="505"/>
      <c r="N453" s="505"/>
      <c r="O453" s="505"/>
      <c r="P453" s="65"/>
      <c r="Q453" s="65"/>
    </row>
    <row r="454" spans="1:17" ht="20.100000000000001" customHeight="1" x14ac:dyDescent="0.2">
      <c r="C454" s="579" t="s">
        <v>288</v>
      </c>
      <c r="D454" s="579"/>
      <c r="E454" s="579"/>
      <c r="F454" s="579"/>
      <c r="G454" s="579"/>
      <c r="H454" s="579"/>
      <c r="J454" s="505"/>
      <c r="K454" s="505"/>
      <c r="L454" s="505"/>
      <c r="M454" s="505"/>
      <c r="N454" s="505"/>
      <c r="O454" s="505"/>
      <c r="P454" s="65"/>
      <c r="Q454" s="65"/>
    </row>
    <row r="455" spans="1:17" ht="20.100000000000001" customHeight="1" x14ac:dyDescent="0.2">
      <c r="B455" s="496" t="s">
        <v>291</v>
      </c>
      <c r="C455" s="496"/>
      <c r="D455" s="496"/>
      <c r="E455" s="496"/>
      <c r="F455" s="496"/>
      <c r="I455" s="95" t="str">
        <f>IF(J411&lt;&gt;"ναι","","●")</f>
        <v/>
      </c>
      <c r="J455" s="506" t="str">
        <f>IF(J411&lt;&gt;"ναι","",CONCATENATE("Στο 2o μέρος οι αλκοόλες μετατρέπονται σε αλκυλοχλωρίδια, που στη συνέχεια μεταμορφώνονται στα αντίστοιχα αντιδραστήρια Gri-gnard.","Το γεγονός ότι τα τελευταία με υδρόλυση παρέχουν ένα μόνο οργανικό προϊόν, δείχνει ότι οι αλκοόλες έχουν ίδια ανθρακική αλυσίδα, είναι δηλαδή μεταξύ τους ισομερείς, οπότε έχουν ίδιο ΜΤ και ίδια τιμή Mr."))</f>
        <v/>
      </c>
      <c r="K455" s="506"/>
      <c r="L455" s="506"/>
      <c r="M455" s="506"/>
      <c r="N455" s="506"/>
      <c r="O455" s="506"/>
      <c r="P455" s="65"/>
      <c r="Q455" s="65"/>
    </row>
    <row r="456" spans="1:17" ht="20.100000000000001" customHeight="1" x14ac:dyDescent="0.2">
      <c r="A456" s="69" t="s">
        <v>290</v>
      </c>
      <c r="B456" s="572" t="s">
        <v>289</v>
      </c>
      <c r="C456" s="572"/>
      <c r="D456" s="572"/>
      <c r="E456" s="572"/>
      <c r="F456" s="572"/>
      <c r="G456" s="572"/>
      <c r="H456" s="572"/>
      <c r="J456" s="506"/>
      <c r="K456" s="506"/>
      <c r="L456" s="506"/>
      <c r="M456" s="506"/>
      <c r="N456" s="506"/>
      <c r="O456" s="506"/>
      <c r="P456" s="65"/>
      <c r="Q456" s="65"/>
    </row>
    <row r="457" spans="1:17" ht="20.100000000000001" customHeight="1" x14ac:dyDescent="0.2">
      <c r="B457" s="573" t="s">
        <v>586</v>
      </c>
      <c r="C457" s="573"/>
      <c r="D457" s="573"/>
      <c r="E457" s="573"/>
      <c r="F457" s="573"/>
      <c r="G457" s="573"/>
      <c r="H457" s="573"/>
      <c r="J457" s="506"/>
      <c r="K457" s="506"/>
      <c r="L457" s="506"/>
      <c r="M457" s="506"/>
      <c r="N457" s="506"/>
      <c r="O457" s="506"/>
      <c r="P457" s="65"/>
      <c r="Q457" s="65"/>
    </row>
    <row r="458" spans="1:17" ht="20.100000000000001" customHeight="1" x14ac:dyDescent="0.2">
      <c r="B458" s="573"/>
      <c r="C458" s="573"/>
      <c r="D458" s="573"/>
      <c r="E458" s="573"/>
      <c r="F458" s="573"/>
      <c r="G458" s="573"/>
      <c r="H458" s="573"/>
      <c r="J458" s="506"/>
      <c r="K458" s="506"/>
      <c r="L458" s="506"/>
      <c r="M458" s="506"/>
      <c r="N458" s="506"/>
      <c r="O458" s="506"/>
      <c r="P458" s="65"/>
      <c r="Q458" s="65"/>
    </row>
    <row r="459" spans="1:17" ht="20.100000000000001" customHeight="1" x14ac:dyDescent="0.2">
      <c r="B459" s="573"/>
      <c r="C459" s="573"/>
      <c r="D459" s="573"/>
      <c r="E459" s="573"/>
      <c r="F459" s="573"/>
      <c r="G459" s="573"/>
      <c r="H459" s="573"/>
      <c r="J459" s="506"/>
      <c r="K459" s="506"/>
      <c r="L459" s="506"/>
      <c r="M459" s="506"/>
      <c r="N459" s="506"/>
      <c r="O459" s="506"/>
      <c r="P459" s="65"/>
      <c r="Q459" s="65"/>
    </row>
    <row r="460" spans="1:17" ht="20.100000000000001" customHeight="1" x14ac:dyDescent="0.2">
      <c r="B460" s="573" t="s">
        <v>484</v>
      </c>
      <c r="C460" s="573"/>
      <c r="D460" s="573"/>
      <c r="E460" s="573"/>
      <c r="F460" s="573"/>
      <c r="G460" s="573"/>
      <c r="H460" s="573"/>
      <c r="I460" s="495" t="str">
        <f>IF(J411&lt;&gt;"ναι","","●")</f>
        <v/>
      </c>
      <c r="J460" s="493" t="str">
        <f>IF(J411&lt;&gt;"ναι","",CONCATENATE("Στο 3ο μέρος περιέχονται x/3 mol A και y/3 mol B. Αν και οι δυο αλκοόλες δίνουν την αλοφορμική αντίδραση, τότε σχηματίζονται (x/3+y/3) mol CHI3, αφού όπως γνωρίζουμε, κατά την αλοφορμική αντίδραση, 1mol αλκοόλης παρέχει 1mol αλογονοφόρμιου.",
"Θα ήταν λοιπόν τότε... x/3+y/3=0,05, άρα x+y=0,15. 
Το αποτέλεσμα αυτό δε γίνεται αποδεκτό, αφού παραπάνω βρή-καμε ότι είναι x+y=0,6."," Αναγκαστικά λοιπόν δεχόμαστε ότι μόνο η μια από τις δυο αλκοόλες, έστω η Α, παρέχει την αλοφορμική αντί-δραση, οπότε σχηματίζονται x/3 mol CHI3. Δίνεται όμως ότι είναι... x/3=0,05, άρα x=0,15 και y=0,45."))</f>
        <v/>
      </c>
      <c r="K460" s="493"/>
      <c r="L460" s="493"/>
      <c r="M460" s="493"/>
      <c r="N460" s="493"/>
      <c r="O460" s="493"/>
      <c r="P460" s="65"/>
      <c r="Q460" s="65"/>
    </row>
    <row r="461" spans="1:17" ht="20.100000000000001" customHeight="1" x14ac:dyDescent="0.2">
      <c r="B461" s="573"/>
      <c r="C461" s="573"/>
      <c r="D461" s="573"/>
      <c r="E461" s="573"/>
      <c r="F461" s="573"/>
      <c r="G461" s="573"/>
      <c r="H461" s="573"/>
      <c r="I461" s="495"/>
      <c r="J461" s="493"/>
      <c r="K461" s="493"/>
      <c r="L461" s="493"/>
      <c r="M461" s="493"/>
      <c r="N461" s="493"/>
      <c r="O461" s="493"/>
      <c r="P461" s="65"/>
      <c r="Q461" s="65"/>
    </row>
    <row r="462" spans="1:17" ht="20.100000000000001" customHeight="1" x14ac:dyDescent="0.2">
      <c r="B462" s="573"/>
      <c r="C462" s="573"/>
      <c r="D462" s="573"/>
      <c r="E462" s="573"/>
      <c r="F462" s="573"/>
      <c r="G462" s="573"/>
      <c r="H462" s="573"/>
      <c r="J462" s="493"/>
      <c r="K462" s="493"/>
      <c r="L462" s="493"/>
      <c r="M462" s="493"/>
      <c r="N462" s="493"/>
      <c r="O462" s="493"/>
      <c r="P462" s="65"/>
      <c r="Q462" s="65"/>
    </row>
    <row r="463" spans="1:17" ht="20.100000000000001" customHeight="1" x14ac:dyDescent="0.2">
      <c r="B463" s="573"/>
      <c r="C463" s="573"/>
      <c r="D463" s="573"/>
      <c r="E463" s="573"/>
      <c r="F463" s="573"/>
      <c r="G463" s="573"/>
      <c r="H463" s="573"/>
      <c r="J463" s="493"/>
      <c r="K463" s="493"/>
      <c r="L463" s="493"/>
      <c r="M463" s="493"/>
      <c r="N463" s="493"/>
      <c r="O463" s="493"/>
      <c r="P463" s="65"/>
      <c r="Q463" s="65"/>
    </row>
    <row r="464" spans="1:17" ht="20.100000000000001" customHeight="1" x14ac:dyDescent="0.2">
      <c r="B464" s="573" t="s">
        <v>582</v>
      </c>
      <c r="C464" s="573"/>
      <c r="D464" s="573"/>
      <c r="E464" s="573"/>
      <c r="F464" s="573"/>
      <c r="G464" s="573"/>
      <c r="H464" s="573"/>
      <c r="J464" s="493"/>
      <c r="K464" s="493"/>
      <c r="L464" s="493"/>
      <c r="M464" s="493"/>
      <c r="N464" s="493"/>
      <c r="O464" s="493"/>
      <c r="P464" s="65"/>
      <c r="Q464" s="65"/>
    </row>
    <row r="465" spans="1:17" ht="20.100000000000001" customHeight="1" x14ac:dyDescent="0.2">
      <c r="B465" s="573"/>
      <c r="C465" s="573"/>
      <c r="D465" s="573"/>
      <c r="E465" s="573"/>
      <c r="F465" s="573"/>
      <c r="G465" s="573"/>
      <c r="H465" s="573"/>
      <c r="J465" s="493"/>
      <c r="K465" s="493"/>
      <c r="L465" s="493"/>
      <c r="M465" s="493"/>
      <c r="N465" s="493"/>
      <c r="O465" s="493"/>
      <c r="P465" s="65"/>
      <c r="Q465" s="65"/>
    </row>
    <row r="466" spans="1:17" ht="20.100000000000001" customHeight="1" x14ac:dyDescent="0.2">
      <c r="D466" s="579" t="s">
        <v>292</v>
      </c>
      <c r="E466" s="579"/>
      <c r="F466" s="579"/>
      <c r="G466" s="579"/>
      <c r="H466" s="579"/>
      <c r="J466" s="493"/>
      <c r="K466" s="493"/>
      <c r="L466" s="493"/>
      <c r="M466" s="493"/>
      <c r="N466" s="493"/>
      <c r="O466" s="493"/>
      <c r="P466" s="65"/>
      <c r="Q466" s="65"/>
    </row>
    <row r="467" spans="1:17" ht="20.100000000000001" customHeight="1" x14ac:dyDescent="0.2">
      <c r="A467" s="69" t="s">
        <v>293</v>
      </c>
      <c r="B467" s="515" t="s">
        <v>583</v>
      </c>
      <c r="C467" s="515"/>
      <c r="D467" s="515"/>
      <c r="E467" s="515"/>
      <c r="F467" s="515"/>
      <c r="G467" s="515"/>
      <c r="H467" s="515"/>
      <c r="J467" s="493"/>
      <c r="K467" s="493"/>
      <c r="L467" s="493"/>
      <c r="M467" s="493"/>
      <c r="N467" s="493"/>
      <c r="O467" s="493"/>
      <c r="P467" s="65"/>
      <c r="Q467" s="65"/>
    </row>
    <row r="468" spans="1:17" ht="20.100000000000001" customHeight="1" x14ac:dyDescent="0.2">
      <c r="B468" s="515"/>
      <c r="C468" s="515"/>
      <c r="D468" s="515"/>
      <c r="E468" s="515"/>
      <c r="F468" s="515"/>
      <c r="G468" s="515"/>
      <c r="H468" s="515"/>
      <c r="J468" s="493"/>
      <c r="K468" s="493"/>
      <c r="L468" s="493"/>
      <c r="M468" s="493"/>
      <c r="N468" s="493"/>
      <c r="O468" s="493"/>
      <c r="P468" s="65"/>
      <c r="Q468" s="65"/>
    </row>
    <row r="469" spans="1:17" ht="20.100000000000001" customHeight="1" x14ac:dyDescent="0.2">
      <c r="B469" s="515"/>
      <c r="C469" s="515"/>
      <c r="D469" s="515"/>
      <c r="E469" s="515"/>
      <c r="F469" s="515"/>
      <c r="G469" s="515"/>
      <c r="H469" s="515"/>
      <c r="J469" s="535" t="str">
        <f>IF(J411&lt;&gt;"ναι","","Για τις μάζες των δυο αλκοολών στο αρχικό μίγμα ισχύει…
mA+mB=44,4. Άρα θα είναι… x·Mr+y·Mr=44,4, ή (x+y)·Mr=44,4 ή 0,6·Mr=44,4 ή Mr=44,4/0,6=74.")</f>
        <v/>
      </c>
      <c r="K469" s="535"/>
      <c r="L469" s="535"/>
      <c r="M469" s="535"/>
      <c r="N469" s="535"/>
      <c r="O469" s="535"/>
      <c r="P469" s="65"/>
      <c r="Q469" s="65"/>
    </row>
    <row r="470" spans="1:17" ht="20.100000000000001" customHeight="1" x14ac:dyDescent="0.2">
      <c r="B470" s="70" t="s">
        <v>294</v>
      </c>
      <c r="J470" s="535"/>
      <c r="K470" s="535"/>
      <c r="L470" s="535"/>
      <c r="M470" s="535"/>
      <c r="N470" s="535"/>
      <c r="O470" s="535"/>
      <c r="P470" s="65"/>
      <c r="Q470" s="65"/>
    </row>
    <row r="471" spans="1:17" ht="20.100000000000001" customHeight="1" x14ac:dyDescent="0.2">
      <c r="C471" s="511" t="s">
        <v>482</v>
      </c>
      <c r="D471" s="511"/>
      <c r="E471" s="511"/>
      <c r="F471" s="511"/>
      <c r="G471" s="511"/>
      <c r="H471" s="511"/>
      <c r="J471" s="535"/>
      <c r="K471" s="535"/>
      <c r="L471" s="535"/>
      <c r="M471" s="535"/>
      <c r="N471" s="535"/>
      <c r="O471" s="535"/>
      <c r="P471" s="65"/>
      <c r="Q471" s="65"/>
    </row>
    <row r="472" spans="1:17" ht="20.100000000000001" customHeight="1" x14ac:dyDescent="0.2">
      <c r="J472" s="493" t="str">
        <f>IF(J411&lt;&gt;"ναι","","Αν οι δυο αλκοόλες, που όπως αποδείχθηκε παραπάνω, είναι ισο-μερείς, αποδοθούν με το ΜΤ: CaH2·a+1–OH, τότε από την τιμή Mr που υπολογίστηκε πριν, έχουμε…
12·a+(2·a+2)·1+16=74 ή 14·a=56 ή a=4. ")</f>
        <v/>
      </c>
      <c r="K472" s="493"/>
      <c r="L472" s="493"/>
      <c r="M472" s="493"/>
      <c r="N472" s="493"/>
      <c r="O472" s="493"/>
      <c r="P472" s="65"/>
      <c r="Q472" s="65"/>
    </row>
    <row r="473" spans="1:17" ht="20.100000000000001" customHeight="1" x14ac:dyDescent="0.2">
      <c r="J473" s="493"/>
      <c r="K473" s="493"/>
      <c r="L473" s="493"/>
      <c r="M473" s="493"/>
      <c r="N473" s="493"/>
      <c r="O473" s="493"/>
      <c r="P473" s="65"/>
      <c r="Q473" s="65"/>
    </row>
    <row r="474" spans="1:17" ht="20.100000000000001" customHeight="1" x14ac:dyDescent="0.2">
      <c r="J474" s="493"/>
      <c r="K474" s="493"/>
      <c r="L474" s="493"/>
      <c r="M474" s="493"/>
      <c r="N474" s="493"/>
      <c r="O474" s="493"/>
      <c r="P474" s="65"/>
      <c r="Q474" s="65"/>
    </row>
    <row r="475" spans="1:17" ht="20.100000000000001" customHeight="1" x14ac:dyDescent="0.2">
      <c r="B475" s="511" t="s">
        <v>584</v>
      </c>
      <c r="C475" s="511"/>
      <c r="J475" s="493"/>
      <c r="K475" s="493"/>
      <c r="L475" s="493"/>
      <c r="M475" s="493"/>
      <c r="N475" s="493"/>
      <c r="O475" s="493"/>
      <c r="P475" s="65"/>
      <c r="Q475" s="65"/>
    </row>
    <row r="476" spans="1:17" ht="20.100000000000001" customHeight="1" x14ac:dyDescent="0.2">
      <c r="E476" s="511" t="s">
        <v>483</v>
      </c>
      <c r="F476" s="511"/>
      <c r="G476" s="511"/>
      <c r="H476" s="511"/>
      <c r="J476" s="538" t="str">
        <f>IF(J411&lt;&gt;"ναι","","Προφανώς λοιπόν οι αλκοόλες Α και Β έχουν ΜΤ: C4H10O. 
Η Α αφού αλοφορμίζεται δε μπορεί παρά να είναι η 2-βουτανόλη, ενώ η Β εφόσον παρουσιάζει ίδια ανθρακική αλυσίδα με την Α θα είναι η 1-βουτανόλη.")</f>
        <v/>
      </c>
      <c r="K476" s="538"/>
      <c r="L476" s="538"/>
      <c r="M476" s="538"/>
      <c r="N476" s="538"/>
      <c r="O476" s="538"/>
      <c r="P476" s="65"/>
      <c r="Q476" s="65"/>
    </row>
    <row r="477" spans="1:17" ht="20.100000000000001" customHeight="1" x14ac:dyDescent="0.25">
      <c r="B477" s="70"/>
      <c r="C477" s="97" t="s">
        <v>144</v>
      </c>
      <c r="J477" s="538"/>
      <c r="K477" s="538"/>
      <c r="L477" s="538"/>
      <c r="M477" s="538"/>
      <c r="N477" s="538"/>
      <c r="O477" s="538"/>
      <c r="P477" s="65"/>
      <c r="Q477" s="65"/>
    </row>
    <row r="478" spans="1:17" ht="20.100000000000001" customHeight="1" x14ac:dyDescent="0.2">
      <c r="B478" s="70"/>
      <c r="C478" s="515" t="s">
        <v>585</v>
      </c>
      <c r="D478" s="515"/>
      <c r="E478" s="515"/>
      <c r="F478" s="515"/>
      <c r="G478" s="515"/>
      <c r="H478" s="515"/>
      <c r="J478" s="538"/>
      <c r="K478" s="538"/>
      <c r="L478" s="538"/>
      <c r="M478" s="538"/>
      <c r="N478" s="538"/>
      <c r="O478" s="538"/>
      <c r="P478" s="65"/>
      <c r="Q478" s="65"/>
    </row>
    <row r="479" spans="1:17" ht="20.100000000000001" customHeight="1" x14ac:dyDescent="0.2">
      <c r="B479" s="70"/>
      <c r="C479" s="515"/>
      <c r="D479" s="515"/>
      <c r="E479" s="515"/>
      <c r="F479" s="515"/>
      <c r="G479" s="515"/>
      <c r="H479" s="515"/>
      <c r="J479" s="538"/>
      <c r="K479" s="538"/>
      <c r="L479" s="538"/>
      <c r="M479" s="538"/>
      <c r="N479" s="538"/>
      <c r="O479" s="538"/>
      <c r="P479" s="65"/>
      <c r="Q479" s="65"/>
    </row>
    <row r="480" spans="1:17" ht="20.100000000000001" customHeight="1" x14ac:dyDescent="0.2">
      <c r="B480" s="70"/>
      <c r="C480" s="515"/>
      <c r="D480" s="515"/>
      <c r="E480" s="515"/>
      <c r="F480" s="515"/>
      <c r="G480" s="515"/>
      <c r="H480" s="515"/>
      <c r="J480" s="93"/>
      <c r="K480" s="93"/>
      <c r="L480" s="93"/>
      <c r="M480" s="93"/>
      <c r="N480" s="93"/>
      <c r="O480" s="93"/>
      <c r="P480" s="65"/>
      <c r="Q480" s="65"/>
    </row>
    <row r="481" spans="2:17" ht="20.100000000000001" customHeight="1" x14ac:dyDescent="0.2">
      <c r="B481" s="70"/>
      <c r="C481" s="100"/>
      <c r="D481" s="100"/>
      <c r="E481" s="100"/>
      <c r="F481" s="100"/>
      <c r="G481" s="100"/>
      <c r="H481" s="100"/>
      <c r="J481" s="93"/>
      <c r="K481" s="93"/>
      <c r="L481" s="93"/>
      <c r="M481" s="93"/>
      <c r="N481" s="93"/>
      <c r="O481" s="93"/>
      <c r="P481" s="65"/>
      <c r="Q481" s="65"/>
    </row>
    <row r="482" spans="2:17" ht="20.100000000000001" customHeight="1" x14ac:dyDescent="0.2">
      <c r="B482" s="70"/>
      <c r="C482" s="557" t="s">
        <v>363</v>
      </c>
      <c r="D482" s="557"/>
      <c r="E482" s="557"/>
      <c r="F482" s="563" t="s">
        <v>349</v>
      </c>
      <c r="G482" s="563"/>
      <c r="H482" s="104"/>
      <c r="J482" s="491" t="str">
        <f>IF(OR(H482="",H483="",H484=""),"",IF(AND(H482="Λ",H483="Λ",H484="Σ"),"Πολύ καλές επιλογές!","Ακολούθησες πιστά τις οδηγίες που δίνονται στο σχόλιο του κελιού C482; Γνωρίζεις πότε μια αλκοόλη χαρακτηρίζεται ως Ι-ταγής, ΙΙ-ταγής ή ΙΙΙ-ταγής;"))</f>
        <v/>
      </c>
      <c r="K482" s="491"/>
      <c r="L482" s="491"/>
      <c r="M482" s="491"/>
      <c r="N482" s="491"/>
      <c r="O482" s="93"/>
      <c r="P482" s="65"/>
      <c r="Q482" s="65"/>
    </row>
    <row r="483" spans="2:17" ht="20.100000000000001" customHeight="1" x14ac:dyDescent="0.2">
      <c r="B483" s="70"/>
      <c r="C483" s="557"/>
      <c r="D483" s="557"/>
      <c r="E483" s="557"/>
      <c r="F483" s="563" t="s">
        <v>350</v>
      </c>
      <c r="G483" s="563"/>
      <c r="H483" s="104"/>
      <c r="J483" s="491"/>
      <c r="K483" s="491"/>
      <c r="L483" s="491"/>
      <c r="M483" s="491"/>
      <c r="N483" s="491"/>
      <c r="O483" s="93"/>
      <c r="P483" s="65"/>
      <c r="Q483" s="65"/>
    </row>
    <row r="484" spans="2:17" ht="20.100000000000001" customHeight="1" x14ac:dyDescent="0.2">
      <c r="B484" s="70"/>
      <c r="C484" s="557"/>
      <c r="D484" s="557"/>
      <c r="E484" s="557"/>
      <c r="F484" s="563" t="s">
        <v>351</v>
      </c>
      <c r="G484" s="563"/>
      <c r="H484" s="104"/>
      <c r="J484" s="491"/>
      <c r="K484" s="491"/>
      <c r="L484" s="491"/>
      <c r="M484" s="491"/>
      <c r="N484" s="491"/>
      <c r="O484" s="93"/>
      <c r="P484" s="65"/>
      <c r="Q484" s="65"/>
    </row>
    <row r="485" spans="2:17" ht="20.100000000000001" customHeight="1" x14ac:dyDescent="0.2">
      <c r="B485" s="70"/>
      <c r="C485" s="100"/>
      <c r="D485" s="100"/>
      <c r="E485" s="100"/>
      <c r="F485" s="100"/>
      <c r="G485" s="100"/>
      <c r="H485" s="100"/>
      <c r="J485" s="93"/>
      <c r="K485" s="93"/>
      <c r="L485" s="93"/>
      <c r="M485" s="93"/>
      <c r="N485" s="93"/>
      <c r="O485" s="93"/>
      <c r="P485" s="65"/>
      <c r="Q485" s="65"/>
    </row>
    <row r="486" spans="2:17" ht="20.100000000000001" customHeight="1" x14ac:dyDescent="0.2">
      <c r="B486" s="70"/>
      <c r="C486" s="100"/>
      <c r="D486" s="562" t="s">
        <v>352</v>
      </c>
      <c r="E486" s="562"/>
      <c r="F486" s="564" t="s">
        <v>353</v>
      </c>
      <c r="G486" s="564"/>
      <c r="H486" s="100"/>
      <c r="J486" s="93"/>
      <c r="K486" s="93"/>
      <c r="L486" s="93"/>
      <c r="M486" s="93"/>
      <c r="N486" s="93"/>
      <c r="O486" s="93"/>
      <c r="P486" s="65"/>
      <c r="Q486" s="65"/>
    </row>
    <row r="487" spans="2:17" ht="20.100000000000001" customHeight="1" x14ac:dyDescent="0.2">
      <c r="B487" s="70"/>
      <c r="C487" s="100"/>
      <c r="D487" s="562"/>
      <c r="E487" s="562"/>
      <c r="F487" s="564"/>
      <c r="G487" s="564"/>
      <c r="H487" s="100"/>
      <c r="J487" s="93"/>
      <c r="K487" s="93"/>
      <c r="L487" s="93"/>
      <c r="M487" s="93"/>
      <c r="N487" s="93"/>
      <c r="O487" s="93"/>
      <c r="P487" s="65"/>
      <c r="Q487" s="65"/>
    </row>
    <row r="488" spans="2:17" ht="20.100000000000001" customHeight="1" x14ac:dyDescent="0.2">
      <c r="B488" s="70"/>
      <c r="C488" s="100"/>
      <c r="D488" s="555" t="s">
        <v>354</v>
      </c>
      <c r="E488" s="555"/>
      <c r="F488" s="556"/>
      <c r="G488" s="556"/>
      <c r="H488" s="100"/>
      <c r="O488" s="93"/>
      <c r="P488" s="65"/>
      <c r="Q488" s="65"/>
    </row>
    <row r="489" spans="2:17" ht="20.100000000000001" customHeight="1" x14ac:dyDescent="0.2">
      <c r="B489" s="70"/>
      <c r="C489" s="100"/>
      <c r="D489" s="555" t="s">
        <v>355</v>
      </c>
      <c r="E489" s="555"/>
      <c r="F489" s="556"/>
      <c r="G489" s="556"/>
      <c r="H489" s="100"/>
      <c r="O489" s="93"/>
      <c r="P489" s="65"/>
      <c r="Q489" s="65"/>
    </row>
    <row r="490" spans="2:17" ht="20.100000000000001" customHeight="1" x14ac:dyDescent="0.2">
      <c r="B490" s="70"/>
      <c r="C490" s="100"/>
      <c r="D490" s="555" t="s">
        <v>356</v>
      </c>
      <c r="E490" s="555"/>
      <c r="F490" s="556"/>
      <c r="G490" s="556"/>
      <c r="H490" s="100"/>
      <c r="O490" s="93"/>
      <c r="P490" s="65"/>
      <c r="Q490" s="65"/>
    </row>
    <row r="491" spans="2:17" ht="20.100000000000001" customHeight="1" x14ac:dyDescent="0.2">
      <c r="B491" s="70"/>
      <c r="C491" s="71"/>
      <c r="D491" s="555" t="s">
        <v>148</v>
      </c>
      <c r="E491" s="555"/>
      <c r="F491" s="556"/>
      <c r="G491" s="556"/>
      <c r="H491" s="71"/>
      <c r="J491" s="93"/>
      <c r="K491" s="93"/>
      <c r="L491" s="93"/>
      <c r="M491" s="93"/>
      <c r="N491" s="93"/>
      <c r="O491" s="93"/>
      <c r="P491" s="65"/>
      <c r="Q491" s="65"/>
    </row>
    <row r="492" spans="2:17" ht="20.100000000000001" customHeight="1" x14ac:dyDescent="0.2">
      <c r="B492" s="70"/>
      <c r="C492" s="71"/>
      <c r="D492" s="555" t="s">
        <v>361</v>
      </c>
      <c r="E492" s="555"/>
      <c r="F492" s="556"/>
      <c r="G492" s="556"/>
      <c r="H492" s="71"/>
      <c r="J492" s="93"/>
      <c r="K492" s="93"/>
      <c r="L492" s="93"/>
      <c r="M492" s="93"/>
      <c r="N492" s="93"/>
      <c r="O492" s="93"/>
      <c r="P492" s="65"/>
      <c r="Q492" s="65"/>
    </row>
    <row r="493" spans="2:17" ht="20.100000000000001" customHeight="1" x14ac:dyDescent="0.2">
      <c r="B493" s="70"/>
      <c r="C493" s="71"/>
      <c r="D493" s="555" t="s">
        <v>362</v>
      </c>
      <c r="E493" s="555"/>
      <c r="F493" s="556"/>
      <c r="G493" s="556"/>
      <c r="H493" s="71"/>
      <c r="J493" s="93"/>
      <c r="K493" s="93"/>
      <c r="L493" s="93"/>
      <c r="M493" s="93"/>
      <c r="N493" s="93"/>
      <c r="O493" s="93"/>
      <c r="P493" s="65"/>
      <c r="Q493" s="65"/>
    </row>
    <row r="494" spans="2:17" ht="20.100000000000001" customHeight="1" x14ac:dyDescent="0.2">
      <c r="B494" s="70"/>
      <c r="C494" s="71"/>
      <c r="D494" s="555" t="s">
        <v>360</v>
      </c>
      <c r="E494" s="555"/>
      <c r="F494" s="556"/>
      <c r="G494" s="556"/>
      <c r="H494" s="71"/>
      <c r="O494" s="93"/>
      <c r="P494" s="65"/>
      <c r="Q494" s="65"/>
    </row>
    <row r="495" spans="2:17" ht="20.100000000000001" customHeight="1" x14ac:dyDescent="0.2">
      <c r="B495" s="70"/>
      <c r="C495" s="71"/>
      <c r="D495" s="555" t="s">
        <v>357</v>
      </c>
      <c r="E495" s="555"/>
      <c r="F495" s="556"/>
      <c r="G495" s="556"/>
      <c r="H495" s="71"/>
      <c r="J495" s="489" t="str">
        <f>IF(OR(F488="",F489="",F490="",F491="",F492="",F493="",F494="",F495="",F496="",F497=""),"",IF(AND(F488="Κ",F489="Β",F490="Α",F491="Κ",F492="Κ",F493="Γ",F494="Κ",F495="Ε",F496="Κ",F497="Δ"),"Απ' ότι φαίνεται αυτή η άσκηση δεν πρόκειται να σου γλυτώσει…!","Πρέπει να προσέχεις περισσότερο, όταν έχεις να κάνεις με μια κυρία τόσο απαιτητική όπως είναι η Χημεία!"))</f>
        <v/>
      </c>
      <c r="K495" s="489"/>
      <c r="L495" s="489"/>
      <c r="M495" s="489"/>
      <c r="N495" s="489"/>
      <c r="O495" s="489"/>
      <c r="P495" s="65"/>
      <c r="Q495" s="65"/>
    </row>
    <row r="496" spans="2:17" ht="20.100000000000001" customHeight="1" x14ac:dyDescent="0.2">
      <c r="B496" s="70"/>
      <c r="C496" s="71"/>
      <c r="D496" s="555" t="s">
        <v>358</v>
      </c>
      <c r="E496" s="555"/>
      <c r="F496" s="556"/>
      <c r="G496" s="556"/>
      <c r="H496" s="71"/>
      <c r="J496" s="489"/>
      <c r="K496" s="489"/>
      <c r="L496" s="489"/>
      <c r="M496" s="489"/>
      <c r="N496" s="489"/>
      <c r="O496" s="489"/>
      <c r="P496" s="65"/>
      <c r="Q496" s="65"/>
    </row>
    <row r="497" spans="2:17" ht="20.100000000000001" customHeight="1" x14ac:dyDescent="0.2">
      <c r="B497" s="70"/>
      <c r="C497" s="71"/>
      <c r="D497" s="555" t="s">
        <v>359</v>
      </c>
      <c r="E497" s="555"/>
      <c r="F497" s="556"/>
      <c r="G497" s="556"/>
      <c r="H497" s="71"/>
      <c r="J497" s="489"/>
      <c r="K497" s="489"/>
      <c r="L497" s="489"/>
      <c r="M497" s="489"/>
      <c r="N497" s="489"/>
      <c r="O497" s="489"/>
      <c r="P497" s="65"/>
      <c r="Q497" s="65"/>
    </row>
    <row r="498" spans="2:17" ht="20.100000000000001" customHeight="1" x14ac:dyDescent="0.2">
      <c r="B498" s="70"/>
      <c r="C498" s="71"/>
      <c r="D498" s="570" t="s">
        <v>368</v>
      </c>
      <c r="E498" s="570"/>
      <c r="F498" s="570"/>
      <c r="G498" s="570"/>
      <c r="H498" s="71"/>
      <c r="O498" s="93"/>
      <c r="P498" s="65"/>
      <c r="Q498" s="65"/>
    </row>
    <row r="499" spans="2:17" ht="20.100000000000001" customHeight="1" x14ac:dyDescent="0.2">
      <c r="B499" s="70"/>
      <c r="C499" s="557" t="s">
        <v>369</v>
      </c>
      <c r="D499" s="557"/>
      <c r="E499" s="557"/>
      <c r="F499" s="557"/>
      <c r="G499" s="557"/>
      <c r="H499" s="466"/>
      <c r="J499" s="491" t="str">
        <f>IF(H499="","",IF(H499="όχι","Όπως βλέπεις δεν είναι κακό κάπου κάπου να λέμε και κάποιο όχι…!",IF(H499="ναι","Λυπάμαι, δε συμφωνώ με την άποψή σου και δεν το κάνω επειδή είμαι πνεύμα αντιλογίας!","Τώρα νομίζω ότι παιδιαρίζεις. Προφανώς δε γνωρίζεις ότι η Χημεία δεν ανέχεται τέτοιου είδους συμπεριφορές!")))</f>
        <v/>
      </c>
      <c r="K499" s="491"/>
      <c r="L499" s="491"/>
      <c r="M499" s="491"/>
      <c r="N499" s="491"/>
      <c r="O499" s="93"/>
      <c r="P499" s="65"/>
      <c r="Q499" s="65"/>
    </row>
    <row r="500" spans="2:17" ht="20.100000000000001" customHeight="1" x14ac:dyDescent="0.2">
      <c r="B500" s="70"/>
      <c r="C500" s="557"/>
      <c r="D500" s="557"/>
      <c r="E500" s="557"/>
      <c r="F500" s="557"/>
      <c r="G500" s="557"/>
      <c r="H500" s="486"/>
      <c r="J500" s="491"/>
      <c r="K500" s="491"/>
      <c r="L500" s="491"/>
      <c r="M500" s="491"/>
      <c r="N500" s="491"/>
      <c r="O500" s="93"/>
      <c r="P500" s="65"/>
      <c r="Q500" s="65"/>
    </row>
    <row r="501" spans="2:17" ht="20.100000000000001" customHeight="1" x14ac:dyDescent="0.2">
      <c r="B501" s="70"/>
      <c r="C501" s="557"/>
      <c r="D501" s="557"/>
      <c r="E501" s="557"/>
      <c r="F501" s="557"/>
      <c r="G501" s="557"/>
      <c r="H501" s="486"/>
      <c r="J501" s="491"/>
      <c r="K501" s="491"/>
      <c r="L501" s="491"/>
      <c r="M501" s="491"/>
      <c r="N501" s="491"/>
      <c r="O501" s="93"/>
      <c r="P501" s="65"/>
      <c r="Q501" s="65"/>
    </row>
    <row r="502" spans="2:17" ht="20.100000000000001" customHeight="1" x14ac:dyDescent="0.2">
      <c r="B502" s="70"/>
      <c r="C502" s="557"/>
      <c r="D502" s="557"/>
      <c r="E502" s="557"/>
      <c r="F502" s="557"/>
      <c r="G502" s="557"/>
      <c r="H502" s="467"/>
      <c r="J502" s="491"/>
      <c r="K502" s="491"/>
      <c r="L502" s="491"/>
      <c r="M502" s="491"/>
      <c r="N502" s="491"/>
      <c r="O502" s="93"/>
      <c r="P502" s="65"/>
      <c r="Q502" s="65"/>
    </row>
    <row r="503" spans="2:17" ht="20.100000000000001" customHeight="1" x14ac:dyDescent="0.2">
      <c r="B503" s="70"/>
      <c r="C503" s="71"/>
      <c r="D503" s="71"/>
      <c r="E503" s="71"/>
      <c r="F503" s="71"/>
      <c r="G503" s="71"/>
      <c r="H503" s="71"/>
      <c r="O503" s="93"/>
      <c r="P503" s="65"/>
      <c r="Q503" s="65"/>
    </row>
    <row r="504" spans="2:17" ht="20.100000000000001" customHeight="1" x14ac:dyDescent="0.2">
      <c r="B504" s="70"/>
      <c r="C504" s="71"/>
      <c r="D504" s="557" t="s">
        <v>370</v>
      </c>
      <c r="E504" s="557"/>
      <c r="F504" s="557"/>
      <c r="G504" s="558"/>
      <c r="H504" s="71"/>
      <c r="J504" s="93"/>
      <c r="K504" s="93"/>
      <c r="L504" s="93"/>
      <c r="M504" s="93"/>
      <c r="N504" s="93"/>
      <c r="O504" s="93"/>
      <c r="P504" s="65"/>
      <c r="Q504" s="65"/>
    </row>
    <row r="505" spans="2:17" ht="20.100000000000001" customHeight="1" x14ac:dyDescent="0.2">
      <c r="B505" s="70"/>
      <c r="C505" s="71"/>
      <c r="D505" s="557"/>
      <c r="E505" s="557"/>
      <c r="F505" s="557"/>
      <c r="G505" s="558"/>
      <c r="H505" s="71"/>
      <c r="O505" s="93"/>
      <c r="P505" s="65"/>
      <c r="Q505" s="65"/>
    </row>
    <row r="506" spans="2:17" ht="20.100000000000001" customHeight="1" x14ac:dyDescent="0.2">
      <c r="B506" s="70"/>
      <c r="C506" s="71"/>
      <c r="D506" s="557" t="s">
        <v>371</v>
      </c>
      <c r="E506" s="557"/>
      <c r="F506" s="557"/>
      <c r="G506" s="558"/>
      <c r="H506" s="71"/>
      <c r="J506" s="491" t="str">
        <f>IF(OR(G504="",G506=""),"",IF(AND(G504=3,G506=3),"Περίφημα!","Η 2,3-διμέθυλο-2-βουτανόλη έχει 6 άτομα C στο μόριό της, άρα…"))</f>
        <v/>
      </c>
      <c r="K506" s="491"/>
      <c r="L506" s="491"/>
      <c r="M506" s="491"/>
      <c r="N506" s="491"/>
      <c r="O506" s="93"/>
      <c r="P506" s="65"/>
      <c r="Q506" s="65"/>
    </row>
    <row r="507" spans="2:17" ht="20.100000000000001" customHeight="1" x14ac:dyDescent="0.2">
      <c r="B507" s="70"/>
      <c r="C507" s="71"/>
      <c r="D507" s="557"/>
      <c r="E507" s="557"/>
      <c r="F507" s="557"/>
      <c r="G507" s="558"/>
      <c r="H507" s="71"/>
      <c r="J507" s="491"/>
      <c r="K507" s="491"/>
      <c r="L507" s="491"/>
      <c r="M507" s="491"/>
      <c r="N507" s="491"/>
      <c r="O507" s="93"/>
      <c r="P507" s="65"/>
      <c r="Q507" s="65"/>
    </row>
    <row r="508" spans="2:17" ht="20.100000000000001" customHeight="1" x14ac:dyDescent="0.2">
      <c r="B508" s="70"/>
      <c r="C508" s="71"/>
      <c r="D508" s="71"/>
      <c r="E508" s="71"/>
      <c r="F508" s="71"/>
      <c r="G508" s="71"/>
      <c r="H508" s="71"/>
      <c r="O508" s="93"/>
      <c r="P508" s="65"/>
      <c r="Q508" s="65"/>
    </row>
    <row r="509" spans="2:17" ht="20.100000000000001" customHeight="1" x14ac:dyDescent="0.2">
      <c r="B509" s="70"/>
      <c r="D509" s="559" t="s">
        <v>372</v>
      </c>
      <c r="E509" s="560"/>
      <c r="F509" s="560"/>
      <c r="G509" s="561"/>
      <c r="H509" s="71"/>
      <c r="J509" s="539" t="str">
        <f>IF(J499&lt;&gt;"Τώρα νομίζω ότι παιδιαρίζεις. Προφανώς δε γνωρίζεις ότι η Χημεία δεν ανέχεται τέτοιου είδους συμπεριφορές!","","Ώπα ρε μεγάλε… χαλάρωσε λίγο!")</f>
        <v/>
      </c>
      <c r="K509" s="539"/>
      <c r="L509" s="539"/>
      <c r="M509" s="539"/>
      <c r="N509" s="539"/>
      <c r="O509" s="93"/>
      <c r="P509" s="65"/>
      <c r="Q509" s="65"/>
    </row>
    <row r="510" spans="2:17" ht="20.100000000000001" customHeight="1" x14ac:dyDescent="0.2">
      <c r="B510" s="70"/>
      <c r="C510" s="71"/>
      <c r="D510" s="562" t="s">
        <v>373</v>
      </c>
      <c r="E510" s="562"/>
      <c r="F510" s="563" t="s">
        <v>374</v>
      </c>
      <c r="G510" s="563"/>
      <c r="H510" s="71"/>
      <c r="J510" s="93"/>
      <c r="K510" s="93"/>
      <c r="L510" s="93"/>
      <c r="M510" s="93"/>
      <c r="N510" s="93"/>
      <c r="O510" s="93"/>
      <c r="P510" s="65"/>
      <c r="Q510" s="65"/>
    </row>
    <row r="511" spans="2:17" ht="20.100000000000001" customHeight="1" x14ac:dyDescent="0.2">
      <c r="B511" s="70"/>
      <c r="C511" s="71"/>
      <c r="D511" s="562"/>
      <c r="E511" s="562"/>
      <c r="F511" s="563"/>
      <c r="G511" s="563"/>
      <c r="H511" s="71"/>
      <c r="O511" s="93"/>
      <c r="P511" s="65"/>
      <c r="Q511" s="65"/>
    </row>
    <row r="512" spans="2:17" ht="20.100000000000001" customHeight="1" x14ac:dyDescent="0.2">
      <c r="B512" s="70"/>
      <c r="C512" s="71"/>
      <c r="D512" s="541" t="s">
        <v>364</v>
      </c>
      <c r="E512" s="542"/>
      <c r="F512" s="545"/>
      <c r="G512" s="546"/>
      <c r="H512" s="71"/>
      <c r="I512" s="491" t="str">
        <f>IF(F512="","",IF(OR(F512="προπίνιο",F512="1-προπίνιο",F512="1-ΠΡΟΠΙΝΙΟ",F512="ΠΡΟΠΙΝΙΟ"),"Φυσικά και πρόκειται για το προπίνιο, εύγε!","Δείξε περισσότερη προσοχή. Ακολούθησε πιστά τις οδηγίες που δίνονται μέσα από το σχόλιο του κελιού D510."))</f>
        <v/>
      </c>
      <c r="J512" s="491"/>
      <c r="K512" s="491"/>
      <c r="L512" s="491"/>
      <c r="M512" s="491"/>
      <c r="N512" s="491"/>
      <c r="O512" s="93"/>
      <c r="P512" s="65"/>
      <c r="Q512" s="65"/>
    </row>
    <row r="513" spans="2:17" ht="20.100000000000001" customHeight="1" x14ac:dyDescent="0.2">
      <c r="B513" s="70"/>
      <c r="C513" s="71"/>
      <c r="D513" s="543"/>
      <c r="E513" s="544"/>
      <c r="F513" s="547"/>
      <c r="G513" s="548"/>
      <c r="H513" s="71"/>
      <c r="I513" s="491"/>
      <c r="J513" s="491"/>
      <c r="K513" s="491"/>
      <c r="L513" s="491"/>
      <c r="M513" s="491"/>
      <c r="N513" s="491"/>
      <c r="O513" s="93"/>
      <c r="P513" s="65"/>
      <c r="Q513" s="65"/>
    </row>
    <row r="514" spans="2:17" ht="20.100000000000001" customHeight="1" x14ac:dyDescent="0.2">
      <c r="B514" s="70"/>
      <c r="C514" s="71"/>
      <c r="D514" s="541" t="s">
        <v>259</v>
      </c>
      <c r="E514" s="542"/>
      <c r="F514" s="545"/>
      <c r="G514" s="546"/>
      <c r="H514" s="71"/>
      <c r="I514" s="491" t="str">
        <f>IF(F514="","",IF(OR(F514="προπένιο",F514="1-προπένιο",F514="1-ΠΡΟΠΕΝΙΟ",F514="ΠΡΟΠΕΝΙΟ"),"Φυσικά και πρόκειται για το προπένιο, εύγε!","Δείξε περισσότερη προσοχή. Ακολούθησε πιστά τις οδηγίες που δίνονται μέσα από το σχόλιο του κελιού D510."))</f>
        <v/>
      </c>
      <c r="J514" s="491"/>
      <c r="K514" s="491"/>
      <c r="L514" s="491"/>
      <c r="M514" s="491"/>
      <c r="N514" s="491"/>
      <c r="O514" s="93"/>
      <c r="P514" s="65"/>
      <c r="Q514" s="65"/>
    </row>
    <row r="515" spans="2:17" ht="20.100000000000001" customHeight="1" x14ac:dyDescent="0.2">
      <c r="B515" s="70"/>
      <c r="C515" s="71"/>
      <c r="D515" s="543"/>
      <c r="E515" s="544"/>
      <c r="F515" s="547"/>
      <c r="G515" s="548"/>
      <c r="H515" s="71"/>
      <c r="I515" s="491"/>
      <c r="J515" s="491"/>
      <c r="K515" s="491"/>
      <c r="L515" s="491"/>
      <c r="M515" s="491"/>
      <c r="N515" s="491"/>
      <c r="O515" s="93"/>
      <c r="P515" s="65"/>
      <c r="Q515" s="65"/>
    </row>
    <row r="516" spans="2:17" ht="20.100000000000001" customHeight="1" x14ac:dyDescent="0.2">
      <c r="B516" s="70"/>
      <c r="C516" s="71"/>
      <c r="D516" s="541" t="s">
        <v>366</v>
      </c>
      <c r="E516" s="542"/>
      <c r="F516" s="545"/>
      <c r="G516" s="546"/>
      <c r="H516" s="71"/>
      <c r="I516" s="491" t="str">
        <f>IF(F516="","",IF(OR(F516="2-χλώρο-προπάνιο",F516="ισοπρόπυλο-χλωρίδιο",F516="ΙΣΟΠΡΟΠΥΛΟ-ΧΛΩΡΙΔΙΟ",F516="2-ΧΛΩΡΟ-ΠΡΟΠΑΝΙΟ"),"Είναι πράγματι το 2-χλώρο-προπάνιο, μπράβο!","Δείξε περισσότερη προσοχή. Ακολούθησε πιστά τις οδηγίες που δίνονται μέσα από το σχόλιο του κελιού D510."))</f>
        <v/>
      </c>
      <c r="J516" s="491"/>
      <c r="K516" s="491"/>
      <c r="L516" s="491"/>
      <c r="M516" s="491"/>
      <c r="N516" s="491"/>
      <c r="O516" s="93"/>
      <c r="P516" s="65"/>
      <c r="Q516" s="65"/>
    </row>
    <row r="517" spans="2:17" ht="20.100000000000001" customHeight="1" x14ac:dyDescent="0.2">
      <c r="B517" s="70"/>
      <c r="C517" s="71"/>
      <c r="D517" s="543"/>
      <c r="E517" s="544"/>
      <c r="F517" s="547"/>
      <c r="G517" s="548"/>
      <c r="H517" s="71"/>
      <c r="I517" s="491"/>
      <c r="J517" s="491"/>
      <c r="K517" s="491"/>
      <c r="L517" s="491"/>
      <c r="M517" s="491"/>
      <c r="N517" s="491"/>
      <c r="O517" s="93"/>
      <c r="P517" s="65"/>
      <c r="Q517" s="65"/>
    </row>
    <row r="518" spans="2:17" ht="20.100000000000001" customHeight="1" x14ac:dyDescent="0.2">
      <c r="B518" s="70"/>
      <c r="C518" s="71"/>
      <c r="D518" s="541" t="s">
        <v>367</v>
      </c>
      <c r="E518" s="542"/>
      <c r="F518" s="580"/>
      <c r="G518" s="581"/>
      <c r="H518" s="71"/>
      <c r="I518" s="491" t="str">
        <f>IF(F518="","",IF(OR(F518="ισοπρόπυλο-μαγνήσιο-χλωρίδιο",F518="ΙΣΟΠΡΟΠΥΛΟ-ΜΑΓΝΗΣΙΟ-ΧΛΩΡΙΔΙΟ"),"Αισθάνομαι συγκλονισμένος..., εύγε!","Δείξε περισσότερη προσοχή. Ακολούθησε πιστά τις οδηγίες που δίνονται μέσα από το σχόλιο του κελιού D510."))</f>
        <v/>
      </c>
      <c r="J518" s="491"/>
      <c r="K518" s="491"/>
      <c r="L518" s="491"/>
      <c r="M518" s="491"/>
      <c r="N518" s="491"/>
      <c r="O518" s="93"/>
      <c r="P518" s="65"/>
      <c r="Q518" s="65"/>
    </row>
    <row r="519" spans="2:17" ht="20.100000000000001" customHeight="1" x14ac:dyDescent="0.2">
      <c r="B519" s="70"/>
      <c r="C519" s="71"/>
      <c r="D519" s="543"/>
      <c r="E519" s="544"/>
      <c r="F519" s="582"/>
      <c r="G519" s="583"/>
      <c r="H519" s="71"/>
      <c r="I519" s="491"/>
      <c r="J519" s="491"/>
      <c r="K519" s="491"/>
      <c r="L519" s="491"/>
      <c r="M519" s="491"/>
      <c r="N519" s="491"/>
      <c r="O519" s="93"/>
      <c r="P519" s="65"/>
      <c r="Q519" s="65"/>
    </row>
    <row r="520" spans="2:17" ht="20.100000000000001" customHeight="1" x14ac:dyDescent="0.2">
      <c r="B520" s="70"/>
      <c r="C520" s="71"/>
      <c r="D520" s="541" t="s">
        <v>365</v>
      </c>
      <c r="E520" s="542"/>
      <c r="F520" s="545"/>
      <c r="G520" s="546"/>
      <c r="H520" s="71"/>
      <c r="I520" s="491" t="str">
        <f>IF(F520="","",IF(OR(F520="προπανόνη",F520="2-προπανόνη",F520="2-ΠΡΟΠΑΝΟΝΗ",F520="ακετόνη",F520="διμέθυλο-κετόνη",F520="διμεθυλοκετόνη",F520="ΠΡΟΠΑΝΟΝΗ",F520="ΑΚΕΤΟΝΗ",F520="ΔΙΜΕΘΥΛΟΚΕΤΟΝΗ",F520="ΔΙΜΕΘΥΛΟ-ΚΕΤΟΝΗ"),"Αυτή η συγκίνηση δεν περιγράφεται με λόγια!","Δείξε περισσότερη προσοχή. Ακολούθησε πιστά τις οδηγίες που δίνονται μέσα από το σχόλιο του κελιού D510."))</f>
        <v/>
      </c>
      <c r="J520" s="491"/>
      <c r="K520" s="491"/>
      <c r="L520" s="491"/>
      <c r="M520" s="491"/>
      <c r="N520" s="491"/>
      <c r="O520" s="93"/>
      <c r="P520" s="65"/>
      <c r="Q520" s="65"/>
    </row>
    <row r="521" spans="2:17" ht="20.100000000000001" customHeight="1" x14ac:dyDescent="0.2">
      <c r="B521" s="70"/>
      <c r="C521" s="71"/>
      <c r="D521" s="543"/>
      <c r="E521" s="544"/>
      <c r="F521" s="547"/>
      <c r="G521" s="548"/>
      <c r="H521" s="71"/>
      <c r="I521" s="491"/>
      <c r="J521" s="491"/>
      <c r="K521" s="491"/>
      <c r="L521" s="491"/>
      <c r="M521" s="491"/>
      <c r="N521" s="491"/>
      <c r="O521" s="93"/>
      <c r="P521" s="65"/>
      <c r="Q521" s="65"/>
    </row>
    <row r="522" spans="2:17" ht="20.100000000000001" customHeight="1" x14ac:dyDescent="0.2">
      <c r="B522" s="70"/>
      <c r="O522" s="93"/>
      <c r="P522" s="65"/>
      <c r="Q522" s="65"/>
    </row>
    <row r="523" spans="2:17" ht="20.100000000000001" customHeight="1" x14ac:dyDescent="0.2">
      <c r="B523" s="70" t="s">
        <v>295</v>
      </c>
      <c r="C523" s="71"/>
      <c r="O523" s="93"/>
      <c r="P523" s="65"/>
      <c r="Q523" s="65"/>
    </row>
    <row r="524" spans="2:17" ht="20.100000000000001" customHeight="1" x14ac:dyDescent="0.2">
      <c r="C524" s="511" t="s">
        <v>296</v>
      </c>
      <c r="D524" s="511"/>
      <c r="E524" s="511"/>
      <c r="F524" s="511"/>
      <c r="G524" s="511"/>
      <c r="H524" s="511"/>
      <c r="O524" s="93"/>
      <c r="P524" s="65"/>
      <c r="Q524" s="65"/>
    </row>
    <row r="525" spans="2:17" ht="20.100000000000001" customHeight="1" x14ac:dyDescent="0.2">
      <c r="O525" s="93"/>
      <c r="P525" s="65"/>
      <c r="Q525" s="65"/>
    </row>
    <row r="526" spans="2:17" ht="20.100000000000001" customHeight="1" x14ac:dyDescent="0.2">
      <c r="O526" s="93"/>
      <c r="P526" s="65"/>
      <c r="Q526" s="65"/>
    </row>
    <row r="527" spans="2:17" ht="20.100000000000001" customHeight="1" x14ac:dyDescent="0.2">
      <c r="F527" s="565" t="s">
        <v>600</v>
      </c>
      <c r="G527" s="565"/>
      <c r="O527" s="93"/>
      <c r="P527" s="65"/>
      <c r="Q527" s="65"/>
    </row>
    <row r="528" spans="2:17" ht="20.100000000000001" customHeight="1" x14ac:dyDescent="0.2">
      <c r="C528" s="511" t="s">
        <v>297</v>
      </c>
      <c r="D528" s="511"/>
      <c r="F528" s="565"/>
      <c r="G528" s="565"/>
      <c r="J528" s="93"/>
      <c r="K528" s="93"/>
      <c r="L528" s="93"/>
      <c r="M528" s="93"/>
      <c r="N528" s="93"/>
      <c r="O528" s="93"/>
      <c r="P528" s="65"/>
      <c r="Q528" s="65"/>
    </row>
    <row r="529" spans="3:17" ht="20.100000000000001" customHeight="1" x14ac:dyDescent="0.2">
      <c r="E529" s="511" t="s">
        <v>376</v>
      </c>
      <c r="F529" s="511"/>
      <c r="G529" s="511"/>
      <c r="H529" s="511"/>
      <c r="J529" s="93"/>
      <c r="K529" s="93"/>
      <c r="L529" s="93"/>
      <c r="M529" s="93"/>
      <c r="N529" s="93"/>
      <c r="O529" s="93"/>
      <c r="P529" s="65"/>
      <c r="Q529" s="65"/>
    </row>
    <row r="530" spans="3:17" ht="20.100000000000001" customHeight="1" x14ac:dyDescent="0.2">
      <c r="J530" s="93"/>
      <c r="K530" s="93"/>
      <c r="L530" s="93"/>
      <c r="M530" s="93"/>
      <c r="N530" s="93"/>
      <c r="O530" s="93"/>
      <c r="P530" s="65"/>
      <c r="Q530" s="65"/>
    </row>
    <row r="531" spans="3:17" ht="20.100000000000001" customHeight="1" x14ac:dyDescent="0.25">
      <c r="C531" s="97" t="s">
        <v>144</v>
      </c>
      <c r="J531" s="93"/>
      <c r="K531" s="93"/>
      <c r="L531" s="93"/>
      <c r="M531" s="93"/>
      <c r="N531" s="93"/>
      <c r="O531" s="93"/>
      <c r="P531" s="65"/>
      <c r="Q531" s="65"/>
    </row>
    <row r="532" spans="3:17" ht="20.100000000000001" customHeight="1" x14ac:dyDescent="0.2">
      <c r="C532" s="515" t="s">
        <v>585</v>
      </c>
      <c r="D532" s="515"/>
      <c r="E532" s="515"/>
      <c r="F532" s="515"/>
      <c r="G532" s="515"/>
      <c r="H532" s="515"/>
      <c r="J532" s="93"/>
      <c r="K532" s="93"/>
      <c r="L532" s="93"/>
      <c r="M532" s="93"/>
      <c r="N532" s="93"/>
      <c r="O532" s="93"/>
      <c r="P532" s="65"/>
      <c r="Q532" s="65"/>
    </row>
    <row r="533" spans="3:17" ht="20.100000000000001" customHeight="1" x14ac:dyDescent="0.2">
      <c r="C533" s="515"/>
      <c r="D533" s="515"/>
      <c r="E533" s="515"/>
      <c r="F533" s="515"/>
      <c r="G533" s="515"/>
      <c r="H533" s="515"/>
      <c r="J533" s="93"/>
      <c r="K533" s="93"/>
      <c r="L533" s="93"/>
      <c r="M533" s="93"/>
      <c r="N533" s="93"/>
      <c r="O533" s="93"/>
      <c r="P533" s="65"/>
      <c r="Q533" s="65"/>
    </row>
    <row r="534" spans="3:17" ht="20.100000000000001" customHeight="1" x14ac:dyDescent="0.2">
      <c r="C534" s="515"/>
      <c r="D534" s="515"/>
      <c r="E534" s="515"/>
      <c r="F534" s="515"/>
      <c r="G534" s="515"/>
      <c r="H534" s="515"/>
      <c r="J534" s="93"/>
      <c r="K534" s="93"/>
      <c r="L534" s="93"/>
      <c r="M534" s="93"/>
      <c r="N534" s="93"/>
      <c r="O534" s="93"/>
      <c r="P534" s="65"/>
      <c r="Q534" s="65"/>
    </row>
    <row r="535" spans="3:17" ht="20.100000000000001" customHeight="1" x14ac:dyDescent="0.2">
      <c r="J535" s="93"/>
      <c r="K535" s="93"/>
      <c r="L535" s="93"/>
      <c r="M535" s="93"/>
      <c r="N535" s="93"/>
      <c r="O535" s="93"/>
      <c r="P535" s="65"/>
      <c r="Q535" s="65"/>
    </row>
    <row r="536" spans="3:17" ht="20.100000000000001" customHeight="1" x14ac:dyDescent="0.2">
      <c r="C536" s="557" t="s">
        <v>375</v>
      </c>
      <c r="D536" s="557"/>
      <c r="E536" s="557"/>
      <c r="F536" s="563" t="s">
        <v>349</v>
      </c>
      <c r="G536" s="563"/>
      <c r="H536" s="114"/>
      <c r="J536" s="491" t="str">
        <f>IF(OR(H536="",H537="",H538=""),"",IF(AND(H536="Λ",H537="Σ",H538="Λ"),"Πολύ σωστά! Η 3,3-διμέθυλο-2-βουτανόλη είναι πράγματι μια ΙΙ-ταγής αλκοόλη.","Όταν κάποιος ασχολείται με ένα μάθημα τόσο σοβαρό, όπως είναι η Χημεία, πρέπει να επιδεικνύει και την ανάλογη σοβαρότητα!"))</f>
        <v/>
      </c>
      <c r="K536" s="491"/>
      <c r="L536" s="491"/>
      <c r="M536" s="491"/>
      <c r="N536" s="491"/>
      <c r="O536" s="93"/>
      <c r="P536" s="65"/>
      <c r="Q536" s="65"/>
    </row>
    <row r="537" spans="3:17" ht="20.100000000000001" customHeight="1" x14ac:dyDescent="0.2">
      <c r="C537" s="557"/>
      <c r="D537" s="557"/>
      <c r="E537" s="557"/>
      <c r="F537" s="563" t="s">
        <v>350</v>
      </c>
      <c r="G537" s="563"/>
      <c r="H537" s="114"/>
      <c r="J537" s="491"/>
      <c r="K537" s="491"/>
      <c r="L537" s="491"/>
      <c r="M537" s="491"/>
      <c r="N537" s="491"/>
      <c r="O537" s="93"/>
      <c r="P537" s="65"/>
      <c r="Q537" s="65"/>
    </row>
    <row r="538" spans="3:17" ht="20.100000000000001" customHeight="1" x14ac:dyDescent="0.2">
      <c r="C538" s="557"/>
      <c r="D538" s="557"/>
      <c r="E538" s="557"/>
      <c r="F538" s="563" t="s">
        <v>351</v>
      </c>
      <c r="G538" s="563"/>
      <c r="H538" s="114"/>
      <c r="J538" s="491"/>
      <c r="K538" s="491"/>
      <c r="L538" s="491"/>
      <c r="M538" s="491"/>
      <c r="N538" s="491"/>
      <c r="O538" s="93"/>
      <c r="P538" s="65"/>
      <c r="Q538" s="65"/>
    </row>
    <row r="539" spans="3:17" ht="20.100000000000001" customHeight="1" x14ac:dyDescent="0.2">
      <c r="O539" s="93"/>
      <c r="P539" s="65"/>
      <c r="Q539" s="65"/>
    </row>
    <row r="540" spans="3:17" ht="20.100000000000001" customHeight="1" x14ac:dyDescent="0.2">
      <c r="D540" s="562" t="s">
        <v>352</v>
      </c>
      <c r="E540" s="562"/>
      <c r="F540" s="564" t="s">
        <v>353</v>
      </c>
      <c r="G540" s="564"/>
      <c r="J540" s="93"/>
      <c r="K540" s="93"/>
      <c r="L540" s="93"/>
      <c r="M540" s="93"/>
      <c r="N540" s="93"/>
      <c r="O540" s="93"/>
      <c r="P540" s="65"/>
      <c r="Q540" s="65"/>
    </row>
    <row r="541" spans="3:17" ht="20.100000000000001" customHeight="1" x14ac:dyDescent="0.2">
      <c r="D541" s="562"/>
      <c r="E541" s="562"/>
      <c r="F541" s="564"/>
      <c r="G541" s="564"/>
      <c r="O541" s="93"/>
      <c r="P541" s="65"/>
      <c r="Q541" s="65"/>
    </row>
    <row r="542" spans="3:17" ht="20.100000000000001" customHeight="1" x14ac:dyDescent="0.2">
      <c r="D542" s="555" t="s">
        <v>354</v>
      </c>
      <c r="E542" s="555"/>
      <c r="F542" s="556"/>
      <c r="G542" s="556"/>
      <c r="O542" s="93"/>
      <c r="P542" s="65"/>
      <c r="Q542" s="65"/>
    </row>
    <row r="543" spans="3:17" ht="20.100000000000001" customHeight="1" x14ac:dyDescent="0.2">
      <c r="D543" s="555" t="s">
        <v>355</v>
      </c>
      <c r="E543" s="555"/>
      <c r="F543" s="556"/>
      <c r="G543" s="556"/>
      <c r="O543" s="93"/>
      <c r="P543" s="65"/>
      <c r="Q543" s="65"/>
    </row>
    <row r="544" spans="3:17" ht="20.100000000000001" customHeight="1" x14ac:dyDescent="0.2">
      <c r="D544" s="555" t="s">
        <v>356</v>
      </c>
      <c r="E544" s="555"/>
      <c r="F544" s="556"/>
      <c r="G544" s="556"/>
      <c r="O544" s="93"/>
      <c r="P544" s="65"/>
      <c r="Q544" s="65"/>
    </row>
    <row r="545" spans="3:17" ht="20.100000000000001" customHeight="1" x14ac:dyDescent="0.2">
      <c r="D545" s="555" t="s">
        <v>148</v>
      </c>
      <c r="E545" s="555"/>
      <c r="F545" s="556"/>
      <c r="G545" s="556"/>
      <c r="J545" s="93"/>
      <c r="K545" s="93"/>
      <c r="L545" s="93"/>
      <c r="M545" s="93"/>
      <c r="N545" s="93"/>
      <c r="O545" s="93"/>
      <c r="P545" s="65"/>
      <c r="Q545" s="65"/>
    </row>
    <row r="546" spans="3:17" ht="20.100000000000001" customHeight="1" x14ac:dyDescent="0.2">
      <c r="D546" s="555" t="s">
        <v>361</v>
      </c>
      <c r="E546" s="555"/>
      <c r="F546" s="556"/>
      <c r="G546" s="556"/>
      <c r="O546" s="93"/>
      <c r="P546" s="65"/>
      <c r="Q546" s="65"/>
    </row>
    <row r="547" spans="3:17" ht="20.100000000000001" customHeight="1" x14ac:dyDescent="0.2">
      <c r="D547" s="555" t="s">
        <v>362</v>
      </c>
      <c r="E547" s="555"/>
      <c r="F547" s="556"/>
      <c r="G547" s="556"/>
      <c r="O547" s="93"/>
      <c r="P547" s="65"/>
      <c r="Q547" s="65"/>
    </row>
    <row r="548" spans="3:17" ht="20.100000000000001" customHeight="1" x14ac:dyDescent="0.2">
      <c r="D548" s="555" t="s">
        <v>360</v>
      </c>
      <c r="E548" s="555"/>
      <c r="F548" s="556"/>
      <c r="G548" s="556"/>
      <c r="O548" s="93"/>
      <c r="P548" s="65"/>
      <c r="Q548" s="65"/>
    </row>
    <row r="549" spans="3:17" ht="20.100000000000001" customHeight="1" x14ac:dyDescent="0.2">
      <c r="D549" s="555" t="s">
        <v>357</v>
      </c>
      <c r="E549" s="555"/>
      <c r="F549" s="556"/>
      <c r="G549" s="556"/>
      <c r="O549" s="93"/>
      <c r="P549" s="65"/>
      <c r="Q549" s="65"/>
    </row>
    <row r="550" spans="3:17" ht="20.100000000000001" customHeight="1" x14ac:dyDescent="0.2">
      <c r="D550" s="555" t="s">
        <v>358</v>
      </c>
      <c r="E550" s="555"/>
      <c r="F550" s="556"/>
      <c r="G550" s="556"/>
      <c r="J550" s="490" t="str">
        <f>IF(OR(F542="",F543="",F544="",F545="",F546="",F547="",F548="",F549="",F550="",F551=""),"",IF(AND(F542="Κ",F543="Α",F544="Δ",F545="Κ",F546="Κ",F547="Β",F548="Ε",F549="Κ",F550="Κ",F551="Γ"),"Ολόσωστες επιλογές, μπράβο!","Κάτι σου διαφεύγει. Διάβασες το σχόλιο που έχει ενσωματωθεί στο κελί D540;"))</f>
        <v/>
      </c>
      <c r="K550" s="490"/>
      <c r="L550" s="490"/>
      <c r="M550" s="490"/>
      <c r="N550" s="490"/>
      <c r="O550" s="490"/>
      <c r="P550" s="65"/>
      <c r="Q550" s="65"/>
    </row>
    <row r="551" spans="3:17" ht="20.100000000000001" customHeight="1" x14ac:dyDescent="0.2">
      <c r="D551" s="555" t="s">
        <v>359</v>
      </c>
      <c r="E551" s="555"/>
      <c r="F551" s="556"/>
      <c r="G551" s="556"/>
      <c r="J551" s="490"/>
      <c r="K551" s="490"/>
      <c r="L551" s="490"/>
      <c r="M551" s="490"/>
      <c r="N551" s="490"/>
      <c r="O551" s="490"/>
      <c r="P551" s="65"/>
      <c r="Q551" s="65"/>
    </row>
    <row r="552" spans="3:17" ht="20.100000000000001" customHeight="1" x14ac:dyDescent="0.2">
      <c r="D552" s="570" t="s">
        <v>368</v>
      </c>
      <c r="E552" s="570"/>
      <c r="F552" s="570"/>
      <c r="G552" s="570"/>
      <c r="O552" s="93"/>
      <c r="P552" s="65"/>
      <c r="Q552" s="65"/>
    </row>
    <row r="553" spans="3:17" ht="20.100000000000001" customHeight="1" x14ac:dyDescent="0.2">
      <c r="C553" s="511" t="s">
        <v>377</v>
      </c>
      <c r="D553" s="511"/>
      <c r="E553" s="511"/>
      <c r="F553" s="511"/>
      <c r="G553" s="511"/>
      <c r="H553" s="511"/>
      <c r="O553" s="93"/>
      <c r="P553" s="65"/>
      <c r="Q553" s="65"/>
    </row>
    <row r="554" spans="3:17" ht="20.100000000000001" customHeight="1" x14ac:dyDescent="0.2">
      <c r="O554" s="93"/>
      <c r="P554" s="65"/>
      <c r="Q554" s="65"/>
    </row>
    <row r="555" spans="3:17" ht="20.100000000000001" customHeight="1" x14ac:dyDescent="0.2">
      <c r="C555" s="566" t="s">
        <v>378</v>
      </c>
      <c r="D555" s="566"/>
      <c r="E555" s="566"/>
      <c r="F555" s="566"/>
      <c r="G555" s="568"/>
      <c r="H555" s="568"/>
      <c r="J555" s="491" t="str">
        <f>IF(G555="","",IF(OR(G555="ΑΙΘΙΝΙΟ",G555="αιθίνιο",G555="ακετυλένιο",G555="ΑΚΕΤΥΛΕΝΙΟ"),"Φυσικά και η ένωση Δ είναι το αιθίνιο ή ακετυλένιο.","Αυτό που έγραψες δεν είναι το όνομα της ένωσης Δ."))</f>
        <v/>
      </c>
      <c r="K555" s="491"/>
      <c r="L555" s="491"/>
      <c r="M555" s="491"/>
      <c r="N555" s="491"/>
      <c r="O555" s="93"/>
      <c r="P555" s="65"/>
      <c r="Q555" s="65"/>
    </row>
    <row r="556" spans="3:17" ht="20.100000000000001" customHeight="1" x14ac:dyDescent="0.2">
      <c r="C556" s="567"/>
      <c r="D556" s="567"/>
      <c r="E556" s="567"/>
      <c r="F556" s="567"/>
      <c r="G556" s="569"/>
      <c r="H556" s="569"/>
      <c r="J556" s="491"/>
      <c r="K556" s="491"/>
      <c r="L556" s="491"/>
      <c r="M556" s="491"/>
      <c r="N556" s="491"/>
      <c r="O556" s="93"/>
      <c r="P556" s="65"/>
      <c r="Q556" s="65"/>
    </row>
    <row r="557" spans="3:17" ht="20.100000000000001" customHeight="1" x14ac:dyDescent="0.2">
      <c r="O557" s="93"/>
      <c r="P557" s="65"/>
      <c r="Q557" s="65"/>
    </row>
    <row r="558" spans="3:17" ht="20.100000000000001" customHeight="1" x14ac:dyDescent="0.2">
      <c r="C558" s="566" t="s">
        <v>379</v>
      </c>
      <c r="D558" s="566"/>
      <c r="E558" s="566"/>
      <c r="F558" s="566"/>
      <c r="G558" s="568"/>
      <c r="H558" s="568"/>
      <c r="J558" s="491" t="str">
        <f>IF(G558="","",IF(OR(G558="ΑΙΘΑΝΑΛΗ",G558="αιθανάλη",G558="ακεταλδεΰδη",G558="ΑΚΕΤΑΛΔΕΫΔΗ"),"Πράγματι, η ένωση Ε είναι η αιθανάλη ή ακεταλδεΰδη.","Αυτό που έγραψες δεν είναι το όνομα της ένωσης Ε."))</f>
        <v/>
      </c>
      <c r="K558" s="491"/>
      <c r="L558" s="491"/>
      <c r="M558" s="491"/>
      <c r="N558" s="491"/>
      <c r="O558" s="93"/>
      <c r="P558" s="65"/>
      <c r="Q558" s="65"/>
    </row>
    <row r="559" spans="3:17" ht="20.100000000000001" customHeight="1" x14ac:dyDescent="0.2">
      <c r="C559" s="567"/>
      <c r="D559" s="567"/>
      <c r="E559" s="567"/>
      <c r="F559" s="567"/>
      <c r="G559" s="569"/>
      <c r="H559" s="569"/>
      <c r="J559" s="491"/>
      <c r="K559" s="491"/>
      <c r="L559" s="491"/>
      <c r="M559" s="491"/>
      <c r="N559" s="491"/>
      <c r="O559" s="93"/>
      <c r="P559" s="65"/>
      <c r="Q559" s="65"/>
    </row>
    <row r="560" spans="3:17" ht="20.100000000000001" customHeight="1" x14ac:dyDescent="0.2">
      <c r="O560" s="93"/>
      <c r="P560" s="65"/>
      <c r="Q560" s="65"/>
    </row>
    <row r="561" spans="2:17" ht="20.100000000000001" customHeight="1" x14ac:dyDescent="0.2">
      <c r="D561" s="557" t="s">
        <v>370</v>
      </c>
      <c r="E561" s="557"/>
      <c r="F561" s="557"/>
      <c r="G561" s="558"/>
      <c r="O561" s="93"/>
      <c r="P561" s="65"/>
      <c r="Q561" s="65"/>
    </row>
    <row r="562" spans="2:17" ht="20.100000000000001" customHeight="1" x14ac:dyDescent="0.2">
      <c r="D562" s="557"/>
      <c r="E562" s="557"/>
      <c r="F562" s="557"/>
      <c r="G562" s="558"/>
      <c r="O562" s="93"/>
      <c r="P562" s="65"/>
      <c r="Q562" s="65"/>
    </row>
    <row r="563" spans="2:17" ht="20.100000000000001" customHeight="1" x14ac:dyDescent="0.2">
      <c r="D563" s="557" t="s">
        <v>380</v>
      </c>
      <c r="E563" s="557"/>
      <c r="F563" s="557"/>
      <c r="G563" s="558"/>
      <c r="J563" s="93"/>
      <c r="K563" s="93"/>
      <c r="L563" s="93"/>
      <c r="M563" s="93"/>
      <c r="N563" s="93"/>
      <c r="O563" s="93"/>
      <c r="P563" s="65"/>
      <c r="Q563" s="65"/>
    </row>
    <row r="564" spans="2:17" ht="20.100000000000001" customHeight="1" x14ac:dyDescent="0.2">
      <c r="D564" s="557"/>
      <c r="E564" s="557"/>
      <c r="F564" s="557"/>
      <c r="G564" s="558"/>
      <c r="J564" s="491" t="str">
        <f>IF(OR(G561="",G563="",G565=""),"",IF(AND(G561=4,G563=4,G565=4),"Υπέροχα!","Σκέψου, από τα 6 άτομα C του μορίου της 3,3-διμέθυλο-2-βουτανόλης, πόσα προήλθαν από την ένωση Δ!"))</f>
        <v/>
      </c>
      <c r="K564" s="491"/>
      <c r="L564" s="491"/>
      <c r="M564" s="491"/>
      <c r="N564" s="491"/>
      <c r="O564" s="93"/>
      <c r="P564" s="65"/>
      <c r="Q564" s="65"/>
    </row>
    <row r="565" spans="2:17" ht="20.100000000000001" customHeight="1" x14ac:dyDescent="0.2">
      <c r="D565" s="557" t="s">
        <v>381</v>
      </c>
      <c r="E565" s="557"/>
      <c r="F565" s="557"/>
      <c r="G565" s="558"/>
      <c r="J565" s="491"/>
      <c r="K565" s="491"/>
      <c r="L565" s="491"/>
      <c r="M565" s="491"/>
      <c r="N565" s="491"/>
      <c r="O565" s="93"/>
      <c r="P565" s="65"/>
      <c r="Q565" s="65"/>
    </row>
    <row r="566" spans="2:17" ht="20.100000000000001" customHeight="1" x14ac:dyDescent="0.2">
      <c r="D566" s="557"/>
      <c r="E566" s="557"/>
      <c r="F566" s="557"/>
      <c r="G566" s="558"/>
      <c r="J566" s="491"/>
      <c r="K566" s="491"/>
      <c r="L566" s="491"/>
      <c r="M566" s="491"/>
      <c r="N566" s="491"/>
      <c r="O566" s="93"/>
      <c r="P566" s="65"/>
      <c r="Q566" s="65"/>
    </row>
    <row r="567" spans="2:17" ht="20.100000000000001" customHeight="1" x14ac:dyDescent="0.2">
      <c r="J567" s="491"/>
      <c r="K567" s="491"/>
      <c r="L567" s="491"/>
      <c r="M567" s="491"/>
      <c r="N567" s="491"/>
      <c r="O567" s="93"/>
      <c r="P567" s="65"/>
      <c r="Q567" s="65"/>
    </row>
    <row r="568" spans="2:17" ht="20.100000000000001" customHeight="1" x14ac:dyDescent="0.2">
      <c r="D568" s="559" t="s">
        <v>382</v>
      </c>
      <c r="E568" s="560"/>
      <c r="F568" s="560"/>
      <c r="G568" s="561"/>
      <c r="O568" s="93"/>
      <c r="P568" s="65"/>
      <c r="Q568" s="65"/>
    </row>
    <row r="569" spans="2:17" ht="20.100000000000001" customHeight="1" x14ac:dyDescent="0.2">
      <c r="D569" s="562" t="s">
        <v>373</v>
      </c>
      <c r="E569" s="562"/>
      <c r="F569" s="563" t="s">
        <v>374</v>
      </c>
      <c r="G569" s="563"/>
      <c r="O569" s="93"/>
      <c r="P569" s="65"/>
      <c r="Q569" s="65"/>
    </row>
    <row r="570" spans="2:17" ht="20.100000000000001" customHeight="1" x14ac:dyDescent="0.2">
      <c r="D570" s="562"/>
      <c r="E570" s="562"/>
      <c r="F570" s="563"/>
      <c r="G570" s="563"/>
      <c r="O570" s="93"/>
      <c r="P570" s="65"/>
      <c r="Q570" s="65"/>
    </row>
    <row r="571" spans="2:17" ht="20.100000000000001" customHeight="1" x14ac:dyDescent="0.2">
      <c r="B571" s="98"/>
      <c r="D571" s="541" t="s">
        <v>364</v>
      </c>
      <c r="E571" s="542"/>
      <c r="F571" s="545"/>
      <c r="G571" s="546"/>
      <c r="I571" s="491" t="str">
        <f>IF(F571="","",IF(OR(F571="ΜΕΘΥΛΟ-ΠΡΟΠΕΝΙΟ",F571="μέθυλο-προπένιο",F571="2-ΜΕΘΥΛΟ-ΠΡΟΠΕΝΙΟ",F571="2-μέθυλο-προπένιο",F571="μέθυλο-1-προπένιο",F571="2-μέθυλο-1-προπένιο",F571="ΜΕΘΥΛΟ-1-ΠΡΟΠΕΝΙΟ",F571="2-ΜΕΘΥΛΟ-1-ΠΡΟΠΕΝΙΟ"),"Πολύ σωστά, η ένωση Α είναι το μέθυλο-προπένιο.","Δείξε περισσότερη προσοχή. Ακολούθησε πιστά τις οδηγίες που δίνονται μέσα από το σχόλιο του κελιού D569."))</f>
        <v/>
      </c>
      <c r="J571" s="491"/>
      <c r="K571" s="491"/>
      <c r="L571" s="491"/>
      <c r="M571" s="491"/>
      <c r="N571" s="491"/>
      <c r="O571" s="93"/>
      <c r="P571" s="65"/>
      <c r="Q571" s="65"/>
    </row>
    <row r="572" spans="2:17" ht="20.100000000000001" customHeight="1" x14ac:dyDescent="0.2">
      <c r="D572" s="543"/>
      <c r="E572" s="544"/>
      <c r="F572" s="547"/>
      <c r="G572" s="548"/>
      <c r="I572" s="491"/>
      <c r="J572" s="491"/>
      <c r="K572" s="491"/>
      <c r="L572" s="491"/>
      <c r="M572" s="491"/>
      <c r="N572" s="491"/>
      <c r="O572" s="93"/>
      <c r="P572" s="65"/>
      <c r="Q572" s="65"/>
    </row>
    <row r="573" spans="2:17" ht="20.100000000000001" customHeight="1" x14ac:dyDescent="0.2">
      <c r="D573" s="541" t="s">
        <v>259</v>
      </c>
      <c r="E573" s="542"/>
      <c r="F573" s="545"/>
      <c r="G573" s="546"/>
      <c r="I573" s="491" t="str">
        <f>IF(F573="","",IF(OR(F573="2-ΒΡΩΜΟ-ΜΕΘΥΛΟ-ΠΡΟΠΑΝΙΟ",F573="2-βρώμο-μέθυλο-προπάνιο",F573="2-βρώμο-2-μέθυλο-προπάνιο",F573="2-ΒΡΩΜΟ-2-ΜΕΘΥΛΟ-ΠΡΟΠΑΝΙΟ"),"Φυσικά και πρόκειται για το 2-βρώμο-μέθυλο-προπάνιο, εύγε!","Δείξε περισσότερη προσοχή. Ακολούθησε πιστά τις οδηγίες που δίνονται μέσα από το σχόλιο του κελιού D569."))</f>
        <v/>
      </c>
      <c r="J573" s="491"/>
      <c r="K573" s="491"/>
      <c r="L573" s="491"/>
      <c r="M573" s="491"/>
      <c r="N573" s="491"/>
      <c r="O573" s="93"/>
      <c r="P573" s="65"/>
      <c r="Q573" s="65"/>
    </row>
    <row r="574" spans="2:17" ht="20.100000000000001" customHeight="1" x14ac:dyDescent="0.2">
      <c r="D574" s="543"/>
      <c r="E574" s="544"/>
      <c r="F574" s="547"/>
      <c r="G574" s="548"/>
      <c r="I574" s="491"/>
      <c r="J574" s="491"/>
      <c r="K574" s="491"/>
      <c r="L574" s="491"/>
      <c r="M574" s="491"/>
      <c r="N574" s="491"/>
      <c r="O574" s="93"/>
      <c r="P574" s="65"/>
      <c r="Q574" s="65"/>
    </row>
    <row r="575" spans="2:17" ht="20.100000000000001" customHeight="1" x14ac:dyDescent="0.2">
      <c r="D575" s="541" t="s">
        <v>366</v>
      </c>
      <c r="E575" s="542"/>
      <c r="F575" s="549"/>
      <c r="G575" s="550"/>
      <c r="I575" s="491" t="str">
        <f>IF(F575="","",IF(F575="ΤΡΙΤΟΤΑΓΕΣ ΒΟΥΤΥΛΟ-ΜΑΓΝΗΣΙΟ-ΒΡΩΜΙΔΙΟ","Είναι πράγματι το τριτοταγές βούτυλο-μαγνήσιο-βρωμίδιο. Με συγκινείς βαθύτατα!","Δείξε περισσότερη προσοχή. Ακολούθησε πιστά τις οδηγίες που δίνονται μέσα από το σχόλιο του κελιού D569."))</f>
        <v/>
      </c>
      <c r="J575" s="491"/>
      <c r="K575" s="491"/>
      <c r="L575" s="491"/>
      <c r="M575" s="491"/>
      <c r="N575" s="491"/>
      <c r="O575" s="93"/>
      <c r="P575" s="65"/>
      <c r="Q575" s="65"/>
    </row>
    <row r="576" spans="2:17" ht="20.100000000000001" customHeight="1" x14ac:dyDescent="0.2">
      <c r="D576" s="543"/>
      <c r="E576" s="544"/>
      <c r="F576" s="551"/>
      <c r="G576" s="552"/>
      <c r="I576" s="491"/>
      <c r="J576" s="491"/>
      <c r="K576" s="491"/>
      <c r="L576" s="491"/>
      <c r="M576" s="491"/>
      <c r="N576" s="491"/>
      <c r="O576" s="93"/>
      <c r="P576" s="65"/>
      <c r="Q576" s="65"/>
    </row>
    <row r="577" spans="2:17" ht="20.100000000000001" customHeight="1" x14ac:dyDescent="0.2">
      <c r="O577" s="93"/>
      <c r="P577" s="65"/>
      <c r="Q577" s="65"/>
    </row>
    <row r="578" spans="2:17" ht="20.100000000000001" customHeight="1" x14ac:dyDescent="0.2">
      <c r="B578" s="70" t="s">
        <v>298</v>
      </c>
      <c r="O578" s="93"/>
      <c r="P578" s="65"/>
      <c r="Q578" s="65"/>
    </row>
    <row r="579" spans="2:17" ht="20.100000000000001" customHeight="1" x14ac:dyDescent="0.2">
      <c r="C579" s="511" t="s">
        <v>587</v>
      </c>
      <c r="D579" s="511"/>
      <c r="E579" s="511"/>
      <c r="F579" s="511"/>
      <c r="G579" s="511"/>
      <c r="H579" s="511"/>
      <c r="O579" s="93"/>
      <c r="P579" s="65"/>
      <c r="Q579" s="65"/>
    </row>
    <row r="580" spans="2:17" ht="20.100000000000001" customHeight="1" x14ac:dyDescent="0.2">
      <c r="O580" s="93"/>
      <c r="P580" s="65"/>
      <c r="Q580" s="65"/>
    </row>
    <row r="581" spans="2:17" ht="20.100000000000001" customHeight="1" x14ac:dyDescent="0.2">
      <c r="O581" s="93"/>
      <c r="P581" s="65"/>
      <c r="Q581" s="65"/>
    </row>
    <row r="582" spans="2:17" ht="20.100000000000001" customHeight="1" x14ac:dyDescent="0.2">
      <c r="O582" s="93"/>
      <c r="P582" s="65"/>
      <c r="Q582" s="65"/>
    </row>
    <row r="583" spans="2:17" ht="20.100000000000001" customHeight="1" x14ac:dyDescent="0.2">
      <c r="K583" s="93"/>
      <c r="L583" s="93"/>
      <c r="M583" s="93"/>
      <c r="N583" s="93"/>
      <c r="O583" s="93"/>
      <c r="P583" s="65"/>
      <c r="Q583" s="65"/>
    </row>
    <row r="584" spans="2:17" ht="20.100000000000001" customHeight="1" x14ac:dyDescent="0.2">
      <c r="C584" s="511" t="s">
        <v>588</v>
      </c>
      <c r="D584" s="511"/>
      <c r="E584" s="511"/>
      <c r="F584" s="511"/>
      <c r="G584" s="511"/>
      <c r="L584" s="93"/>
      <c r="M584" s="93"/>
      <c r="N584" s="93"/>
      <c r="O584" s="93"/>
      <c r="P584" s="65"/>
      <c r="Q584" s="65"/>
    </row>
    <row r="585" spans="2:17" ht="20.100000000000001" customHeight="1" x14ac:dyDescent="0.2">
      <c r="L585" s="93"/>
      <c r="M585" s="93"/>
      <c r="N585" s="93"/>
      <c r="O585" s="93"/>
      <c r="P585" s="65"/>
      <c r="Q585" s="65"/>
    </row>
    <row r="586" spans="2:17" ht="20.100000000000001" customHeight="1" x14ac:dyDescent="0.2">
      <c r="L586" s="93"/>
      <c r="M586" s="93"/>
      <c r="N586" s="93"/>
      <c r="O586" s="93"/>
      <c r="P586" s="65"/>
      <c r="Q586" s="65"/>
    </row>
    <row r="587" spans="2:17" ht="20.100000000000001" customHeight="1" x14ac:dyDescent="0.2">
      <c r="C587" s="99" t="s">
        <v>299</v>
      </c>
      <c r="L587" s="93"/>
      <c r="M587" s="93"/>
      <c r="N587" s="93"/>
      <c r="O587" s="93"/>
      <c r="P587" s="65"/>
      <c r="Q587" s="65"/>
    </row>
    <row r="588" spans="2:17" ht="20.100000000000001" customHeight="1" x14ac:dyDescent="0.2">
      <c r="D588" s="511" t="s">
        <v>300</v>
      </c>
      <c r="E588" s="511"/>
      <c r="F588" s="511"/>
      <c r="G588" s="511"/>
      <c r="L588" s="93"/>
      <c r="M588" s="93"/>
      <c r="N588" s="93"/>
      <c r="O588" s="93"/>
      <c r="P588" s="65"/>
      <c r="Q588" s="65"/>
    </row>
    <row r="589" spans="2:17" ht="20.100000000000001" customHeight="1" x14ac:dyDescent="0.2">
      <c r="J589" s="93"/>
      <c r="K589" s="93"/>
      <c r="L589" s="93"/>
      <c r="M589" s="93"/>
      <c r="N589" s="93"/>
      <c r="O589" s="93"/>
      <c r="P589" s="65"/>
      <c r="Q589" s="65"/>
    </row>
    <row r="590" spans="2:17" ht="20.100000000000001" customHeight="1" x14ac:dyDescent="0.2">
      <c r="B590" s="70" t="s">
        <v>301</v>
      </c>
      <c r="L590" s="93"/>
      <c r="M590" s="93"/>
      <c r="N590" s="93"/>
      <c r="O590" s="93"/>
      <c r="P590" s="65"/>
      <c r="Q590" s="65"/>
    </row>
    <row r="591" spans="2:17" ht="20.100000000000001" customHeight="1" x14ac:dyDescent="0.2">
      <c r="C591" s="511" t="s">
        <v>302</v>
      </c>
      <c r="D591" s="511"/>
      <c r="E591" s="511"/>
      <c r="F591" s="511"/>
      <c r="G591" s="511"/>
      <c r="H591" s="511"/>
      <c r="J591" s="532" t="s">
        <v>384</v>
      </c>
      <c r="K591" s="532"/>
      <c r="L591" s="93"/>
      <c r="M591" s="93"/>
      <c r="N591" s="93"/>
      <c r="O591" s="93"/>
      <c r="P591" s="65"/>
      <c r="Q591" s="65"/>
    </row>
    <row r="592" spans="2:17" ht="20.100000000000001" customHeight="1" x14ac:dyDescent="0.2">
      <c r="J592" s="532"/>
      <c r="K592" s="532"/>
      <c r="L592" s="93"/>
      <c r="M592" s="93"/>
      <c r="N592" s="93"/>
      <c r="O592" s="93"/>
      <c r="P592" s="65"/>
      <c r="Q592" s="65"/>
    </row>
    <row r="593" spans="1:17" ht="20.100000000000001" customHeight="1" x14ac:dyDescent="0.2">
      <c r="F593" s="553" t="s">
        <v>303</v>
      </c>
      <c r="G593" s="553"/>
      <c r="H593" s="553"/>
      <c r="J593" s="532"/>
      <c r="K593" s="532"/>
      <c r="L593" s="93"/>
      <c r="M593" s="93"/>
      <c r="N593" s="93"/>
      <c r="O593" s="93"/>
      <c r="P593" s="65"/>
      <c r="Q593" s="65"/>
    </row>
    <row r="594" spans="1:17" ht="20.100000000000001" customHeight="1" x14ac:dyDescent="0.2">
      <c r="F594" s="553"/>
      <c r="G594" s="553"/>
      <c r="H594" s="553"/>
      <c r="J594" s="508"/>
      <c r="K594" s="509"/>
      <c r="L594" s="93"/>
      <c r="M594" s="93"/>
      <c r="N594" s="93"/>
      <c r="O594" s="93"/>
      <c r="P594" s="65"/>
      <c r="Q594" s="65"/>
    </row>
    <row r="595" spans="1:17" ht="20.100000000000001" customHeight="1" x14ac:dyDescent="0.2">
      <c r="L595" s="93"/>
      <c r="M595" s="93"/>
      <c r="N595" s="93"/>
      <c r="O595" s="93"/>
      <c r="P595" s="65"/>
      <c r="Q595" s="65"/>
    </row>
    <row r="596" spans="1:17" ht="20.100000000000001" customHeight="1" x14ac:dyDescent="0.2">
      <c r="B596" s="70" t="s">
        <v>304</v>
      </c>
      <c r="J596" s="533" t="str">
        <f>IF(J594&lt;&gt;"ναι","","Λύση του προβλήματος 17v")</f>
        <v/>
      </c>
      <c r="K596" s="533"/>
      <c r="L596" s="533"/>
      <c r="M596" s="93"/>
      <c r="N596" s="93"/>
      <c r="O596" s="93"/>
      <c r="P596" s="65"/>
      <c r="Q596" s="65"/>
    </row>
    <row r="597" spans="1:17" ht="20.100000000000001" customHeight="1" x14ac:dyDescent="0.2">
      <c r="C597" s="511" t="s">
        <v>305</v>
      </c>
      <c r="D597" s="511"/>
      <c r="E597" s="511"/>
      <c r="F597" s="511"/>
      <c r="G597" s="511"/>
      <c r="H597" s="511"/>
      <c r="J597" s="503" t="str">
        <f>IF(J594&lt;&gt;"ναι","",CONCATENATE("Το γεγονός ότι η επίδραση νερού στην ένωση Α γίνεται παρουσία Hg, H2SO4 και HgSO4, δείχνει ότι η ένωση Α είναι ένα αλκίνιο,"," ε-πομένως η ένωση Β δε μπορεί παρά να είναι κάποια κετόνη, εκτός και αν το αλκίνιο είναι το αιθίνιο, οπότε η ένωση Β είναι η αιθανά-λη.",
"Η καρβονυλική ένωση Β αντιδρά με την ένωση Φ, η οποία είναι φανερό ότι είναι ένα αντιδραστήριο Grifnard, με αποτέλεσμα να σχηματιστεί τελικά η αλκοόλη με MT: C5H12O."," Παρατηρώντας ότι η αλκοόλη αυτή αλοφορμίζεται, συμπεραίνουμε ότι δε μπορεί να είναι ΙΙΙ-ταγής, άρα η ένωση Β δε μπορεί να είναι κετόνη."))</f>
        <v/>
      </c>
      <c r="K597" s="503"/>
      <c r="L597" s="503"/>
      <c r="M597" s="503"/>
      <c r="N597" s="503"/>
      <c r="O597" s="503"/>
      <c r="P597" s="65"/>
      <c r="Q597" s="65"/>
    </row>
    <row r="598" spans="1:17" ht="20.100000000000001" customHeight="1" x14ac:dyDescent="0.2">
      <c r="C598" s="511"/>
      <c r="D598" s="511"/>
      <c r="E598" s="511"/>
      <c r="F598" s="511"/>
      <c r="G598" s="511"/>
      <c r="H598" s="511"/>
      <c r="J598" s="503"/>
      <c r="K598" s="503"/>
      <c r="L598" s="503"/>
      <c r="M598" s="503"/>
      <c r="N598" s="503"/>
      <c r="O598" s="503"/>
      <c r="P598" s="65"/>
      <c r="Q598" s="65"/>
    </row>
    <row r="599" spans="1:17" ht="20.100000000000001" customHeight="1" x14ac:dyDescent="0.2">
      <c r="J599" s="503"/>
      <c r="K599" s="503"/>
      <c r="L599" s="503"/>
      <c r="M599" s="503"/>
      <c r="N599" s="503"/>
      <c r="O599" s="503"/>
      <c r="P599" s="65"/>
      <c r="Q599" s="65"/>
    </row>
    <row r="600" spans="1:17" ht="20.100000000000001" customHeight="1" x14ac:dyDescent="0.2">
      <c r="G600" s="554" t="s">
        <v>306</v>
      </c>
      <c r="H600" s="554"/>
      <c r="J600" s="503"/>
      <c r="K600" s="503"/>
      <c r="L600" s="503"/>
      <c r="M600" s="503"/>
      <c r="N600" s="503"/>
      <c r="O600" s="503"/>
      <c r="P600" s="65"/>
      <c r="Q600" s="65"/>
    </row>
    <row r="601" spans="1:17" ht="20.100000000000001" customHeight="1" x14ac:dyDescent="0.2">
      <c r="J601" s="503"/>
      <c r="K601" s="503"/>
      <c r="L601" s="503"/>
      <c r="M601" s="503"/>
      <c r="N601" s="503"/>
      <c r="O601" s="503"/>
      <c r="P601" s="65"/>
      <c r="Q601" s="65"/>
    </row>
    <row r="602" spans="1:17" ht="20.100000000000001" customHeight="1" x14ac:dyDescent="0.2">
      <c r="C602" s="511" t="s">
        <v>589</v>
      </c>
      <c r="D602" s="511"/>
      <c r="E602" s="511"/>
      <c r="F602" s="511"/>
      <c r="J602" s="503"/>
      <c r="K602" s="503"/>
      <c r="L602" s="503"/>
      <c r="M602" s="503"/>
      <c r="N602" s="503"/>
      <c r="O602" s="503"/>
      <c r="P602" s="65"/>
      <c r="Q602" s="65"/>
    </row>
    <row r="603" spans="1:17" ht="20.100000000000001" customHeight="1" x14ac:dyDescent="0.2">
      <c r="J603" s="503"/>
      <c r="K603" s="503"/>
      <c r="L603" s="503"/>
      <c r="M603" s="503"/>
      <c r="N603" s="503"/>
      <c r="O603" s="503"/>
      <c r="P603" s="65"/>
      <c r="Q603" s="65"/>
    </row>
    <row r="604" spans="1:17" ht="20.100000000000001" customHeight="1" x14ac:dyDescent="0.2">
      <c r="J604" s="516" t="str">
        <f>IF(J594&lt;&gt;"ΝΑΙ","",CONCATENATE("Συμπεραίνουμε λοιπόν ότι η ένωση Β είναι η αιθανάλη και η ένωση Α είναι το αιθίνιο."," Καταλαβαίνουμε ακόμη ότι στo μόριο της αλκοόλης που σχηματίστηκε τελικά, τα 2 από τα 5 άτομα C είναι αυτά που περιέχονταν στο μόριο της αιθανάλης"," και επομένως το αντι-δραστήριο Grignard συνεισέφερε τα υπόλοιπα 3 άτομα C για το σχηματισμό του μορίου της αλκοόλης."))</f>
        <v/>
      </c>
      <c r="K604" s="516"/>
      <c r="L604" s="516"/>
      <c r="M604" s="516"/>
      <c r="N604" s="516"/>
      <c r="O604" s="516"/>
      <c r="P604" s="65"/>
      <c r="Q604" s="65"/>
    </row>
    <row r="605" spans="1:17" ht="20.100000000000001" customHeight="1" x14ac:dyDescent="0.2">
      <c r="B605" s="496" t="s">
        <v>489</v>
      </c>
      <c r="C605" s="496"/>
      <c r="D605" s="496"/>
      <c r="E605" s="496"/>
      <c r="F605" s="496"/>
      <c r="J605" s="516"/>
      <c r="K605" s="516"/>
      <c r="L605" s="516"/>
      <c r="M605" s="516"/>
      <c r="N605" s="516"/>
      <c r="O605" s="516"/>
      <c r="P605" s="65"/>
      <c r="Q605" s="65"/>
    </row>
    <row r="606" spans="1:17" ht="20.100000000000001" customHeight="1" x14ac:dyDescent="0.2">
      <c r="A606" s="69" t="s">
        <v>495</v>
      </c>
      <c r="B606" s="78" t="s">
        <v>491</v>
      </c>
      <c r="C606" s="511" t="s">
        <v>490</v>
      </c>
      <c r="D606" s="511"/>
      <c r="E606" s="511"/>
      <c r="F606" s="511"/>
      <c r="G606" s="511"/>
      <c r="H606" s="511"/>
      <c r="J606" s="516"/>
      <c r="K606" s="516"/>
      <c r="L606" s="516"/>
      <c r="M606" s="516"/>
      <c r="N606" s="516"/>
      <c r="O606" s="516"/>
      <c r="P606" s="65"/>
      <c r="Q606" s="65"/>
    </row>
    <row r="607" spans="1:17" ht="20.100000000000001" customHeight="1" x14ac:dyDescent="0.2">
      <c r="J607" s="516"/>
      <c r="K607" s="516"/>
      <c r="L607" s="516"/>
      <c r="M607" s="516"/>
      <c r="N607" s="516"/>
      <c r="O607" s="516"/>
      <c r="P607" s="65"/>
      <c r="Q607" s="65"/>
    </row>
    <row r="608" spans="1:17" ht="20.100000000000001" customHeight="1" x14ac:dyDescent="0.2">
      <c r="J608" s="516"/>
      <c r="K608" s="516"/>
      <c r="L608" s="516"/>
      <c r="M608" s="516"/>
      <c r="N608" s="516"/>
      <c r="O608" s="516"/>
      <c r="P608" s="65"/>
      <c r="Q608" s="65"/>
    </row>
    <row r="609" spans="3:17" ht="20.100000000000001" customHeight="1" x14ac:dyDescent="0.2">
      <c r="J609" s="540" t="str">
        <f>IF(J594&lt;&gt;"ναι","",CONCATENATE("Προφανώς και οι ενώσεις Δ και Λ θα φέρουν 3 άτομα C στο μόριό της η κάθε μια και μάλιστα η ένωση Λ θα είναι ένα αλκυλοχλωρίδιο, που προκύπτει με επίδραση SOCl2 στην αλκοόλη Δ.
Με"," βάση τα παραπάνω και λάμβάνοντας υπόψη ότι η αλκοόλη Δ αλοφορμίζεται, καταλήγουμε να αποφανθούμε ότι Δ: 2-προπανόλη, Λ: 2-χλωρο-προπάνιο και Φ: ισοπρόπυλο-μαγνήσιο-χλωρίδιο."))</f>
        <v/>
      </c>
      <c r="K609" s="540"/>
      <c r="L609" s="540"/>
      <c r="M609" s="540"/>
      <c r="N609" s="540"/>
      <c r="O609" s="540"/>
      <c r="P609" s="65"/>
      <c r="Q609" s="65"/>
    </row>
    <row r="610" spans="3:17" ht="20.100000000000001" customHeight="1" x14ac:dyDescent="0.2">
      <c r="J610" s="540"/>
      <c r="K610" s="540"/>
      <c r="L610" s="540"/>
      <c r="M610" s="540"/>
      <c r="N610" s="540"/>
      <c r="O610" s="540"/>
      <c r="P610" s="65"/>
      <c r="Q610" s="65"/>
    </row>
    <row r="611" spans="3:17" ht="20.100000000000001" customHeight="1" x14ac:dyDescent="0.2">
      <c r="J611" s="540"/>
      <c r="K611" s="540"/>
      <c r="L611" s="540"/>
      <c r="M611" s="540"/>
      <c r="N611" s="540"/>
      <c r="O611" s="540"/>
      <c r="P611" s="65"/>
      <c r="Q611" s="65"/>
    </row>
    <row r="612" spans="3:17" ht="20.100000000000001" customHeight="1" x14ac:dyDescent="0.2">
      <c r="J612" s="540"/>
      <c r="K612" s="540"/>
      <c r="L612" s="540"/>
      <c r="M612" s="540"/>
      <c r="N612" s="540"/>
      <c r="O612" s="540"/>
      <c r="P612" s="65"/>
      <c r="Q612" s="65"/>
    </row>
    <row r="613" spans="3:17" ht="20.100000000000001" customHeight="1" x14ac:dyDescent="0.2">
      <c r="J613" s="540"/>
      <c r="K613" s="540"/>
      <c r="L613" s="540"/>
      <c r="M613" s="540"/>
      <c r="N613" s="540"/>
      <c r="O613" s="540"/>
      <c r="P613" s="65"/>
      <c r="Q613" s="65"/>
    </row>
    <row r="614" spans="3:17" ht="20.100000000000001" customHeight="1" x14ac:dyDescent="0.2">
      <c r="P614" s="65"/>
      <c r="Q614" s="65"/>
    </row>
    <row r="615" spans="3:17" ht="20.100000000000001" customHeight="1" x14ac:dyDescent="0.2">
      <c r="P615" s="65"/>
      <c r="Q615" s="65"/>
    </row>
    <row r="616" spans="3:17" ht="20.100000000000001" customHeight="1" x14ac:dyDescent="0.2">
      <c r="P616" s="65"/>
      <c r="Q616" s="65"/>
    </row>
    <row r="617" spans="3:17" ht="20.100000000000001" customHeight="1" x14ac:dyDescent="0.2">
      <c r="J617" s="93"/>
      <c r="K617" s="93"/>
      <c r="L617" s="93"/>
      <c r="M617" s="93"/>
      <c r="N617" s="93"/>
      <c r="O617" s="93"/>
      <c r="P617" s="65"/>
      <c r="Q617" s="65"/>
    </row>
    <row r="618" spans="3:17" ht="20.100000000000001" customHeight="1" x14ac:dyDescent="0.2">
      <c r="J618" s="592" t="s">
        <v>496</v>
      </c>
      <c r="K618" s="592"/>
      <c r="L618" s="592"/>
      <c r="M618" s="93"/>
      <c r="N618" s="93"/>
      <c r="O618" s="93"/>
      <c r="P618" s="65"/>
      <c r="Q618" s="65"/>
    </row>
    <row r="619" spans="3:17" ht="20.100000000000001" customHeight="1" x14ac:dyDescent="0.2">
      <c r="J619" s="592"/>
      <c r="K619" s="592"/>
      <c r="L619" s="592"/>
      <c r="M619" s="120" t="s">
        <v>83</v>
      </c>
      <c r="N619" s="93"/>
      <c r="O619" s="93"/>
      <c r="P619" s="65"/>
      <c r="Q619" s="65"/>
    </row>
    <row r="620" spans="3:17" ht="20.100000000000001" customHeight="1" x14ac:dyDescent="0.2">
      <c r="P620" s="65"/>
      <c r="Q620" s="65"/>
    </row>
    <row r="621" spans="3:17" ht="20.100000000000001" customHeight="1" x14ac:dyDescent="0.2">
      <c r="P621" s="65"/>
      <c r="Q621" s="65"/>
    </row>
    <row r="622" spans="3:17" ht="20.100000000000001" customHeight="1" x14ac:dyDescent="0.2">
      <c r="P622" s="65"/>
      <c r="Q622" s="65"/>
    </row>
    <row r="623" spans="3:17" ht="20.100000000000001" customHeight="1" x14ac:dyDescent="0.2">
      <c r="P623" s="65"/>
      <c r="Q623" s="65"/>
    </row>
    <row r="624" spans="3:17" ht="20.100000000000001" customHeight="1" x14ac:dyDescent="0.2">
      <c r="C624" s="515" t="s">
        <v>590</v>
      </c>
      <c r="D624" s="515"/>
      <c r="E624" s="515"/>
      <c r="F624" s="515"/>
      <c r="G624" s="515"/>
      <c r="H624" s="515"/>
      <c r="P624" s="65"/>
      <c r="Q624" s="65"/>
    </row>
    <row r="625" spans="2:17" ht="20.100000000000001" customHeight="1" x14ac:dyDescent="0.2">
      <c r="C625" s="515"/>
      <c r="D625" s="515"/>
      <c r="E625" s="515"/>
      <c r="F625" s="515"/>
      <c r="G625" s="515"/>
      <c r="H625" s="515"/>
      <c r="P625" s="65"/>
      <c r="Q625" s="65"/>
    </row>
    <row r="626" spans="2:17" ht="20.100000000000001" customHeight="1" x14ac:dyDescent="0.2">
      <c r="B626" s="78" t="s">
        <v>492</v>
      </c>
      <c r="C626" s="515" t="s">
        <v>591</v>
      </c>
      <c r="D626" s="515"/>
      <c r="E626" s="515"/>
      <c r="F626" s="515"/>
      <c r="G626" s="515"/>
      <c r="H626" s="515"/>
      <c r="P626" s="65"/>
      <c r="Q626" s="65"/>
    </row>
    <row r="627" spans="2:17" ht="20.100000000000001" customHeight="1" x14ac:dyDescent="0.2">
      <c r="B627" s="78"/>
      <c r="C627" s="515"/>
      <c r="D627" s="515"/>
      <c r="E627" s="515"/>
      <c r="F627" s="515"/>
      <c r="G627" s="515"/>
      <c r="H627" s="515"/>
      <c r="P627" s="65"/>
      <c r="Q627" s="65"/>
    </row>
    <row r="628" spans="2:17" ht="20.100000000000001" customHeight="1" x14ac:dyDescent="0.2">
      <c r="B628" s="78"/>
      <c r="C628" s="515"/>
      <c r="D628" s="515"/>
      <c r="E628" s="515"/>
      <c r="F628" s="515"/>
      <c r="G628" s="515"/>
      <c r="H628" s="515"/>
      <c r="P628" s="65"/>
      <c r="Q628" s="65"/>
    </row>
    <row r="629" spans="2:17" ht="20.100000000000001" customHeight="1" x14ac:dyDescent="0.2">
      <c r="B629" s="78"/>
      <c r="C629" s="515"/>
      <c r="D629" s="515"/>
      <c r="E629" s="515"/>
      <c r="F629" s="515"/>
      <c r="G629" s="515"/>
      <c r="H629" s="515"/>
      <c r="P629" s="65"/>
      <c r="Q629" s="65"/>
    </row>
    <row r="630" spans="2:17" ht="20.100000000000001" customHeight="1" x14ac:dyDescent="0.2">
      <c r="B630" s="116" t="s">
        <v>493</v>
      </c>
      <c r="C630" s="497" t="s">
        <v>592</v>
      </c>
      <c r="D630" s="497"/>
      <c r="E630" s="497"/>
      <c r="F630" s="497"/>
      <c r="G630" s="497"/>
      <c r="H630" s="497"/>
      <c r="P630" s="65"/>
      <c r="Q630" s="65"/>
    </row>
    <row r="631" spans="2:17" ht="20.100000000000001" customHeight="1" x14ac:dyDescent="0.2">
      <c r="B631" s="78"/>
      <c r="C631" s="497"/>
      <c r="D631" s="497"/>
      <c r="E631" s="497"/>
      <c r="F631" s="497"/>
      <c r="G631" s="497"/>
      <c r="H631" s="497"/>
      <c r="P631" s="65"/>
      <c r="Q631" s="65"/>
    </row>
    <row r="632" spans="2:17" ht="20.100000000000001" customHeight="1" x14ac:dyDescent="0.2">
      <c r="B632" s="78"/>
      <c r="C632" s="497"/>
      <c r="D632" s="497"/>
      <c r="E632" s="497"/>
      <c r="F632" s="497"/>
      <c r="G632" s="497"/>
      <c r="H632" s="497"/>
      <c r="P632" s="65"/>
      <c r="Q632" s="65"/>
    </row>
    <row r="633" spans="2:17" ht="20.100000000000001" customHeight="1" x14ac:dyDescent="0.25">
      <c r="B633" s="129" t="s">
        <v>493</v>
      </c>
      <c r="C633" s="515" t="s">
        <v>593</v>
      </c>
      <c r="D633" s="515"/>
      <c r="E633" s="515"/>
      <c r="F633" s="515"/>
      <c r="G633" s="515"/>
      <c r="H633" s="515"/>
      <c r="P633" s="65"/>
      <c r="Q633" s="65"/>
    </row>
    <row r="634" spans="2:17" ht="20.100000000000001" customHeight="1" x14ac:dyDescent="0.2">
      <c r="B634" s="116"/>
      <c r="C634" s="515"/>
      <c r="D634" s="515"/>
      <c r="E634" s="515"/>
      <c r="F634" s="515"/>
      <c r="G634" s="515"/>
      <c r="H634" s="515"/>
      <c r="P634" s="65"/>
      <c r="Q634" s="65"/>
    </row>
    <row r="635" spans="2:17" ht="20.100000000000001" customHeight="1" x14ac:dyDescent="0.2">
      <c r="B635" s="78"/>
      <c r="C635" s="515"/>
      <c r="D635" s="515"/>
      <c r="E635" s="515"/>
      <c r="F635" s="515"/>
      <c r="G635" s="515"/>
      <c r="H635" s="515"/>
      <c r="P635" s="65"/>
      <c r="Q635" s="65"/>
    </row>
    <row r="636" spans="2:17" ht="20.100000000000001" customHeight="1" x14ac:dyDescent="0.2">
      <c r="B636" s="116" t="s">
        <v>493</v>
      </c>
      <c r="C636" s="515" t="s">
        <v>594</v>
      </c>
      <c r="D636" s="515"/>
      <c r="E636" s="515"/>
      <c r="F636" s="515"/>
      <c r="G636" s="515"/>
      <c r="H636" s="515"/>
      <c r="P636" s="65"/>
      <c r="Q636" s="65"/>
    </row>
    <row r="637" spans="2:17" ht="20.100000000000001" customHeight="1" x14ac:dyDescent="0.2">
      <c r="B637" s="78"/>
      <c r="C637" s="515"/>
      <c r="D637" s="515"/>
      <c r="E637" s="515"/>
      <c r="F637" s="515"/>
      <c r="G637" s="515"/>
      <c r="H637" s="515"/>
      <c r="J637" s="93"/>
      <c r="K637" s="93"/>
      <c r="L637" s="93"/>
      <c r="M637" s="93"/>
      <c r="N637" s="93"/>
      <c r="O637" s="93"/>
      <c r="P637" s="65"/>
      <c r="Q637" s="65"/>
    </row>
    <row r="638" spans="2:17" ht="20.100000000000001" customHeight="1" x14ac:dyDescent="0.2">
      <c r="B638" s="115" t="s">
        <v>107</v>
      </c>
      <c r="C638" s="515" t="s">
        <v>494</v>
      </c>
      <c r="D638" s="515"/>
      <c r="E638" s="515"/>
      <c r="F638" s="515"/>
      <c r="G638" s="515"/>
      <c r="H638" s="515"/>
      <c r="J638" s="93"/>
      <c r="K638" s="93"/>
      <c r="L638" s="93"/>
      <c r="M638" s="93"/>
      <c r="N638" s="93"/>
      <c r="O638" s="93"/>
      <c r="P638" s="65"/>
      <c r="Q638" s="65"/>
    </row>
    <row r="639" spans="2:17" ht="20.100000000000001" customHeight="1" x14ac:dyDescent="0.2">
      <c r="C639" s="515"/>
      <c r="D639" s="515"/>
      <c r="E639" s="515"/>
      <c r="F639" s="515"/>
      <c r="G639" s="515"/>
      <c r="H639" s="515"/>
      <c r="J639" s="93"/>
      <c r="K639" s="93"/>
      <c r="L639" s="93"/>
      <c r="M639" s="93"/>
      <c r="N639" s="93"/>
      <c r="O639" s="93"/>
      <c r="P639" s="65"/>
      <c r="Q639" s="65"/>
    </row>
    <row r="640" spans="2:17" ht="20.100000000000001" customHeight="1" x14ac:dyDescent="0.2">
      <c r="B640" s="115" t="s">
        <v>108</v>
      </c>
      <c r="C640" s="515" t="s">
        <v>595</v>
      </c>
      <c r="D640" s="515"/>
      <c r="E640" s="515"/>
      <c r="F640" s="515"/>
      <c r="G640" s="515"/>
      <c r="H640" s="515"/>
      <c r="J640" s="93"/>
      <c r="K640" s="93"/>
      <c r="L640" s="93"/>
      <c r="M640" s="93"/>
      <c r="N640" s="93"/>
      <c r="O640" s="93"/>
      <c r="P640" s="65"/>
      <c r="Q640" s="65"/>
    </row>
    <row r="641" spans="1:17" ht="20.100000000000001" customHeight="1" x14ac:dyDescent="0.2">
      <c r="B641" s="78"/>
      <c r="C641" s="515"/>
      <c r="D641" s="515"/>
      <c r="E641" s="515"/>
      <c r="F641" s="515"/>
      <c r="G641" s="515"/>
      <c r="H641" s="515"/>
      <c r="J641" s="93"/>
      <c r="K641" s="93"/>
      <c r="L641" s="93"/>
      <c r="M641" s="93"/>
      <c r="N641" s="93"/>
      <c r="O641" s="93"/>
      <c r="P641" s="65"/>
      <c r="Q641" s="65"/>
    </row>
    <row r="642" spans="1:17" ht="20.100000000000001" customHeight="1" x14ac:dyDescent="0.2">
      <c r="B642" s="78"/>
      <c r="C642" s="127"/>
      <c r="D642" s="127"/>
      <c r="E642" s="127"/>
      <c r="F642" s="127"/>
      <c r="G642" s="127"/>
      <c r="H642" s="127"/>
      <c r="J642" s="93"/>
      <c r="K642" s="93"/>
      <c r="L642" s="93"/>
      <c r="M642" s="93"/>
      <c r="N642" s="93"/>
      <c r="O642" s="93"/>
      <c r="P642" s="65"/>
      <c r="Q642" s="65"/>
    </row>
    <row r="643" spans="1:17" ht="20.100000000000001" customHeight="1" x14ac:dyDescent="0.2">
      <c r="B643" s="496" t="s">
        <v>596</v>
      </c>
      <c r="C643" s="496"/>
      <c r="D643" s="496"/>
      <c r="E643" s="496"/>
      <c r="F643" s="496"/>
      <c r="G643" s="127"/>
      <c r="H643" s="127"/>
      <c r="J643" s="592" t="s">
        <v>614</v>
      </c>
      <c r="K643" s="592"/>
      <c r="L643" s="592"/>
      <c r="M643" s="93"/>
      <c r="N643" s="93"/>
      <c r="O643" s="93"/>
      <c r="P643" s="65"/>
      <c r="Q643" s="65"/>
    </row>
    <row r="644" spans="1:17" ht="20.100000000000001" customHeight="1" x14ac:dyDescent="0.2">
      <c r="A644" s="69" t="s">
        <v>597</v>
      </c>
      <c r="B644" s="78" t="s">
        <v>491</v>
      </c>
      <c r="C644" s="511" t="s">
        <v>601</v>
      </c>
      <c r="D644" s="511"/>
      <c r="E644" s="511"/>
      <c r="F644" s="511"/>
      <c r="G644" s="511"/>
      <c r="H644" s="511"/>
      <c r="J644" s="592"/>
      <c r="K644" s="592"/>
      <c r="L644" s="592"/>
      <c r="M644" s="120" t="s">
        <v>83</v>
      </c>
      <c r="N644" s="93"/>
      <c r="O644" s="93"/>
      <c r="P644" s="65"/>
      <c r="Q644" s="65"/>
    </row>
    <row r="645" spans="1:17" ht="20.100000000000001" customHeight="1" x14ac:dyDescent="0.2">
      <c r="B645" s="78"/>
      <c r="C645" s="511" t="s">
        <v>602</v>
      </c>
      <c r="D645" s="511"/>
      <c r="E645" s="511"/>
      <c r="F645" s="511"/>
      <c r="G645" s="511"/>
      <c r="H645" s="71"/>
      <c r="J645" s="93"/>
      <c r="K645" s="93"/>
      <c r="L645" s="93"/>
      <c r="M645" s="93"/>
      <c r="N645" s="93"/>
      <c r="O645" s="93"/>
      <c r="P645" s="65"/>
      <c r="Q645" s="65"/>
    </row>
    <row r="646" spans="1:17" ht="20.100000000000001" customHeight="1" x14ac:dyDescent="0.2">
      <c r="B646" s="78"/>
      <c r="C646" s="511"/>
      <c r="D646" s="511"/>
      <c r="E646" s="511"/>
      <c r="F646" s="511"/>
      <c r="G646" s="511"/>
      <c r="H646" s="71"/>
      <c r="J646" s="93"/>
      <c r="K646" s="93"/>
      <c r="L646" s="93"/>
      <c r="M646" s="93"/>
      <c r="N646" s="93"/>
      <c r="O646" s="93"/>
      <c r="P646" s="65"/>
      <c r="Q646" s="65"/>
    </row>
    <row r="647" spans="1:17" ht="20.100000000000001" customHeight="1" x14ac:dyDescent="0.2">
      <c r="B647" s="78"/>
      <c r="C647" s="71"/>
      <c r="D647" s="71"/>
      <c r="E647" s="71"/>
      <c r="F647" s="71"/>
      <c r="G647" s="71"/>
      <c r="H647" s="71"/>
      <c r="J647" s="93"/>
      <c r="K647" s="93"/>
      <c r="L647" s="93"/>
      <c r="M647" s="93"/>
      <c r="N647" s="93"/>
      <c r="O647" s="93"/>
      <c r="P647" s="65"/>
      <c r="Q647" s="65"/>
    </row>
    <row r="648" spans="1:17" ht="20.100000000000001" customHeight="1" x14ac:dyDescent="0.2">
      <c r="B648" s="78"/>
      <c r="C648" s="71"/>
      <c r="D648" s="71"/>
      <c r="E648" s="71"/>
      <c r="F648" s="71"/>
      <c r="G648" s="71"/>
      <c r="H648" s="71"/>
      <c r="J648" s="93"/>
      <c r="K648" s="93"/>
      <c r="L648" s="93"/>
      <c r="M648" s="93"/>
      <c r="N648" s="93"/>
      <c r="O648" s="93"/>
      <c r="P648" s="65"/>
      <c r="Q648" s="65"/>
    </row>
    <row r="649" spans="1:17" ht="20.100000000000001" customHeight="1" x14ac:dyDescent="0.2">
      <c r="B649" s="78"/>
      <c r="C649" s="71"/>
      <c r="D649" s="71"/>
      <c r="E649" s="71"/>
      <c r="F649" s="71"/>
      <c r="G649" s="71"/>
      <c r="H649" s="71"/>
      <c r="J649" s="93"/>
      <c r="K649" s="93"/>
      <c r="L649" s="93"/>
      <c r="M649" s="93"/>
      <c r="N649" s="93"/>
      <c r="O649" s="93"/>
      <c r="P649" s="65"/>
      <c r="Q649" s="65"/>
    </row>
    <row r="650" spans="1:17" ht="20.100000000000001" customHeight="1" x14ac:dyDescent="0.2">
      <c r="B650" s="78"/>
      <c r="C650" s="71"/>
      <c r="D650" s="71"/>
      <c r="E650" s="71"/>
      <c r="F650" s="71"/>
      <c r="G650" s="71"/>
      <c r="H650" s="71"/>
      <c r="J650" s="93"/>
      <c r="K650" s="93"/>
      <c r="L650" s="93"/>
      <c r="M650" s="93"/>
      <c r="N650" s="93"/>
      <c r="O650" s="93"/>
      <c r="P650" s="65"/>
      <c r="Q650" s="65"/>
    </row>
    <row r="651" spans="1:17" ht="20.100000000000001" customHeight="1" x14ac:dyDescent="0.2">
      <c r="B651" s="78"/>
      <c r="C651" s="71"/>
      <c r="D651" s="71"/>
      <c r="E651" s="71"/>
      <c r="F651" s="71"/>
      <c r="G651" s="71"/>
      <c r="H651" s="71"/>
      <c r="J651" s="93"/>
      <c r="K651" s="93"/>
      <c r="L651" s="93"/>
      <c r="M651" s="93"/>
      <c r="N651" s="93"/>
      <c r="O651" s="93"/>
      <c r="P651" s="65"/>
      <c r="Q651" s="65"/>
    </row>
    <row r="652" spans="1:17" ht="20.100000000000001" customHeight="1" x14ac:dyDescent="0.2">
      <c r="B652" s="78"/>
      <c r="C652" s="71"/>
      <c r="D652" s="71"/>
      <c r="E652" s="71"/>
      <c r="F652" s="71"/>
      <c r="G652" s="71"/>
      <c r="H652" s="71"/>
      <c r="J652" s="93"/>
      <c r="K652" s="93"/>
      <c r="L652" s="93"/>
      <c r="M652" s="93"/>
      <c r="N652" s="93"/>
      <c r="O652" s="93"/>
      <c r="P652" s="65"/>
      <c r="Q652" s="65"/>
    </row>
    <row r="653" spans="1:17" ht="20.100000000000001" customHeight="1" x14ac:dyDescent="0.2">
      <c r="B653" s="78"/>
      <c r="C653" s="71"/>
      <c r="D653" s="71"/>
      <c r="E653" s="71"/>
      <c r="F653" s="71"/>
      <c r="G653" s="71"/>
      <c r="H653" s="71"/>
      <c r="J653" s="93"/>
      <c r="K653" s="93"/>
      <c r="L653" s="93"/>
      <c r="M653" s="93"/>
      <c r="N653" s="93"/>
      <c r="O653" s="93"/>
      <c r="P653" s="65"/>
      <c r="Q653" s="65"/>
    </row>
    <row r="654" spans="1:17" ht="20.100000000000001" customHeight="1" x14ac:dyDescent="0.2">
      <c r="B654" s="78"/>
      <c r="C654" s="71"/>
      <c r="D654" s="71"/>
      <c r="E654" s="71"/>
      <c r="F654" s="71"/>
      <c r="G654" s="71"/>
      <c r="H654" s="71"/>
      <c r="J654" s="93"/>
      <c r="K654" s="93"/>
      <c r="L654" s="93"/>
      <c r="M654" s="93"/>
      <c r="N654" s="93"/>
      <c r="O654" s="93"/>
      <c r="P654" s="65"/>
      <c r="Q654" s="65"/>
    </row>
    <row r="655" spans="1:17" ht="20.100000000000001" customHeight="1" x14ac:dyDescent="0.2">
      <c r="B655" s="78"/>
      <c r="C655" s="71"/>
      <c r="D655" s="71"/>
      <c r="E655" s="71"/>
      <c r="F655" s="71"/>
      <c r="G655" s="71"/>
      <c r="H655" s="71"/>
      <c r="J655" s="93"/>
      <c r="K655" s="93"/>
      <c r="L655" s="93"/>
      <c r="M655" s="93"/>
      <c r="N655" s="93"/>
      <c r="O655" s="93"/>
      <c r="P655" s="65"/>
      <c r="Q655" s="65"/>
    </row>
    <row r="656" spans="1:17" ht="20.100000000000001" customHeight="1" x14ac:dyDescent="0.2">
      <c r="B656" s="78"/>
      <c r="C656" s="71"/>
      <c r="D656" s="71"/>
      <c r="E656" s="71"/>
      <c r="F656" s="71"/>
      <c r="G656" s="71"/>
      <c r="H656" s="71"/>
      <c r="J656" s="93"/>
      <c r="K656" s="93"/>
      <c r="L656" s="93"/>
      <c r="M656" s="93"/>
      <c r="N656" s="93"/>
      <c r="O656" s="93"/>
      <c r="P656" s="65"/>
      <c r="Q656" s="65"/>
    </row>
    <row r="657" spans="2:17" ht="20.100000000000001" customHeight="1" x14ac:dyDescent="0.2">
      <c r="B657" s="78"/>
      <c r="C657" s="71"/>
      <c r="D657" s="71"/>
      <c r="E657" s="71"/>
      <c r="F657" s="71"/>
      <c r="G657" s="71"/>
      <c r="H657" s="71"/>
      <c r="J657" s="93"/>
      <c r="K657" s="93"/>
      <c r="L657" s="93"/>
      <c r="M657" s="93"/>
      <c r="N657" s="93"/>
      <c r="O657" s="93"/>
      <c r="P657" s="65"/>
      <c r="Q657" s="65"/>
    </row>
    <row r="658" spans="2:17" ht="20.100000000000001" customHeight="1" x14ac:dyDescent="0.2">
      <c r="B658" s="78"/>
      <c r="C658" s="71"/>
      <c r="D658" s="71"/>
      <c r="E658" s="71"/>
      <c r="F658" s="71"/>
      <c r="G658" s="71"/>
      <c r="H658" s="71"/>
      <c r="J658" s="93"/>
      <c r="K658" s="93"/>
      <c r="L658" s="93"/>
      <c r="M658" s="93"/>
      <c r="N658" s="93"/>
      <c r="O658" s="93"/>
      <c r="P658" s="65"/>
      <c r="Q658" s="65"/>
    </row>
    <row r="659" spans="2:17" ht="20.100000000000001" customHeight="1" x14ac:dyDescent="0.2">
      <c r="B659" s="78"/>
      <c r="C659" s="71"/>
      <c r="D659" s="71"/>
      <c r="E659" s="71"/>
      <c r="F659" s="71"/>
      <c r="G659" s="71"/>
      <c r="H659" s="71"/>
      <c r="J659" s="93"/>
      <c r="K659" s="93"/>
      <c r="L659" s="93"/>
      <c r="M659" s="93"/>
      <c r="N659" s="93"/>
      <c r="O659" s="93"/>
      <c r="P659" s="65"/>
      <c r="Q659" s="65"/>
    </row>
    <row r="660" spans="2:17" ht="20.100000000000001" customHeight="1" x14ac:dyDescent="0.2">
      <c r="B660" s="78"/>
      <c r="C660" s="71"/>
      <c r="D660" s="596" t="s">
        <v>603</v>
      </c>
      <c r="E660" s="71"/>
      <c r="F660" s="71"/>
      <c r="G660" s="71"/>
      <c r="H660" s="71"/>
      <c r="J660" s="93"/>
      <c r="K660" s="93"/>
      <c r="L660" s="93"/>
      <c r="M660" s="93"/>
      <c r="N660" s="93"/>
      <c r="O660" s="93"/>
      <c r="P660" s="65"/>
      <c r="Q660" s="65"/>
    </row>
    <row r="661" spans="2:17" ht="20.100000000000001" customHeight="1" x14ac:dyDescent="0.2">
      <c r="B661" s="78"/>
      <c r="C661" s="71"/>
      <c r="D661" s="554"/>
      <c r="E661" s="71"/>
      <c r="F661" s="71"/>
      <c r="G661" s="71"/>
      <c r="H661" s="71"/>
      <c r="J661" s="93"/>
      <c r="K661" s="93"/>
      <c r="L661" s="93"/>
      <c r="M661" s="93"/>
      <c r="N661" s="93"/>
      <c r="O661" s="93"/>
      <c r="P661" s="65"/>
      <c r="Q661" s="65"/>
    </row>
    <row r="662" spans="2:17" ht="20.100000000000001" customHeight="1" x14ac:dyDescent="0.2">
      <c r="B662" s="78"/>
      <c r="C662" s="71"/>
      <c r="D662" s="71"/>
      <c r="E662" s="71"/>
      <c r="F662" s="71"/>
      <c r="G662" s="71"/>
      <c r="H662" s="71"/>
      <c r="J662" s="93"/>
      <c r="K662" s="93"/>
      <c r="L662" s="93"/>
      <c r="M662" s="93"/>
      <c r="N662" s="93"/>
      <c r="O662" s="93"/>
      <c r="P662" s="65"/>
      <c r="Q662" s="65"/>
    </row>
    <row r="663" spans="2:17" ht="20.100000000000001" customHeight="1" x14ac:dyDescent="0.2">
      <c r="B663" s="78"/>
      <c r="C663" s="515" t="s">
        <v>604</v>
      </c>
      <c r="D663" s="515"/>
      <c r="E663" s="515"/>
      <c r="F663" s="515"/>
      <c r="G663" s="515"/>
      <c r="H663" s="515"/>
      <c r="J663" s="93"/>
      <c r="K663" s="93"/>
      <c r="L663" s="93"/>
      <c r="M663" s="93"/>
      <c r="N663" s="93"/>
      <c r="O663" s="93"/>
      <c r="P663" s="65"/>
      <c r="Q663" s="65"/>
    </row>
    <row r="664" spans="2:17" ht="20.100000000000001" customHeight="1" x14ac:dyDescent="0.2">
      <c r="B664" s="78"/>
      <c r="C664" s="515"/>
      <c r="D664" s="515"/>
      <c r="E664" s="515"/>
      <c r="F664" s="515"/>
      <c r="G664" s="515"/>
      <c r="H664" s="515"/>
      <c r="J664" s="93"/>
      <c r="K664" s="93"/>
      <c r="L664" s="93"/>
      <c r="M664" s="93"/>
      <c r="N664" s="93"/>
      <c r="O664" s="93"/>
      <c r="P664" s="65"/>
      <c r="Q664" s="65"/>
    </row>
    <row r="665" spans="2:17" ht="20.100000000000001" customHeight="1" x14ac:dyDescent="0.2">
      <c r="B665" s="78"/>
      <c r="C665" s="71"/>
      <c r="D665" s="71"/>
      <c r="E665" s="71"/>
      <c r="F665" s="71"/>
      <c r="G665" s="71"/>
      <c r="H665" s="131" t="s">
        <v>605</v>
      </c>
      <c r="J665" s="93"/>
      <c r="K665" s="93"/>
      <c r="L665" s="93"/>
      <c r="M665" s="93"/>
      <c r="N665" s="93"/>
      <c r="O665" s="93"/>
      <c r="P665" s="65"/>
      <c r="Q665" s="65"/>
    </row>
    <row r="666" spans="2:17" ht="20.100000000000001" customHeight="1" x14ac:dyDescent="0.2">
      <c r="B666" s="78" t="s">
        <v>492</v>
      </c>
      <c r="C666" s="513" t="s">
        <v>606</v>
      </c>
      <c r="D666" s="513"/>
      <c r="E666" s="513"/>
      <c r="F666" s="513"/>
      <c r="G666" s="513"/>
      <c r="H666" s="513"/>
      <c r="J666" s="93"/>
      <c r="K666" s="93"/>
      <c r="L666" s="93"/>
      <c r="M666" s="93"/>
      <c r="N666" s="93"/>
      <c r="O666" s="93"/>
      <c r="P666" s="65"/>
      <c r="Q666" s="65"/>
    </row>
    <row r="667" spans="2:17" ht="20.100000000000001" customHeight="1" x14ac:dyDescent="0.2">
      <c r="B667" s="132" t="s">
        <v>107</v>
      </c>
      <c r="C667" s="513" t="s">
        <v>607</v>
      </c>
      <c r="D667" s="513"/>
      <c r="E667" s="513"/>
      <c r="F667" s="513"/>
      <c r="G667" s="513"/>
      <c r="H667" s="513"/>
      <c r="J667" s="93"/>
      <c r="K667" s="93"/>
      <c r="L667" s="93"/>
      <c r="M667" s="93"/>
      <c r="N667" s="93"/>
      <c r="O667" s="93"/>
      <c r="P667" s="65"/>
      <c r="Q667" s="65"/>
    </row>
    <row r="668" spans="2:17" ht="20.100000000000001" customHeight="1" x14ac:dyDescent="0.2">
      <c r="B668" s="132" t="s">
        <v>108</v>
      </c>
      <c r="C668" s="513" t="s">
        <v>608</v>
      </c>
      <c r="D668" s="513"/>
      <c r="E668" s="513"/>
      <c r="F668" s="513"/>
      <c r="G668" s="513"/>
      <c r="H668" s="513"/>
      <c r="J668" s="93"/>
      <c r="K668" s="93"/>
      <c r="L668" s="93"/>
      <c r="M668" s="93"/>
      <c r="N668" s="93"/>
      <c r="O668" s="93"/>
      <c r="P668" s="65"/>
      <c r="Q668" s="65"/>
    </row>
    <row r="669" spans="2:17" ht="20.100000000000001" customHeight="1" x14ac:dyDescent="0.2">
      <c r="B669" s="78" t="s">
        <v>609</v>
      </c>
      <c r="C669" s="515" t="s">
        <v>610</v>
      </c>
      <c r="D669" s="515"/>
      <c r="E669" s="515"/>
      <c r="F669" s="515"/>
      <c r="G669" s="515"/>
      <c r="H669" s="515"/>
      <c r="J669" s="93"/>
      <c r="K669" s="93"/>
      <c r="L669" s="93"/>
      <c r="M669" s="93"/>
      <c r="N669" s="93"/>
      <c r="O669" s="93"/>
      <c r="P669" s="65"/>
      <c r="Q669" s="65"/>
    </row>
    <row r="670" spans="2:17" ht="20.100000000000001" customHeight="1" x14ac:dyDescent="0.2">
      <c r="B670" s="78"/>
      <c r="C670" s="515"/>
      <c r="D670" s="515"/>
      <c r="E670" s="515"/>
      <c r="F670" s="515"/>
      <c r="G670" s="515"/>
      <c r="H670" s="515"/>
      <c r="J670" s="93"/>
      <c r="K670" s="93"/>
      <c r="L670" s="93"/>
      <c r="M670" s="93"/>
      <c r="N670" s="93"/>
      <c r="O670" s="93"/>
      <c r="P670" s="65"/>
      <c r="Q670" s="65"/>
    </row>
    <row r="671" spans="2:17" ht="20.100000000000001" customHeight="1" x14ac:dyDescent="0.2">
      <c r="B671" s="78"/>
      <c r="C671" s="515"/>
      <c r="D671" s="515"/>
      <c r="E671" s="515"/>
      <c r="F671" s="515"/>
      <c r="G671" s="515"/>
      <c r="H671" s="515"/>
      <c r="J671" s="93"/>
      <c r="K671" s="93"/>
      <c r="L671" s="93"/>
      <c r="M671" s="93"/>
      <c r="N671" s="93"/>
      <c r="O671" s="93"/>
      <c r="P671" s="65"/>
      <c r="Q671" s="65"/>
    </row>
    <row r="672" spans="2:17" ht="20.100000000000001" customHeight="1" x14ac:dyDescent="0.2">
      <c r="B672" s="78"/>
      <c r="C672" s="515"/>
      <c r="D672" s="515"/>
      <c r="E672" s="515"/>
      <c r="F672" s="515"/>
      <c r="G672" s="515"/>
      <c r="H672" s="515"/>
      <c r="J672" s="93"/>
      <c r="K672" s="93"/>
      <c r="L672" s="93"/>
      <c r="M672" s="93"/>
      <c r="N672" s="93"/>
      <c r="O672" s="93"/>
      <c r="P672" s="65"/>
      <c r="Q672" s="65"/>
    </row>
    <row r="673" spans="1:17" ht="20.100000000000001" customHeight="1" x14ac:dyDescent="0.2">
      <c r="B673" s="132" t="s">
        <v>107</v>
      </c>
      <c r="C673" s="515" t="s">
        <v>611</v>
      </c>
      <c r="D673" s="515"/>
      <c r="E673" s="515"/>
      <c r="F673" s="515"/>
      <c r="G673" s="515"/>
      <c r="H673" s="515"/>
      <c r="J673" s="93"/>
      <c r="K673" s="93"/>
      <c r="L673" s="93"/>
      <c r="M673" s="93"/>
      <c r="N673" s="93"/>
      <c r="O673" s="93"/>
      <c r="P673" s="65"/>
      <c r="Q673" s="65"/>
    </row>
    <row r="674" spans="1:17" ht="20.100000000000001" customHeight="1" x14ac:dyDescent="0.2">
      <c r="C674" s="515"/>
      <c r="D674" s="515"/>
      <c r="E674" s="515"/>
      <c r="F674" s="515"/>
      <c r="G674" s="515"/>
      <c r="H674" s="515"/>
      <c r="J674" s="93"/>
      <c r="K674" s="93"/>
      <c r="L674" s="93"/>
      <c r="M674" s="93"/>
      <c r="N674" s="93"/>
      <c r="O674" s="93"/>
      <c r="P674" s="65"/>
      <c r="Q674" s="65"/>
    </row>
    <row r="675" spans="1:17" ht="20.100000000000001" customHeight="1" x14ac:dyDescent="0.2">
      <c r="B675" s="132" t="s">
        <v>108</v>
      </c>
      <c r="C675" s="513" t="s">
        <v>612</v>
      </c>
      <c r="D675" s="513"/>
      <c r="E675" s="513"/>
      <c r="F675" s="513"/>
      <c r="G675" s="513"/>
      <c r="H675" s="513"/>
      <c r="J675" s="93"/>
      <c r="K675" s="93"/>
      <c r="L675" s="93"/>
      <c r="M675" s="93"/>
      <c r="N675" s="93"/>
      <c r="O675" s="93"/>
      <c r="P675" s="65"/>
      <c r="Q675" s="65"/>
    </row>
    <row r="676" spans="1:17" ht="20.100000000000001" customHeight="1" x14ac:dyDescent="0.2">
      <c r="B676" s="132"/>
      <c r="C676" s="513" t="s">
        <v>613</v>
      </c>
      <c r="D676" s="513"/>
      <c r="E676" s="513"/>
      <c r="F676" s="513"/>
      <c r="G676" s="513"/>
      <c r="H676" s="513"/>
      <c r="J676" s="93"/>
      <c r="K676" s="93"/>
      <c r="L676" s="93"/>
      <c r="M676" s="93"/>
      <c r="N676" s="93"/>
      <c r="O676" s="93"/>
      <c r="P676" s="65"/>
      <c r="Q676" s="65"/>
    </row>
    <row r="677" spans="1:17" ht="20.100000000000001" customHeight="1" x14ac:dyDescent="0.2">
      <c r="B677" s="78"/>
      <c r="C677" s="71"/>
      <c r="D677" s="71"/>
      <c r="E677" s="71"/>
      <c r="F677" s="71"/>
      <c r="G677" s="71"/>
      <c r="H677" s="71"/>
      <c r="J677" s="93"/>
      <c r="K677" s="93"/>
      <c r="L677" s="93"/>
      <c r="M677" s="93"/>
      <c r="N677" s="93"/>
      <c r="O677" s="93"/>
      <c r="P677" s="65"/>
      <c r="Q677" s="65"/>
    </row>
    <row r="678" spans="1:17" ht="20.100000000000001" customHeight="1" x14ac:dyDescent="0.2">
      <c r="B678" s="496" t="s">
        <v>807</v>
      </c>
      <c r="C678" s="496"/>
      <c r="D678" s="496"/>
      <c r="E678" s="496"/>
      <c r="F678" s="496"/>
      <c r="J678" s="592" t="s">
        <v>817</v>
      </c>
      <c r="K678" s="592"/>
      <c r="L678" s="592"/>
      <c r="P678" s="65"/>
      <c r="Q678" s="65"/>
    </row>
    <row r="679" spans="1:17" ht="20.100000000000001" customHeight="1" x14ac:dyDescent="0.2">
      <c r="A679" s="69" t="s">
        <v>808</v>
      </c>
      <c r="B679" s="78" t="s">
        <v>491</v>
      </c>
      <c r="C679" s="497" t="s">
        <v>809</v>
      </c>
      <c r="D679" s="497"/>
      <c r="E679" s="497"/>
      <c r="F679" s="497"/>
      <c r="G679" s="497"/>
      <c r="H679" s="497"/>
      <c r="J679" s="592"/>
      <c r="K679" s="592"/>
      <c r="L679" s="592"/>
      <c r="M679" s="120" t="s">
        <v>83</v>
      </c>
      <c r="P679" s="65"/>
      <c r="Q679" s="65"/>
    </row>
    <row r="680" spans="1:17" ht="20.100000000000001" customHeight="1" x14ac:dyDescent="0.2">
      <c r="C680" s="497"/>
      <c r="D680" s="497"/>
      <c r="E680" s="497"/>
      <c r="F680" s="497"/>
      <c r="G680" s="497"/>
      <c r="H680" s="497"/>
      <c r="P680" s="65"/>
      <c r="Q680" s="65"/>
    </row>
    <row r="681" spans="1:17" ht="20.100000000000001" customHeight="1" x14ac:dyDescent="0.2">
      <c r="C681" s="497"/>
      <c r="D681" s="497"/>
      <c r="E681" s="497"/>
      <c r="F681" s="497"/>
      <c r="G681" s="497"/>
      <c r="H681" s="497"/>
      <c r="P681" s="65"/>
      <c r="Q681" s="65"/>
    </row>
    <row r="682" spans="1:17" ht="20.100000000000001" customHeight="1" x14ac:dyDescent="0.2">
      <c r="C682" s="497"/>
      <c r="D682" s="497"/>
      <c r="E682" s="497"/>
      <c r="F682" s="497"/>
      <c r="G682" s="497"/>
      <c r="H682" s="497"/>
      <c r="P682" s="65"/>
      <c r="Q682" s="65"/>
    </row>
    <row r="683" spans="1:17" ht="20.100000000000001" customHeight="1" x14ac:dyDescent="0.2">
      <c r="C683" s="497"/>
      <c r="D683" s="497"/>
      <c r="E683" s="497"/>
      <c r="F683" s="497"/>
      <c r="G683" s="497"/>
      <c r="H683" s="497"/>
      <c r="P683" s="65"/>
      <c r="Q683" s="65"/>
    </row>
    <row r="684" spans="1:17" ht="20.100000000000001" customHeight="1" x14ac:dyDescent="0.2">
      <c r="C684" s="497"/>
      <c r="D684" s="497"/>
      <c r="E684" s="497"/>
      <c r="F684" s="497"/>
      <c r="G684" s="497"/>
      <c r="H684" s="497"/>
      <c r="P684" s="65"/>
      <c r="Q684" s="65"/>
    </row>
    <row r="685" spans="1:17" ht="20.100000000000001" customHeight="1" x14ac:dyDescent="0.2">
      <c r="B685" s="78" t="s">
        <v>492</v>
      </c>
      <c r="C685" s="515" t="s">
        <v>810</v>
      </c>
      <c r="D685" s="515"/>
      <c r="E685" s="515"/>
      <c r="F685" s="515"/>
      <c r="G685" s="515"/>
      <c r="H685" s="515"/>
      <c r="P685" s="65"/>
      <c r="Q685" s="65"/>
    </row>
    <row r="686" spans="1:17" ht="20.100000000000001" customHeight="1" x14ac:dyDescent="0.2">
      <c r="C686" s="515"/>
      <c r="D686" s="515"/>
      <c r="E686" s="515"/>
      <c r="F686" s="515"/>
      <c r="G686" s="515"/>
      <c r="H686" s="515"/>
      <c r="P686" s="65"/>
      <c r="Q686" s="65"/>
    </row>
    <row r="687" spans="1:17" ht="20.100000000000001" customHeight="1" x14ac:dyDescent="0.2">
      <c r="C687" s="515"/>
      <c r="D687" s="515"/>
      <c r="E687" s="515"/>
      <c r="F687" s="515"/>
      <c r="G687" s="515"/>
      <c r="H687" s="515"/>
      <c r="P687" s="65"/>
      <c r="Q687" s="65"/>
    </row>
    <row r="688" spans="1:17" ht="20.100000000000001" customHeight="1" x14ac:dyDescent="0.2">
      <c r="C688" s="515"/>
      <c r="D688" s="515"/>
      <c r="E688" s="515"/>
      <c r="F688" s="515"/>
      <c r="G688" s="515"/>
      <c r="H688" s="515"/>
      <c r="P688" s="65"/>
      <c r="Q688" s="65"/>
    </row>
    <row r="689" spans="2:17" ht="20.100000000000001" customHeight="1" x14ac:dyDescent="0.2">
      <c r="C689" s="71"/>
      <c r="D689" s="71"/>
      <c r="E689" s="71"/>
      <c r="F689" s="71"/>
      <c r="G689" s="71"/>
      <c r="H689" s="71"/>
      <c r="P689" s="65"/>
      <c r="Q689" s="65"/>
    </row>
    <row r="690" spans="2:17" ht="20.100000000000001" customHeight="1" x14ac:dyDescent="0.2">
      <c r="C690" s="71"/>
      <c r="D690" s="71"/>
      <c r="E690" s="71"/>
      <c r="F690" s="71"/>
      <c r="G690" s="71"/>
      <c r="H690" s="71"/>
      <c r="P690" s="65"/>
      <c r="Q690" s="65"/>
    </row>
    <row r="691" spans="2:17" ht="20.100000000000001" customHeight="1" x14ac:dyDescent="0.2">
      <c r="C691" s="71"/>
      <c r="D691" s="71"/>
      <c r="E691" s="71"/>
      <c r="F691" s="71"/>
      <c r="G691" s="71"/>
      <c r="H691" s="71"/>
      <c r="P691" s="65"/>
      <c r="Q691" s="65"/>
    </row>
    <row r="692" spans="2:17" ht="20.100000000000001" customHeight="1" x14ac:dyDescent="0.2">
      <c r="C692" s="71"/>
      <c r="D692" s="71"/>
      <c r="E692" s="71"/>
      <c r="F692" s="71"/>
      <c r="G692" s="71"/>
      <c r="H692" s="71"/>
      <c r="P692" s="65"/>
      <c r="Q692" s="65"/>
    </row>
    <row r="693" spans="2:17" ht="20.100000000000001" customHeight="1" x14ac:dyDescent="0.2">
      <c r="C693" s="71"/>
      <c r="D693" s="71"/>
      <c r="E693" s="71"/>
      <c r="F693" s="71"/>
      <c r="G693" s="71"/>
      <c r="H693" s="71"/>
      <c r="P693" s="65"/>
      <c r="Q693" s="65"/>
    </row>
    <row r="694" spans="2:17" ht="20.100000000000001" customHeight="1" x14ac:dyDescent="0.2">
      <c r="C694" s="71"/>
      <c r="D694" s="71"/>
      <c r="E694" s="71"/>
      <c r="F694" s="71"/>
      <c r="G694" s="71"/>
      <c r="H694" s="71"/>
      <c r="P694" s="65"/>
      <c r="Q694" s="65"/>
    </row>
    <row r="695" spans="2:17" ht="20.100000000000001" customHeight="1" x14ac:dyDescent="0.2">
      <c r="C695" s="71"/>
      <c r="D695" s="71"/>
      <c r="E695" s="71"/>
      <c r="F695" s="71"/>
      <c r="G695" s="71"/>
      <c r="H695" s="71"/>
      <c r="P695" s="65"/>
      <c r="Q695" s="65"/>
    </row>
    <row r="696" spans="2:17" ht="20.100000000000001" customHeight="1" x14ac:dyDescent="0.2">
      <c r="C696" s="71"/>
      <c r="D696" s="71"/>
      <c r="E696" s="71"/>
      <c r="F696" s="71"/>
      <c r="G696" s="71"/>
      <c r="H696" s="71"/>
      <c r="P696" s="65"/>
      <c r="Q696" s="65"/>
    </row>
    <row r="697" spans="2:17" ht="20.100000000000001" customHeight="1" x14ac:dyDescent="0.2">
      <c r="C697" s="515" t="s">
        <v>811</v>
      </c>
      <c r="D697" s="515"/>
      <c r="E697" s="515"/>
      <c r="F697" s="515"/>
      <c r="G697" s="515"/>
      <c r="H697" s="515"/>
      <c r="P697" s="65"/>
      <c r="Q697" s="65"/>
    </row>
    <row r="698" spans="2:17" ht="20.100000000000001" customHeight="1" x14ac:dyDescent="0.2">
      <c r="C698" s="515"/>
      <c r="D698" s="515"/>
      <c r="E698" s="515"/>
      <c r="F698" s="515"/>
      <c r="G698" s="515"/>
      <c r="H698" s="515"/>
      <c r="P698" s="65"/>
      <c r="Q698" s="65"/>
    </row>
    <row r="699" spans="2:17" ht="20.100000000000001" customHeight="1" x14ac:dyDescent="0.2">
      <c r="B699" s="78" t="s">
        <v>609</v>
      </c>
      <c r="C699" s="515" t="s">
        <v>816</v>
      </c>
      <c r="D699" s="515"/>
      <c r="E699" s="515"/>
      <c r="F699" s="515"/>
      <c r="G699" s="515"/>
      <c r="H699" s="515"/>
      <c r="P699" s="65"/>
      <c r="Q699" s="65"/>
    </row>
    <row r="700" spans="2:17" ht="20.100000000000001" customHeight="1" x14ac:dyDescent="0.2">
      <c r="B700" s="78"/>
      <c r="C700" s="515"/>
      <c r="D700" s="515"/>
      <c r="E700" s="515"/>
      <c r="F700" s="515"/>
      <c r="G700" s="515"/>
      <c r="H700" s="515"/>
      <c r="P700" s="65"/>
      <c r="Q700" s="65"/>
    </row>
    <row r="701" spans="2:17" ht="20.100000000000001" customHeight="1" x14ac:dyDescent="0.2">
      <c r="C701" s="515"/>
      <c r="D701" s="515"/>
      <c r="E701" s="515"/>
      <c r="F701" s="515"/>
      <c r="G701" s="515"/>
      <c r="H701" s="515"/>
      <c r="P701" s="65"/>
      <c r="Q701" s="65"/>
    </row>
    <row r="702" spans="2:17" ht="20.100000000000001" customHeight="1" x14ac:dyDescent="0.2">
      <c r="C702" s="515"/>
      <c r="D702" s="515"/>
      <c r="E702" s="515"/>
      <c r="F702" s="515"/>
      <c r="G702" s="515"/>
      <c r="H702" s="515"/>
      <c r="P702" s="65"/>
      <c r="Q702" s="65"/>
    </row>
    <row r="703" spans="2:17" ht="20.100000000000001" customHeight="1" x14ac:dyDescent="0.2">
      <c r="C703" s="515"/>
      <c r="D703" s="515"/>
      <c r="E703" s="515"/>
      <c r="F703" s="515"/>
      <c r="G703" s="515"/>
      <c r="H703" s="515"/>
      <c r="P703" s="65"/>
      <c r="Q703" s="65"/>
    </row>
    <row r="704" spans="2:17" ht="20.100000000000001" customHeight="1" x14ac:dyDescent="0.2">
      <c r="C704" s="515"/>
      <c r="D704" s="515"/>
      <c r="E704" s="515"/>
      <c r="F704" s="515"/>
      <c r="G704" s="515"/>
      <c r="H704" s="515"/>
      <c r="P704" s="65"/>
      <c r="Q704" s="65"/>
    </row>
    <row r="705" spans="1:17" ht="20.100000000000001" customHeight="1" x14ac:dyDescent="0.2">
      <c r="C705" s="515"/>
      <c r="D705" s="515"/>
      <c r="E705" s="515"/>
      <c r="F705" s="515"/>
      <c r="G705" s="515"/>
      <c r="H705" s="515"/>
      <c r="P705" s="65"/>
      <c r="Q705" s="65"/>
    </row>
    <row r="706" spans="1:17" ht="20.100000000000001" customHeight="1" x14ac:dyDescent="0.2">
      <c r="B706" s="132" t="s">
        <v>107</v>
      </c>
      <c r="C706" s="511" t="s">
        <v>813</v>
      </c>
      <c r="D706" s="511"/>
      <c r="E706" s="511"/>
      <c r="F706" s="511"/>
      <c r="G706" s="511"/>
      <c r="H706" s="511"/>
      <c r="P706" s="65"/>
      <c r="Q706" s="65"/>
    </row>
    <row r="707" spans="1:17" ht="20.100000000000001" customHeight="1" x14ac:dyDescent="0.2">
      <c r="B707" s="132" t="s">
        <v>108</v>
      </c>
      <c r="C707" s="515" t="s">
        <v>812</v>
      </c>
      <c r="D707" s="515"/>
      <c r="E707" s="515"/>
      <c r="F707" s="515"/>
      <c r="G707" s="515"/>
      <c r="H707" s="515"/>
      <c r="P707" s="65"/>
      <c r="Q707" s="65"/>
    </row>
    <row r="708" spans="1:17" ht="20.100000000000001" customHeight="1" x14ac:dyDescent="0.2">
      <c r="C708" s="515"/>
      <c r="D708" s="515"/>
      <c r="E708" s="515"/>
      <c r="F708" s="515"/>
      <c r="G708" s="515"/>
      <c r="H708" s="515"/>
      <c r="P708" s="65"/>
      <c r="Q708" s="65"/>
    </row>
    <row r="709" spans="1:17" ht="20.100000000000001" customHeight="1" x14ac:dyDescent="0.2">
      <c r="B709" s="132" t="s">
        <v>110</v>
      </c>
      <c r="C709" s="515" t="s">
        <v>814</v>
      </c>
      <c r="D709" s="515"/>
      <c r="E709" s="515"/>
      <c r="F709" s="515"/>
      <c r="G709" s="515"/>
      <c r="H709" s="515"/>
      <c r="P709" s="65"/>
      <c r="Q709" s="65"/>
    </row>
    <row r="710" spans="1:17" ht="20.100000000000001" customHeight="1" x14ac:dyDescent="0.2">
      <c r="C710" s="515"/>
      <c r="D710" s="515"/>
      <c r="E710" s="515"/>
      <c r="F710" s="515"/>
      <c r="G710" s="515"/>
      <c r="H710" s="515"/>
      <c r="P710" s="65"/>
      <c r="Q710" s="65"/>
    </row>
    <row r="711" spans="1:17" ht="20.100000000000001" customHeight="1" x14ac:dyDescent="0.2">
      <c r="C711" s="511" t="s">
        <v>815</v>
      </c>
      <c r="D711" s="511"/>
      <c r="E711" s="511"/>
      <c r="F711" s="511"/>
      <c r="G711" s="511"/>
      <c r="H711" s="511"/>
      <c r="P711" s="65"/>
      <c r="Q711" s="65"/>
    </row>
    <row r="712" spans="1:17" ht="20.100000000000001" customHeight="1" x14ac:dyDescent="0.2">
      <c r="P712" s="65"/>
      <c r="Q712" s="65"/>
    </row>
    <row r="713" spans="1:17" ht="20.100000000000001" customHeight="1" x14ac:dyDescent="0.2">
      <c r="A713" s="65"/>
      <c r="B713" s="65"/>
      <c r="C713" s="65"/>
      <c r="D713" s="65"/>
      <c r="E713" s="65"/>
      <c r="F713" s="65"/>
      <c r="G713" s="65"/>
      <c r="H713" s="65"/>
      <c r="I713" s="65"/>
      <c r="J713" s="192" t="s">
        <v>119</v>
      </c>
      <c r="K713" s="192"/>
      <c r="L713" s="192"/>
      <c r="M713" s="192"/>
      <c r="N713" s="192"/>
      <c r="O713" s="192"/>
      <c r="P713" s="65"/>
      <c r="Q713" s="65"/>
    </row>
    <row r="715" spans="1:17" ht="20.100000000000001" customHeight="1" x14ac:dyDescent="0.2">
      <c r="B715" s="151" t="s">
        <v>77</v>
      </c>
      <c r="C715" s="151"/>
      <c r="D715" s="151"/>
    </row>
    <row r="716" spans="1:17" ht="20.100000000000001" customHeight="1" x14ac:dyDescent="0.2">
      <c r="B716" s="152"/>
      <c r="C716" s="152"/>
      <c r="D716" s="152"/>
    </row>
    <row r="717" spans="1:17" ht="20.100000000000001" customHeight="1" x14ac:dyDescent="0.2">
      <c r="B717" s="149" t="s">
        <v>80</v>
      </c>
      <c r="C717" s="149"/>
      <c r="D717" s="149"/>
    </row>
  </sheetData>
  <sheetProtection algorithmName="SHA-512" hashValue="Nqi3a4LrsW57ijA/dAZxM2GbBh5zia4GgnoPYO+31nK2EpdzE36AL++94Arhi7zVGRqOHos2cYOccqCsLQZufg==" saltValue="r3Gsqke0HGpAp+Kjzl9/dA==" spinCount="100000" sheet="1" objects="1" scenarios="1"/>
  <mergeCells count="695">
    <mergeCell ref="BB43:BK43"/>
    <mergeCell ref="BB45:BK45"/>
    <mergeCell ref="BB167:BJ168"/>
    <mergeCell ref="BB169:BJ169"/>
    <mergeCell ref="BB170:BJ171"/>
    <mergeCell ref="BB172:BJ174"/>
    <mergeCell ref="BB175:BJ177"/>
    <mergeCell ref="BB150:BJ152"/>
    <mergeCell ref="BB153:BJ154"/>
    <mergeCell ref="BB145:BJ146"/>
    <mergeCell ref="BB155:BJ156"/>
    <mergeCell ref="BB157:BJ158"/>
    <mergeCell ref="BB159:BJ159"/>
    <mergeCell ref="BB160:BJ160"/>
    <mergeCell ref="BB161:BJ161"/>
    <mergeCell ref="BB162:BJ162"/>
    <mergeCell ref="BB163:BJ163"/>
    <mergeCell ref="BB164:BJ164"/>
    <mergeCell ref="BB165:BJ165"/>
    <mergeCell ref="BB166:BJ166"/>
    <mergeCell ref="J678:L679"/>
    <mergeCell ref="BB109:BF109"/>
    <mergeCell ref="BH109:BJ111"/>
    <mergeCell ref="BB110:BF111"/>
    <mergeCell ref="BB112:BF112"/>
    <mergeCell ref="BB113:BJ114"/>
    <mergeCell ref="BB115:BF115"/>
    <mergeCell ref="BB116:BJ117"/>
    <mergeCell ref="BB118:BJ118"/>
    <mergeCell ref="BB127:BJ127"/>
    <mergeCell ref="BB128:BJ128"/>
    <mergeCell ref="BB129:BJ130"/>
    <mergeCell ref="BB141:BJ142"/>
    <mergeCell ref="BB131:BF131"/>
    <mergeCell ref="BD132:BE133"/>
    <mergeCell ref="BG134:BH134"/>
    <mergeCell ref="BD135:BE136"/>
    <mergeCell ref="BG138:BH138"/>
    <mergeCell ref="BB139:BJ140"/>
    <mergeCell ref="BB143:BJ144"/>
    <mergeCell ref="BB147:BJ149"/>
    <mergeCell ref="J302:O303"/>
    <mergeCell ref="J643:L644"/>
    <mergeCell ref="J279:K279"/>
    <mergeCell ref="C685:H688"/>
    <mergeCell ref="C697:H698"/>
    <mergeCell ref="C699:H705"/>
    <mergeCell ref="C706:H706"/>
    <mergeCell ref="C707:H708"/>
    <mergeCell ref="C709:H710"/>
    <mergeCell ref="C711:H711"/>
    <mergeCell ref="BB72:BE72"/>
    <mergeCell ref="BB73:BE73"/>
    <mergeCell ref="BB74:BE74"/>
    <mergeCell ref="BB75:BE75"/>
    <mergeCell ref="C666:H666"/>
    <mergeCell ref="C667:H667"/>
    <mergeCell ref="C668:H668"/>
    <mergeCell ref="C669:H672"/>
    <mergeCell ref="C673:H674"/>
    <mergeCell ref="C675:H675"/>
    <mergeCell ref="C676:H676"/>
    <mergeCell ref="C644:H644"/>
    <mergeCell ref="C638:H639"/>
    <mergeCell ref="B643:F643"/>
    <mergeCell ref="C645:G646"/>
    <mergeCell ref="D660:D661"/>
    <mergeCell ref="C663:H664"/>
    <mergeCell ref="BG67:BK71"/>
    <mergeCell ref="BH63:BJ65"/>
    <mergeCell ref="BB64:BG64"/>
    <mergeCell ref="BB65:BE65"/>
    <mergeCell ref="BB66:BE66"/>
    <mergeCell ref="BB67:BE67"/>
    <mergeCell ref="BB68:BE68"/>
    <mergeCell ref="BB69:BE69"/>
    <mergeCell ref="BB70:BF70"/>
    <mergeCell ref="BB71:BE71"/>
    <mergeCell ref="BB63:BF63"/>
    <mergeCell ref="BB46:BJ46"/>
    <mergeCell ref="BB47:BJ48"/>
    <mergeCell ref="BB52:BJ53"/>
    <mergeCell ref="BB57:BG57"/>
    <mergeCell ref="BB58:BG58"/>
    <mergeCell ref="BB59:BG59"/>
    <mergeCell ref="BB60:BG60"/>
    <mergeCell ref="J618:L619"/>
    <mergeCell ref="J289:O290"/>
    <mergeCell ref="J295:O295"/>
    <mergeCell ref="J296:O296"/>
    <mergeCell ref="J293:O294"/>
    <mergeCell ref="J323:O323"/>
    <mergeCell ref="J203:L203"/>
    <mergeCell ref="J204:O206"/>
    <mergeCell ref="J207:O208"/>
    <mergeCell ref="J209:O212"/>
    <mergeCell ref="J213:O215"/>
    <mergeCell ref="J216:O219"/>
    <mergeCell ref="J220:O221"/>
    <mergeCell ref="J222:O226"/>
    <mergeCell ref="J237:O240"/>
    <mergeCell ref="J241:O241"/>
    <mergeCell ref="C624:H625"/>
    <mergeCell ref="C626:H629"/>
    <mergeCell ref="J430:O430"/>
    <mergeCell ref="J431:O431"/>
    <mergeCell ref="C333:H334"/>
    <mergeCell ref="C344:H345"/>
    <mergeCell ref="D346:H346"/>
    <mergeCell ref="J348:K348"/>
    <mergeCell ref="B348:H352"/>
    <mergeCell ref="C353:H353"/>
    <mergeCell ref="J414:L414"/>
    <mergeCell ref="C335:H337"/>
    <mergeCell ref="D338:H340"/>
    <mergeCell ref="D341:H343"/>
    <mergeCell ref="D498:G498"/>
    <mergeCell ref="C499:G502"/>
    <mergeCell ref="D493:E493"/>
    <mergeCell ref="F493:G493"/>
    <mergeCell ref="C389:H391"/>
    <mergeCell ref="C397:H401"/>
    <mergeCell ref="C402:H408"/>
    <mergeCell ref="D409:H409"/>
    <mergeCell ref="D488:E488"/>
    <mergeCell ref="F488:G488"/>
    <mergeCell ref="C354:H354"/>
    <mergeCell ref="B355:H363"/>
    <mergeCell ref="D364:H364"/>
    <mergeCell ref="B365:F365"/>
    <mergeCell ref="J408:K410"/>
    <mergeCell ref="C371:H372"/>
    <mergeCell ref="C373:H375"/>
    <mergeCell ref="J381:O383"/>
    <mergeCell ref="J384:O385"/>
    <mergeCell ref="J387:O390"/>
    <mergeCell ref="J386:O386"/>
    <mergeCell ref="D385:H385"/>
    <mergeCell ref="J360:O362"/>
    <mergeCell ref="J363:O364"/>
    <mergeCell ref="J365:O365"/>
    <mergeCell ref="J391:O392"/>
    <mergeCell ref="J370:O371"/>
    <mergeCell ref="J372:O374"/>
    <mergeCell ref="J375:O376"/>
    <mergeCell ref="J377:O378"/>
    <mergeCell ref="J379:O380"/>
    <mergeCell ref="C384:H384"/>
    <mergeCell ref="J393:O394"/>
    <mergeCell ref="B160:C161"/>
    <mergeCell ref="B162:H163"/>
    <mergeCell ref="J266:O267"/>
    <mergeCell ref="J268:O268"/>
    <mergeCell ref="J269:O269"/>
    <mergeCell ref="J270:O273"/>
    <mergeCell ref="J274:O274"/>
    <mergeCell ref="J276:K278"/>
    <mergeCell ref="J227:O227"/>
    <mergeCell ref="J229:O229"/>
    <mergeCell ref="J191:O191"/>
    <mergeCell ref="J193:O195"/>
    <mergeCell ref="J192:O192"/>
    <mergeCell ref="J231:O231"/>
    <mergeCell ref="J233:O233"/>
    <mergeCell ref="J234:O236"/>
    <mergeCell ref="B241:G241"/>
    <mergeCell ref="B235:C236"/>
    <mergeCell ref="D272:H273"/>
    <mergeCell ref="B275:H276"/>
    <mergeCell ref="J248:K250"/>
    <mergeCell ref="B224:H226"/>
    <mergeCell ref="D227:H227"/>
    <mergeCell ref="B228:F228"/>
    <mergeCell ref="C118:D118"/>
    <mergeCell ref="B139:H142"/>
    <mergeCell ref="B143:H145"/>
    <mergeCell ref="J127:O128"/>
    <mergeCell ref="J129:O129"/>
    <mergeCell ref="J164:O167"/>
    <mergeCell ref="J168:O171"/>
    <mergeCell ref="G184:H185"/>
    <mergeCell ref="F177:G178"/>
    <mergeCell ref="B155:B156"/>
    <mergeCell ref="B146:H146"/>
    <mergeCell ref="D147:H147"/>
    <mergeCell ref="B148:F148"/>
    <mergeCell ref="B149:H149"/>
    <mergeCell ref="B151:H152"/>
    <mergeCell ref="D171:H171"/>
    <mergeCell ref="B172:F172"/>
    <mergeCell ref="B173:H175"/>
    <mergeCell ref="B181:H182"/>
    <mergeCell ref="B164:H165"/>
    <mergeCell ref="B166:H170"/>
    <mergeCell ref="J159:O160"/>
    <mergeCell ref="J161:O161"/>
    <mergeCell ref="J163:O163"/>
    <mergeCell ref="J281:L281"/>
    <mergeCell ref="J282:O282"/>
    <mergeCell ref="J283:O283"/>
    <mergeCell ref="J284:O284"/>
    <mergeCell ref="J285:O285"/>
    <mergeCell ref="J286:O286"/>
    <mergeCell ref="J316:O316"/>
    <mergeCell ref="C324:D324"/>
    <mergeCell ref="J306:K308"/>
    <mergeCell ref="J309:K309"/>
    <mergeCell ref="J311:L311"/>
    <mergeCell ref="J312:O312"/>
    <mergeCell ref="J322:O322"/>
    <mergeCell ref="C293:G293"/>
    <mergeCell ref="D284:H284"/>
    <mergeCell ref="D285:H287"/>
    <mergeCell ref="J287:O288"/>
    <mergeCell ref="J291:O292"/>
    <mergeCell ref="C294:D294"/>
    <mergeCell ref="J313:O313"/>
    <mergeCell ref="J314:O314"/>
    <mergeCell ref="J315:O315"/>
    <mergeCell ref="J304:O304"/>
    <mergeCell ref="I297:I298"/>
    <mergeCell ref="B229:H229"/>
    <mergeCell ref="B231:F231"/>
    <mergeCell ref="B232:C233"/>
    <mergeCell ref="J261:O261"/>
    <mergeCell ref="J262:O263"/>
    <mergeCell ref="J264:O264"/>
    <mergeCell ref="J265:O265"/>
    <mergeCell ref="J251:K251"/>
    <mergeCell ref="J253:L253"/>
    <mergeCell ref="J254:O254"/>
    <mergeCell ref="J255:O255"/>
    <mergeCell ref="J256:O256"/>
    <mergeCell ref="J257:O257"/>
    <mergeCell ref="J258:O258"/>
    <mergeCell ref="J259:O259"/>
    <mergeCell ref="J260:O260"/>
    <mergeCell ref="J243:O243"/>
    <mergeCell ref="J244:O246"/>
    <mergeCell ref="J242:O242"/>
    <mergeCell ref="C101:H102"/>
    <mergeCell ref="C103:H104"/>
    <mergeCell ref="C105:H107"/>
    <mergeCell ref="D108:H108"/>
    <mergeCell ref="C78:H80"/>
    <mergeCell ref="B81:H82"/>
    <mergeCell ref="B87:C87"/>
    <mergeCell ref="B94:H95"/>
    <mergeCell ref="D83:H83"/>
    <mergeCell ref="B84:F84"/>
    <mergeCell ref="B85:H85"/>
    <mergeCell ref="B90:H91"/>
    <mergeCell ref="B99:D100"/>
    <mergeCell ref="B202:H202"/>
    <mergeCell ref="B204:H204"/>
    <mergeCell ref="B189:D190"/>
    <mergeCell ref="B192:H195"/>
    <mergeCell ref="B196:H199"/>
    <mergeCell ref="D200:H200"/>
    <mergeCell ref="B208:D208"/>
    <mergeCell ref="E208:G208"/>
    <mergeCell ref="B201:F201"/>
    <mergeCell ref="J71:O71"/>
    <mergeCell ref="J72:O72"/>
    <mergeCell ref="J73:O73"/>
    <mergeCell ref="J74:O74"/>
    <mergeCell ref="J58:O58"/>
    <mergeCell ref="J59:O60"/>
    <mergeCell ref="J61:O61"/>
    <mergeCell ref="J62:O62"/>
    <mergeCell ref="J63:O63"/>
    <mergeCell ref="J65:K67"/>
    <mergeCell ref="J68:K68"/>
    <mergeCell ref="J70:L70"/>
    <mergeCell ref="C19:H20"/>
    <mergeCell ref="C21:H21"/>
    <mergeCell ref="B22:H23"/>
    <mergeCell ref="C40:H41"/>
    <mergeCell ref="C42:H47"/>
    <mergeCell ref="B68:D68"/>
    <mergeCell ref="C72:H73"/>
    <mergeCell ref="B12:B13"/>
    <mergeCell ref="C74:H77"/>
    <mergeCell ref="B60:H62"/>
    <mergeCell ref="B64:H65"/>
    <mergeCell ref="C48:H49"/>
    <mergeCell ref="C50:H51"/>
    <mergeCell ref="C52:F53"/>
    <mergeCell ref="C54:G55"/>
    <mergeCell ref="B59:F59"/>
    <mergeCell ref="C56:G57"/>
    <mergeCell ref="D58:H58"/>
    <mergeCell ref="M2:O2"/>
    <mergeCell ref="B4:H5"/>
    <mergeCell ref="B8:H11"/>
    <mergeCell ref="B7:F7"/>
    <mergeCell ref="F131:H131"/>
    <mergeCell ref="D135:F135"/>
    <mergeCell ref="B137:H138"/>
    <mergeCell ref="B109:F109"/>
    <mergeCell ref="B110:H110"/>
    <mergeCell ref="B126:H127"/>
    <mergeCell ref="F116:H117"/>
    <mergeCell ref="F120:H120"/>
    <mergeCell ref="F124:H124"/>
    <mergeCell ref="C116:D117"/>
    <mergeCell ref="E112:G113"/>
    <mergeCell ref="C32:F33"/>
    <mergeCell ref="E36:H37"/>
    <mergeCell ref="C38:F39"/>
    <mergeCell ref="C28:H28"/>
    <mergeCell ref="C30:H31"/>
    <mergeCell ref="B25:F25"/>
    <mergeCell ref="F24:H24"/>
    <mergeCell ref="C12:H15"/>
    <mergeCell ref="C16:H18"/>
    <mergeCell ref="J713:O713"/>
    <mergeCell ref="D442:H446"/>
    <mergeCell ref="D447:H449"/>
    <mergeCell ref="C447:C448"/>
    <mergeCell ref="C295:H296"/>
    <mergeCell ref="D291:H291"/>
    <mergeCell ref="B272:C273"/>
    <mergeCell ref="B278:H279"/>
    <mergeCell ref="C280:H281"/>
    <mergeCell ref="C282:H283"/>
    <mergeCell ref="C422:H422"/>
    <mergeCell ref="D466:H466"/>
    <mergeCell ref="C584:G584"/>
    <mergeCell ref="D588:G588"/>
    <mergeCell ref="C434:H436"/>
    <mergeCell ref="C437:H438"/>
    <mergeCell ref="D439:H441"/>
    <mergeCell ref="C478:H480"/>
    <mergeCell ref="F482:G482"/>
    <mergeCell ref="F483:G483"/>
    <mergeCell ref="F484:G484"/>
    <mergeCell ref="C482:E484"/>
    <mergeCell ref="D486:E487"/>
    <mergeCell ref="F486:G487"/>
    <mergeCell ref="B717:D717"/>
    <mergeCell ref="C528:D528"/>
    <mergeCell ref="C579:H579"/>
    <mergeCell ref="B467:H469"/>
    <mergeCell ref="C471:H471"/>
    <mergeCell ref="B475:C475"/>
    <mergeCell ref="B455:F455"/>
    <mergeCell ref="B457:H459"/>
    <mergeCell ref="B460:H463"/>
    <mergeCell ref="D509:G509"/>
    <mergeCell ref="D512:E513"/>
    <mergeCell ref="F512:G513"/>
    <mergeCell ref="D514:E515"/>
    <mergeCell ref="D516:E517"/>
    <mergeCell ref="D520:E521"/>
    <mergeCell ref="D518:E519"/>
    <mergeCell ref="F518:G519"/>
    <mergeCell ref="F514:G515"/>
    <mergeCell ref="F516:G517"/>
    <mergeCell ref="F520:G521"/>
    <mergeCell ref="D546:E546"/>
    <mergeCell ref="F546:G546"/>
    <mergeCell ref="D547:E547"/>
    <mergeCell ref="F547:G547"/>
    <mergeCell ref="B716:D716"/>
    <mergeCell ref="C288:H290"/>
    <mergeCell ref="D264:H264"/>
    <mergeCell ref="B265:F265"/>
    <mergeCell ref="C252:H254"/>
    <mergeCell ref="D255:H257"/>
    <mergeCell ref="D258:H263"/>
    <mergeCell ref="C248:H249"/>
    <mergeCell ref="D250:E250"/>
    <mergeCell ref="D251:E251"/>
    <mergeCell ref="G299:H299"/>
    <mergeCell ref="C311:H312"/>
    <mergeCell ref="D313:H313"/>
    <mergeCell ref="B314:F314"/>
    <mergeCell ref="C315:G315"/>
    <mergeCell ref="E529:H529"/>
    <mergeCell ref="C454:H454"/>
    <mergeCell ref="B464:H465"/>
    <mergeCell ref="E476:H476"/>
    <mergeCell ref="C524:H524"/>
    <mergeCell ref="C414:H418"/>
    <mergeCell ref="C419:H421"/>
    <mergeCell ref="B347:F347"/>
    <mergeCell ref="C376:H379"/>
    <mergeCell ref="E212:F212"/>
    <mergeCell ref="B214:H215"/>
    <mergeCell ref="B216:H218"/>
    <mergeCell ref="B715:D715"/>
    <mergeCell ref="B219:H223"/>
    <mergeCell ref="C380:H381"/>
    <mergeCell ref="C382:H383"/>
    <mergeCell ref="B376:B377"/>
    <mergeCell ref="C366:H370"/>
    <mergeCell ref="B410:F410"/>
    <mergeCell ref="D386:H386"/>
    <mergeCell ref="C304:H305"/>
    <mergeCell ref="C306:H310"/>
    <mergeCell ref="C246:H247"/>
    <mergeCell ref="B300:C300"/>
    <mergeCell ref="E301:H302"/>
    <mergeCell ref="D268:H268"/>
    <mergeCell ref="B292:F292"/>
    <mergeCell ref="C318:H318"/>
    <mergeCell ref="F510:G511"/>
    <mergeCell ref="D510:E511"/>
    <mergeCell ref="C411:H413"/>
    <mergeCell ref="D387:H387"/>
    <mergeCell ref="D388:H388"/>
    <mergeCell ref="C450:H453"/>
    <mergeCell ref="B456:H456"/>
    <mergeCell ref="D489:E489"/>
    <mergeCell ref="F489:G489"/>
    <mergeCell ref="D490:E490"/>
    <mergeCell ref="F490:G490"/>
    <mergeCell ref="D491:E491"/>
    <mergeCell ref="F491:G491"/>
    <mergeCell ref="D504:F505"/>
    <mergeCell ref="F492:G492"/>
    <mergeCell ref="D492:E492"/>
    <mergeCell ref="H499:H502"/>
    <mergeCell ref="D494:E494"/>
    <mergeCell ref="F494:G494"/>
    <mergeCell ref="D495:E495"/>
    <mergeCell ref="F495:G495"/>
    <mergeCell ref="D496:E496"/>
    <mergeCell ref="F496:G496"/>
    <mergeCell ref="D497:E497"/>
    <mergeCell ref="F497:G497"/>
    <mergeCell ref="D543:E543"/>
    <mergeCell ref="F543:G543"/>
    <mergeCell ref="C532:H534"/>
    <mergeCell ref="C536:E538"/>
    <mergeCell ref="F536:G536"/>
    <mergeCell ref="F537:G537"/>
    <mergeCell ref="F538:G538"/>
    <mergeCell ref="D506:F507"/>
    <mergeCell ref="G504:G505"/>
    <mergeCell ref="G506:G507"/>
    <mergeCell ref="C555:F556"/>
    <mergeCell ref="G555:H556"/>
    <mergeCell ref="C553:H553"/>
    <mergeCell ref="C558:F559"/>
    <mergeCell ref="G558:H559"/>
    <mergeCell ref="D561:F562"/>
    <mergeCell ref="G561:G562"/>
    <mergeCell ref="D548:E548"/>
    <mergeCell ref="F548:G548"/>
    <mergeCell ref="D549:E549"/>
    <mergeCell ref="F549:G549"/>
    <mergeCell ref="D550:E550"/>
    <mergeCell ref="F550:G550"/>
    <mergeCell ref="D551:E551"/>
    <mergeCell ref="F551:G551"/>
    <mergeCell ref="D552:G552"/>
    <mergeCell ref="J198:K200"/>
    <mergeCell ref="J201:K201"/>
    <mergeCell ref="J594:K594"/>
    <mergeCell ref="J596:L596"/>
    <mergeCell ref="J597:O603"/>
    <mergeCell ref="D563:F564"/>
    <mergeCell ref="G563:G564"/>
    <mergeCell ref="D565:F566"/>
    <mergeCell ref="G565:G566"/>
    <mergeCell ref="D568:G568"/>
    <mergeCell ref="D569:E570"/>
    <mergeCell ref="F569:G570"/>
    <mergeCell ref="D571:E572"/>
    <mergeCell ref="J345:K347"/>
    <mergeCell ref="J368:O369"/>
    <mergeCell ref="J366:O367"/>
    <mergeCell ref="J350:L350"/>
    <mergeCell ref="J351:O352"/>
    <mergeCell ref="J353:O355"/>
    <mergeCell ref="J356:O359"/>
    <mergeCell ref="D540:E541"/>
    <mergeCell ref="F540:G541"/>
    <mergeCell ref="D542:E542"/>
    <mergeCell ref="F542:G542"/>
    <mergeCell ref="J604:O608"/>
    <mergeCell ref="J609:O613"/>
    <mergeCell ref="J482:N484"/>
    <mergeCell ref="D573:E574"/>
    <mergeCell ref="F573:G574"/>
    <mergeCell ref="D575:E576"/>
    <mergeCell ref="F575:G576"/>
    <mergeCell ref="C591:H591"/>
    <mergeCell ref="F593:H594"/>
    <mergeCell ref="C597:H598"/>
    <mergeCell ref="I573:N574"/>
    <mergeCell ref="I575:N576"/>
    <mergeCell ref="J591:K593"/>
    <mergeCell ref="I571:N572"/>
    <mergeCell ref="G600:H600"/>
    <mergeCell ref="C602:F602"/>
    <mergeCell ref="B605:F605"/>
    <mergeCell ref="C606:H606"/>
    <mergeCell ref="D544:E544"/>
    <mergeCell ref="F544:G544"/>
    <mergeCell ref="D545:E545"/>
    <mergeCell ref="F545:G545"/>
    <mergeCell ref="F571:G572"/>
    <mergeCell ref="F527:G528"/>
    <mergeCell ref="J558:N559"/>
    <mergeCell ref="J564:N567"/>
    <mergeCell ref="J427:O427"/>
    <mergeCell ref="J469:O471"/>
    <mergeCell ref="J472:O475"/>
    <mergeCell ref="J476:O479"/>
    <mergeCell ref="J444:O445"/>
    <mergeCell ref="J446:O448"/>
    <mergeCell ref="J449:O450"/>
    <mergeCell ref="J451:O451"/>
    <mergeCell ref="J436:O437"/>
    <mergeCell ref="J438:O441"/>
    <mergeCell ref="I512:N513"/>
    <mergeCell ref="I514:N515"/>
    <mergeCell ref="I516:N517"/>
    <mergeCell ref="I518:N519"/>
    <mergeCell ref="I520:N521"/>
    <mergeCell ref="J536:N538"/>
    <mergeCell ref="J499:N502"/>
    <mergeCell ref="J509:N509"/>
    <mergeCell ref="J506:N507"/>
    <mergeCell ref="J442:O442"/>
    <mergeCell ref="J43:K43"/>
    <mergeCell ref="J7:K9"/>
    <mergeCell ref="J10:K10"/>
    <mergeCell ref="J12:L12"/>
    <mergeCell ref="J13:O14"/>
    <mergeCell ref="J15:O16"/>
    <mergeCell ref="J17:O17"/>
    <mergeCell ref="J18:O21"/>
    <mergeCell ref="J22:O23"/>
    <mergeCell ref="J24:O24"/>
    <mergeCell ref="J25:O27"/>
    <mergeCell ref="J28:O29"/>
    <mergeCell ref="J31:O31"/>
    <mergeCell ref="J33:O33"/>
    <mergeCell ref="J35:O35"/>
    <mergeCell ref="J36:O37"/>
    <mergeCell ref="J38:O38"/>
    <mergeCell ref="J40:K42"/>
    <mergeCell ref="J45:L45"/>
    <mergeCell ref="J46:O46"/>
    <mergeCell ref="J47:O47"/>
    <mergeCell ref="J48:O48"/>
    <mergeCell ref="J49:O49"/>
    <mergeCell ref="J50:O50"/>
    <mergeCell ref="J51:O53"/>
    <mergeCell ref="J54:O56"/>
    <mergeCell ref="J57:O57"/>
    <mergeCell ref="J109:K111"/>
    <mergeCell ref="J112:K112"/>
    <mergeCell ref="J114:L114"/>
    <mergeCell ref="J115:O115"/>
    <mergeCell ref="J75:O75"/>
    <mergeCell ref="J76:O76"/>
    <mergeCell ref="J77:O77"/>
    <mergeCell ref="J78:O80"/>
    <mergeCell ref="J81:O82"/>
    <mergeCell ref="J83:O83"/>
    <mergeCell ref="J85:K87"/>
    <mergeCell ref="J88:K88"/>
    <mergeCell ref="J90:L90"/>
    <mergeCell ref="J91:O91"/>
    <mergeCell ref="J92:O92"/>
    <mergeCell ref="J93:O93"/>
    <mergeCell ref="J94:O94"/>
    <mergeCell ref="J95:O95"/>
    <mergeCell ref="J96:O97"/>
    <mergeCell ref="J100:O100"/>
    <mergeCell ref="J101:O101"/>
    <mergeCell ref="J98:O99"/>
    <mergeCell ref="J116:O116"/>
    <mergeCell ref="J117:O117"/>
    <mergeCell ref="J118:O118"/>
    <mergeCell ref="J119:O119"/>
    <mergeCell ref="J120:O120"/>
    <mergeCell ref="J122:O122"/>
    <mergeCell ref="J123:O123"/>
    <mergeCell ref="J121:O121"/>
    <mergeCell ref="J124:O126"/>
    <mergeCell ref="J148:K150"/>
    <mergeCell ref="J151:K151"/>
    <mergeCell ref="J153:L153"/>
    <mergeCell ref="J154:O154"/>
    <mergeCell ref="J155:O155"/>
    <mergeCell ref="J156:O156"/>
    <mergeCell ref="J157:O157"/>
    <mergeCell ref="J158:O158"/>
    <mergeCell ref="J162:O162"/>
    <mergeCell ref="J190:O190"/>
    <mergeCell ref="J172:K174"/>
    <mergeCell ref="J175:K175"/>
    <mergeCell ref="J177:L177"/>
    <mergeCell ref="J178:O178"/>
    <mergeCell ref="J179:O179"/>
    <mergeCell ref="J180:O180"/>
    <mergeCell ref="J181:O181"/>
    <mergeCell ref="J182:O182"/>
    <mergeCell ref="J183:O185"/>
    <mergeCell ref="BB4:BG5"/>
    <mergeCell ref="BB7:BF7"/>
    <mergeCell ref="BH7:BJ9"/>
    <mergeCell ref="BB8:BE8"/>
    <mergeCell ref="BB9:BE9"/>
    <mergeCell ref="BB10:BE10"/>
    <mergeCell ref="BB11:BE11"/>
    <mergeCell ref="BB12:BE12"/>
    <mergeCell ref="BB13:BE13"/>
    <mergeCell ref="BB14:BF14"/>
    <mergeCell ref="BB15:BE15"/>
    <mergeCell ref="BB16:BF16"/>
    <mergeCell ref="BG11:BK15"/>
    <mergeCell ref="BB19:BJ23"/>
    <mergeCell ref="BB34:BC34"/>
    <mergeCell ref="BB35:BJ36"/>
    <mergeCell ref="BB37:BJ37"/>
    <mergeCell ref="BB38:BJ38"/>
    <mergeCell ref="BB17:BJ17"/>
    <mergeCell ref="BB25:BJ25"/>
    <mergeCell ref="BB26:BJ26"/>
    <mergeCell ref="BB27:BJ27"/>
    <mergeCell ref="BB28:BJ28"/>
    <mergeCell ref="BB24:BC24"/>
    <mergeCell ref="BB29:BJ30"/>
    <mergeCell ref="BB39:BJ39"/>
    <mergeCell ref="BB40:BC40"/>
    <mergeCell ref="BB41:BJ42"/>
    <mergeCell ref="BB44:BJ44"/>
    <mergeCell ref="C630:H632"/>
    <mergeCell ref="C633:H635"/>
    <mergeCell ref="C636:H637"/>
    <mergeCell ref="C640:H641"/>
    <mergeCell ref="J297:O300"/>
    <mergeCell ref="J301:O301"/>
    <mergeCell ref="J320:O321"/>
    <mergeCell ref="J317:O319"/>
    <mergeCell ref="BB76:BG76"/>
    <mergeCell ref="BB80:BG80"/>
    <mergeCell ref="BB85:BJ85"/>
    <mergeCell ref="BB86:BJ86"/>
    <mergeCell ref="BB87:BJ87"/>
    <mergeCell ref="BB88:BJ91"/>
    <mergeCell ref="BB92:BJ92"/>
    <mergeCell ref="BB93:BJ94"/>
    <mergeCell ref="J443:O443"/>
    <mergeCell ref="J419:O422"/>
    <mergeCell ref="J423:O426"/>
    <mergeCell ref="BB96:BC96"/>
    <mergeCell ref="BB95:BC95"/>
    <mergeCell ref="BB97:BC97"/>
    <mergeCell ref="BB98:BC98"/>
    <mergeCell ref="BD95:BI95"/>
    <mergeCell ref="BD96:BI96"/>
    <mergeCell ref="BD97:BI97"/>
    <mergeCell ref="BD98:BI98"/>
    <mergeCell ref="BB99:BJ100"/>
    <mergeCell ref="B678:F678"/>
    <mergeCell ref="C679:H684"/>
    <mergeCell ref="BB101:BC101"/>
    <mergeCell ref="BD101:BI101"/>
    <mergeCell ref="BB102:BC102"/>
    <mergeCell ref="BD102:BI102"/>
    <mergeCell ref="BB103:BC103"/>
    <mergeCell ref="BD103:BI103"/>
    <mergeCell ref="BB104:BC104"/>
    <mergeCell ref="BD104:BI104"/>
    <mergeCell ref="BB105:BJ106"/>
    <mergeCell ref="J433:O435"/>
    <mergeCell ref="J428:O428"/>
    <mergeCell ref="J452:O454"/>
    <mergeCell ref="J455:O459"/>
    <mergeCell ref="J460:O468"/>
    <mergeCell ref="J324:O328"/>
    <mergeCell ref="J329:O330"/>
    <mergeCell ref="J333:O334"/>
    <mergeCell ref="J331:O331"/>
    <mergeCell ref="J332:O332"/>
    <mergeCell ref="J415:O418"/>
    <mergeCell ref="J411:K411"/>
    <mergeCell ref="J186:O189"/>
    <mergeCell ref="J495:O497"/>
    <mergeCell ref="J550:O551"/>
    <mergeCell ref="J555:N556"/>
    <mergeCell ref="J395:O396"/>
    <mergeCell ref="J397:O399"/>
    <mergeCell ref="J400:O401"/>
    <mergeCell ref="J402:O403"/>
    <mergeCell ref="J404:O404"/>
    <mergeCell ref="I460:I461"/>
  </mergeCells>
  <hyperlinks>
    <hyperlink ref="B717:D717" r:id="rId1" location="'Γενικά προβλήματα οργ. χημείας'!A1" display="… στην αρχή της σελίδας"/>
    <hyperlink ref="M619" r:id="rId2" location="'Γενικά προβλήματα οργ. χημείας'!BL5"/>
    <hyperlink ref="BK9" r:id="rId3" location="'Γενικά προβλήματα οργ. χημείας'!A606"/>
    <hyperlink ref="BK65" r:id="rId4" location="'Γενικά προβλήματα οργ. χημείας'!A643"/>
    <hyperlink ref="M679" r:id="rId5" location="'Γενικά προβλήματα οργ. χημείας'!BL108"/>
    <hyperlink ref="M644" r:id="rId6" location="'Γενικά προβλήματα οργ. χημείας'!BL62"/>
    <hyperlink ref="BK111" r:id="rId7" location="'Γενικά προβλήματα οργ. χημείας'!A678"/>
  </hyperlinks>
  <pageMargins left="0.7" right="0.7" top="0.75" bottom="0.75" header="0.3" footer="0.3"/>
  <pageSetup paperSize="9" orientation="portrait" horizontalDpi="300" verticalDpi="300" r:id="rId8"/>
  <drawing r:id="rId9"/>
  <legacyDrawing r:id="rId10"/>
  <oleObjects>
    <mc:AlternateContent xmlns:mc="http://schemas.openxmlformats.org/markup-compatibility/2006">
      <mc:Choice Requires="x14">
        <oleObject progId="Equation.3" shapeId="86" r:id="rId11">
          <objectPr defaultSize="0" autoPict="0" r:id="rId12">
            <anchor moveWithCells="1">
              <from>
                <xdr:col>54</xdr:col>
                <xdr:colOff>28575</xdr:colOff>
                <xdr:row>30</xdr:row>
                <xdr:rowOff>38100</xdr:rowOff>
              </from>
              <to>
                <xdr:col>58</xdr:col>
                <xdr:colOff>47625</xdr:colOff>
                <xdr:row>31</xdr:row>
                <xdr:rowOff>219075</xdr:rowOff>
              </to>
            </anchor>
          </objectPr>
        </oleObject>
      </mc:Choice>
      <mc:Fallback>
        <oleObject progId="Equation.3" shapeId="10267" r:id="rId11"/>
      </mc:Fallback>
    </mc:AlternateContent>
    <mc:AlternateContent xmlns:mc="http://schemas.openxmlformats.org/markup-compatibility/2006">
      <mc:Choice Requires="x14">
        <oleObject progId="Equation.3" shapeId="10268" r:id="rId13">
          <objectPr defaultSize="0" autoPict="0" r:id="rId14">
            <anchor moveWithCells="1">
              <from>
                <xdr:col>53</xdr:col>
                <xdr:colOff>552450</xdr:colOff>
                <xdr:row>48</xdr:row>
                <xdr:rowOff>133350</xdr:rowOff>
              </from>
              <to>
                <xdr:col>58</xdr:col>
                <xdr:colOff>571500</xdr:colOff>
                <xdr:row>50</xdr:row>
                <xdr:rowOff>19050</xdr:rowOff>
              </to>
            </anchor>
          </objectPr>
        </oleObject>
      </mc:Choice>
      <mc:Fallback>
        <oleObject progId="Equation.3" shapeId="10268" r:id="rId13"/>
      </mc:Fallback>
    </mc:AlternateContent>
    <mc:AlternateContent xmlns:mc="http://schemas.openxmlformats.org/markup-compatibility/2006">
      <mc:Choice Requires="x14">
        <oleObject progId="Equation.3" shapeId="87" r:id="rId15">
          <objectPr defaultSize="0" autoPict="0" r:id="rId16">
            <anchor moveWithCells="1">
              <from>
                <xdr:col>53</xdr:col>
                <xdr:colOff>552450</xdr:colOff>
                <xdr:row>53</xdr:row>
                <xdr:rowOff>38100</xdr:rowOff>
              </from>
              <to>
                <xdr:col>57</xdr:col>
                <xdr:colOff>142875</xdr:colOff>
                <xdr:row>54</xdr:row>
                <xdr:rowOff>200025</xdr:rowOff>
              </to>
            </anchor>
          </objectPr>
        </oleObject>
      </mc:Choice>
      <mc:Fallback>
        <oleObject progId="Equation.3" shapeId="10269" r:id="rId1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5"/>
  <sheetViews>
    <sheetView zoomScale="96" zoomScaleNormal="96" workbookViewId="0"/>
  </sheetViews>
  <sheetFormatPr defaultColWidth="9.140625" defaultRowHeight="14.25" x14ac:dyDescent="0.2"/>
  <cols>
    <col min="1" max="16384" width="9.140625" style="57"/>
  </cols>
  <sheetData>
    <row r="1" spans="1:17" ht="15.95" customHeight="1" x14ac:dyDescent="0.2">
      <c r="A1" s="79">
        <v>3412</v>
      </c>
      <c r="B1" s="79"/>
      <c r="C1" s="79"/>
      <c r="D1" s="79"/>
      <c r="E1" s="79"/>
      <c r="F1" s="79"/>
      <c r="G1" s="79"/>
      <c r="H1" s="79"/>
      <c r="I1" s="79"/>
      <c r="J1" s="79"/>
      <c r="K1" s="79"/>
      <c r="L1" s="79"/>
      <c r="M1" s="79"/>
      <c r="N1" s="79"/>
      <c r="O1" s="79"/>
      <c r="P1" s="86"/>
      <c r="Q1" s="86"/>
    </row>
    <row r="2" spans="1:17" ht="15.95" customHeight="1" x14ac:dyDescent="0.2">
      <c r="A2" s="81"/>
      <c r="B2" s="81"/>
      <c r="C2" s="81"/>
      <c r="D2" s="81"/>
      <c r="E2" s="81"/>
      <c r="F2" s="81"/>
      <c r="G2" s="81"/>
      <c r="H2" s="81"/>
      <c r="I2" s="81"/>
      <c r="J2" s="81"/>
      <c r="K2" s="81"/>
      <c r="L2" s="81"/>
      <c r="M2" s="160" t="s">
        <v>307</v>
      </c>
      <c r="N2" s="160"/>
      <c r="O2" s="160"/>
      <c r="P2" s="86"/>
      <c r="Q2" s="86"/>
    </row>
    <row r="3" spans="1:17" ht="15.95" customHeight="1" x14ac:dyDescent="0.2">
      <c r="A3" s="79"/>
      <c r="B3" s="79"/>
      <c r="C3" s="79"/>
      <c r="D3" s="79"/>
      <c r="E3" s="79"/>
      <c r="F3" s="79"/>
      <c r="G3" s="79"/>
      <c r="H3" s="79"/>
      <c r="I3" s="79"/>
      <c r="J3" s="79"/>
      <c r="K3" s="79"/>
      <c r="L3" s="79"/>
      <c r="M3" s="79"/>
      <c r="N3" s="79"/>
      <c r="O3" s="79"/>
      <c r="P3" s="86"/>
      <c r="Q3" s="86"/>
    </row>
    <row r="4" spans="1:17" ht="15.95" customHeight="1" x14ac:dyDescent="0.2">
      <c r="A4" s="161" t="s">
        <v>325</v>
      </c>
      <c r="B4" s="161"/>
      <c r="C4" s="161"/>
      <c r="D4" s="161"/>
      <c r="E4" s="161"/>
      <c r="F4" s="161"/>
      <c r="G4" s="161"/>
      <c r="H4" s="79"/>
      <c r="I4" s="79"/>
      <c r="J4" s="79"/>
      <c r="K4" s="79"/>
      <c r="L4" s="79"/>
      <c r="M4" s="79"/>
      <c r="N4" s="79"/>
      <c r="O4" s="79"/>
      <c r="P4" s="86"/>
      <c r="Q4" s="86"/>
    </row>
    <row r="5" spans="1:17" ht="15.95" customHeight="1" x14ac:dyDescent="0.2">
      <c r="A5" s="161"/>
      <c r="B5" s="161"/>
      <c r="C5" s="161"/>
      <c r="D5" s="161"/>
      <c r="E5" s="161"/>
      <c r="F5" s="161"/>
      <c r="G5" s="161"/>
      <c r="H5" s="79"/>
      <c r="I5" s="79"/>
      <c r="J5" s="79"/>
      <c r="K5" s="79"/>
      <c r="L5" s="79"/>
      <c r="M5" s="79"/>
      <c r="N5" s="79"/>
      <c r="O5" s="79"/>
      <c r="P5" s="86"/>
      <c r="Q5" s="86"/>
    </row>
    <row r="6" spans="1:17" ht="15.95" customHeight="1" x14ac:dyDescent="0.2">
      <c r="A6" s="79"/>
      <c r="B6" s="79"/>
      <c r="C6" s="79"/>
      <c r="D6" s="79"/>
      <c r="E6" s="79"/>
      <c r="F6" s="79"/>
      <c r="G6" s="79"/>
      <c r="H6" s="162" t="s">
        <v>326</v>
      </c>
      <c r="I6" s="162"/>
      <c r="J6" s="162"/>
      <c r="K6" s="79"/>
      <c r="L6" s="79"/>
      <c r="M6" s="79"/>
      <c r="N6" s="79"/>
      <c r="O6" s="79"/>
      <c r="P6" s="86"/>
      <c r="Q6" s="86"/>
    </row>
    <row r="7" spans="1:17" ht="15.95" customHeight="1" x14ac:dyDescent="0.2">
      <c r="A7" s="164" t="s">
        <v>773</v>
      </c>
      <c r="B7" s="164"/>
      <c r="C7" s="164"/>
      <c r="D7" s="164"/>
      <c r="E7" s="164"/>
      <c r="F7" s="164"/>
      <c r="G7" s="164"/>
      <c r="H7" s="154" t="s">
        <v>775</v>
      </c>
      <c r="I7" s="154"/>
      <c r="J7" s="154"/>
      <c r="K7" s="154"/>
      <c r="L7" s="154"/>
      <c r="M7" s="154"/>
      <c r="N7" s="154"/>
      <c r="O7" s="154"/>
      <c r="P7" s="86"/>
      <c r="Q7" s="86"/>
    </row>
    <row r="8" spans="1:17" ht="15.95" customHeight="1" x14ac:dyDescent="0.2">
      <c r="A8" s="164"/>
      <c r="B8" s="164"/>
      <c r="C8" s="164"/>
      <c r="D8" s="164"/>
      <c r="E8" s="164"/>
      <c r="F8" s="164"/>
      <c r="G8" s="164"/>
      <c r="H8" s="154"/>
      <c r="I8" s="154"/>
      <c r="J8" s="154"/>
      <c r="K8" s="154"/>
      <c r="L8" s="154"/>
      <c r="M8" s="154"/>
      <c r="N8" s="154"/>
      <c r="O8" s="154"/>
      <c r="P8" s="86"/>
      <c r="Q8" s="86"/>
    </row>
    <row r="9" spans="1:17" ht="15.95" customHeight="1" x14ac:dyDescent="0.2">
      <c r="A9" s="164"/>
      <c r="B9" s="164"/>
      <c r="C9" s="164"/>
      <c r="D9" s="164"/>
      <c r="E9" s="164"/>
      <c r="F9" s="164"/>
      <c r="G9" s="164"/>
      <c r="H9" s="154"/>
      <c r="I9" s="154"/>
      <c r="J9" s="154"/>
      <c r="K9" s="154"/>
      <c r="L9" s="154"/>
      <c r="M9" s="154"/>
      <c r="N9" s="154"/>
      <c r="O9" s="154"/>
      <c r="P9" s="86"/>
      <c r="Q9" s="86"/>
    </row>
    <row r="10" spans="1:17" ht="15.95" customHeight="1" x14ac:dyDescent="0.2">
      <c r="A10" s="164"/>
      <c r="B10" s="164"/>
      <c r="C10" s="164"/>
      <c r="D10" s="164"/>
      <c r="E10" s="164"/>
      <c r="F10" s="164"/>
      <c r="G10" s="164"/>
      <c r="H10" s="154"/>
      <c r="I10" s="154"/>
      <c r="J10" s="154"/>
      <c r="K10" s="154"/>
      <c r="L10" s="154"/>
      <c r="M10" s="154"/>
      <c r="N10" s="154"/>
      <c r="O10" s="154"/>
      <c r="P10" s="86"/>
      <c r="Q10" s="86"/>
    </row>
    <row r="11" spans="1:17" ht="15.95" customHeight="1" x14ac:dyDescent="0.2">
      <c r="A11" s="164"/>
      <c r="B11" s="164"/>
      <c r="C11" s="164"/>
      <c r="D11" s="164"/>
      <c r="E11" s="164"/>
      <c r="F11" s="164"/>
      <c r="G11" s="164"/>
      <c r="P11" s="86"/>
      <c r="Q11" s="86"/>
    </row>
    <row r="12" spans="1:17" ht="15.95" customHeight="1" x14ac:dyDescent="0.2">
      <c r="A12" s="164"/>
      <c r="B12" s="164"/>
      <c r="C12" s="164"/>
      <c r="D12" s="164"/>
      <c r="E12" s="164"/>
      <c r="F12" s="164"/>
      <c r="G12" s="164"/>
      <c r="P12" s="86"/>
      <c r="Q12" s="86"/>
    </row>
    <row r="13" spans="1:17" ht="15.95" customHeight="1" x14ac:dyDescent="0.2">
      <c r="A13" s="164"/>
      <c r="B13" s="164"/>
      <c r="C13" s="164"/>
      <c r="D13" s="164"/>
      <c r="E13" s="164"/>
      <c r="F13" s="164"/>
      <c r="G13" s="164"/>
      <c r="H13" s="154" t="s">
        <v>776</v>
      </c>
      <c r="I13" s="154"/>
      <c r="J13" s="154"/>
      <c r="K13" s="154"/>
      <c r="L13" s="154"/>
      <c r="M13" s="154"/>
      <c r="N13" s="154"/>
      <c r="O13" s="154"/>
      <c r="P13" s="86"/>
      <c r="Q13" s="86"/>
    </row>
    <row r="14" spans="1:17" ht="15.95" customHeight="1" x14ac:dyDescent="0.2">
      <c r="A14" s="164"/>
      <c r="B14" s="164"/>
      <c r="C14" s="164"/>
      <c r="D14" s="164"/>
      <c r="E14" s="164"/>
      <c r="F14" s="164"/>
      <c r="G14" s="164"/>
      <c r="H14" s="154"/>
      <c r="I14" s="154"/>
      <c r="J14" s="154"/>
      <c r="K14" s="154"/>
      <c r="L14" s="154"/>
      <c r="M14" s="154"/>
      <c r="N14" s="154"/>
      <c r="O14" s="154"/>
      <c r="P14" s="86"/>
      <c r="Q14" s="86"/>
    </row>
    <row r="15" spans="1:17" ht="15.95" customHeight="1" x14ac:dyDescent="0.2">
      <c r="A15" s="164"/>
      <c r="B15" s="164"/>
      <c r="C15" s="164"/>
      <c r="D15" s="164"/>
      <c r="E15" s="164"/>
      <c r="F15" s="164"/>
      <c r="G15" s="164"/>
      <c r="H15" s="154"/>
      <c r="I15" s="154"/>
      <c r="J15" s="154"/>
      <c r="K15" s="154"/>
      <c r="L15" s="154"/>
      <c r="M15" s="154"/>
      <c r="N15" s="154"/>
      <c r="O15" s="154"/>
      <c r="P15" s="86"/>
      <c r="Q15" s="86"/>
    </row>
    <row r="16" spans="1:17" ht="15.95" customHeight="1" x14ac:dyDescent="0.2">
      <c r="A16" s="164" t="s">
        <v>327</v>
      </c>
      <c r="B16" s="164"/>
      <c r="C16" s="164"/>
      <c r="D16" s="164"/>
      <c r="E16" s="164"/>
      <c r="F16" s="164"/>
      <c r="G16" s="164"/>
      <c r="H16" s="154"/>
      <c r="I16" s="154"/>
      <c r="J16" s="154"/>
      <c r="K16" s="154"/>
      <c r="L16" s="154"/>
      <c r="M16" s="154"/>
      <c r="N16" s="154"/>
      <c r="O16" s="154"/>
      <c r="P16" s="86"/>
      <c r="Q16" s="86"/>
    </row>
    <row r="17" spans="1:17" ht="15.95" customHeight="1" x14ac:dyDescent="0.2">
      <c r="A17" s="164"/>
      <c r="B17" s="164"/>
      <c r="C17" s="164"/>
      <c r="D17" s="164"/>
      <c r="E17" s="164"/>
      <c r="F17" s="164"/>
      <c r="G17" s="164"/>
      <c r="H17" s="154"/>
      <c r="I17" s="154"/>
      <c r="J17" s="154"/>
      <c r="K17" s="154"/>
      <c r="L17" s="154"/>
      <c r="M17" s="154"/>
      <c r="N17" s="154"/>
      <c r="O17" s="154"/>
      <c r="P17" s="86"/>
      <c r="Q17" s="86"/>
    </row>
    <row r="18" spans="1:17" ht="15.95" customHeight="1" x14ac:dyDescent="0.2">
      <c r="A18" s="164"/>
      <c r="B18" s="164"/>
      <c r="C18" s="164"/>
      <c r="D18" s="164"/>
      <c r="E18" s="164"/>
      <c r="F18" s="164"/>
      <c r="G18" s="164"/>
      <c r="H18" s="154"/>
      <c r="I18" s="154"/>
      <c r="J18" s="154"/>
      <c r="K18" s="154"/>
      <c r="L18" s="154"/>
      <c r="M18" s="154"/>
      <c r="N18" s="154"/>
      <c r="O18" s="154"/>
      <c r="P18" s="86"/>
      <c r="Q18" s="86"/>
    </row>
    <row r="19" spans="1:17" ht="15.95" customHeight="1" x14ac:dyDescent="0.2">
      <c r="A19" s="164"/>
      <c r="B19" s="164"/>
      <c r="C19" s="164"/>
      <c r="D19" s="164"/>
      <c r="E19" s="164"/>
      <c r="F19" s="164"/>
      <c r="G19" s="164"/>
      <c r="H19" s="154" t="s">
        <v>401</v>
      </c>
      <c r="I19" s="154"/>
      <c r="J19" s="154"/>
      <c r="K19" s="154"/>
      <c r="L19" s="154"/>
      <c r="M19" s="154"/>
      <c r="N19" s="154"/>
      <c r="O19" s="154"/>
      <c r="P19" s="86"/>
      <c r="Q19" s="86"/>
    </row>
    <row r="20" spans="1:17" ht="15.95" customHeight="1" x14ac:dyDescent="0.2">
      <c r="A20" s="164"/>
      <c r="B20" s="164"/>
      <c r="C20" s="164"/>
      <c r="D20" s="164"/>
      <c r="E20" s="164"/>
      <c r="F20" s="164"/>
      <c r="G20" s="164"/>
      <c r="H20" s="154"/>
      <c r="I20" s="154"/>
      <c r="J20" s="154"/>
      <c r="K20" s="154"/>
      <c r="L20" s="154"/>
      <c r="M20" s="154"/>
      <c r="N20" s="154"/>
      <c r="O20" s="154"/>
      <c r="P20" s="86"/>
      <c r="Q20" s="86"/>
    </row>
    <row r="21" spans="1:17" ht="15.95" customHeight="1" x14ac:dyDescent="0.2">
      <c r="A21" s="164"/>
      <c r="B21" s="164"/>
      <c r="C21" s="164"/>
      <c r="D21" s="164"/>
      <c r="E21" s="164"/>
      <c r="F21" s="164"/>
      <c r="G21" s="164"/>
      <c r="H21" s="154"/>
      <c r="I21" s="154"/>
      <c r="J21" s="154"/>
      <c r="K21" s="154"/>
      <c r="L21" s="154"/>
      <c r="M21" s="154"/>
      <c r="N21" s="154"/>
      <c r="O21" s="154"/>
      <c r="P21" s="86"/>
      <c r="Q21" s="86"/>
    </row>
    <row r="22" spans="1:17" ht="15.95" customHeight="1" x14ac:dyDescent="0.2">
      <c r="A22" s="164"/>
      <c r="B22" s="164"/>
      <c r="C22" s="164"/>
      <c r="D22" s="164"/>
      <c r="E22" s="164"/>
      <c r="F22" s="164"/>
      <c r="G22" s="164"/>
      <c r="P22" s="86"/>
      <c r="Q22" s="86"/>
    </row>
    <row r="23" spans="1:17" ht="15.95" customHeight="1" x14ac:dyDescent="0.2">
      <c r="A23" s="164"/>
      <c r="B23" s="164"/>
      <c r="C23" s="164"/>
      <c r="D23" s="164"/>
      <c r="E23" s="164"/>
      <c r="F23" s="164"/>
      <c r="G23" s="164"/>
      <c r="I23" s="173" t="s">
        <v>328</v>
      </c>
      <c r="J23" s="173"/>
      <c r="K23" s="173"/>
      <c r="L23" s="173"/>
      <c r="P23" s="86"/>
      <c r="Q23" s="86"/>
    </row>
    <row r="24" spans="1:17" ht="15.95" customHeight="1" x14ac:dyDescent="0.2">
      <c r="A24" s="164" t="s">
        <v>774</v>
      </c>
      <c r="B24" s="164"/>
      <c r="C24" s="164"/>
      <c r="D24" s="164"/>
      <c r="E24" s="164"/>
      <c r="F24" s="164"/>
      <c r="G24" s="164"/>
      <c r="I24" s="87" t="s">
        <v>329</v>
      </c>
      <c r="J24" s="66"/>
      <c r="K24" s="66"/>
      <c r="P24" s="86"/>
      <c r="Q24" s="86"/>
    </row>
    <row r="25" spans="1:17" ht="15.95" customHeight="1" x14ac:dyDescent="0.2">
      <c r="A25" s="164"/>
      <c r="B25" s="164"/>
      <c r="C25" s="164"/>
      <c r="D25" s="164"/>
      <c r="E25" s="164"/>
      <c r="F25" s="164"/>
      <c r="G25" s="164"/>
      <c r="I25" s="87" t="s">
        <v>330</v>
      </c>
      <c r="J25" s="66"/>
      <c r="K25" s="66"/>
      <c r="P25" s="86"/>
      <c r="Q25" s="86"/>
    </row>
    <row r="26" spans="1:17" ht="15.95" customHeight="1" x14ac:dyDescent="0.2">
      <c r="A26" s="164"/>
      <c r="B26" s="164"/>
      <c r="C26" s="164"/>
      <c r="D26" s="164"/>
      <c r="E26" s="164"/>
      <c r="F26" s="164"/>
      <c r="G26" s="164"/>
      <c r="P26" s="86"/>
      <c r="Q26" s="86"/>
    </row>
    <row r="27" spans="1:17" ht="15.95" customHeight="1" x14ac:dyDescent="0.2">
      <c r="A27" s="164"/>
      <c r="B27" s="164"/>
      <c r="C27" s="164"/>
      <c r="D27" s="164"/>
      <c r="E27" s="164"/>
      <c r="F27" s="164"/>
      <c r="G27" s="164"/>
      <c r="H27" s="154" t="s">
        <v>777</v>
      </c>
      <c r="I27" s="154"/>
      <c r="J27" s="154"/>
      <c r="K27" s="154"/>
      <c r="L27" s="154"/>
      <c r="M27" s="154"/>
      <c r="N27" s="154"/>
      <c r="O27" s="154"/>
      <c r="P27" s="86"/>
      <c r="Q27" s="86"/>
    </row>
    <row r="28" spans="1:17" ht="15.95" customHeight="1" x14ac:dyDescent="0.2">
      <c r="A28" s="164"/>
      <c r="B28" s="164"/>
      <c r="C28" s="164"/>
      <c r="D28" s="164"/>
      <c r="E28" s="164"/>
      <c r="F28" s="164"/>
      <c r="G28" s="164"/>
      <c r="H28" s="154"/>
      <c r="I28" s="154"/>
      <c r="J28" s="154"/>
      <c r="K28" s="154"/>
      <c r="L28" s="154"/>
      <c r="M28" s="154"/>
      <c r="N28" s="154"/>
      <c r="O28" s="154"/>
      <c r="P28" s="86"/>
      <c r="Q28" s="86"/>
    </row>
    <row r="29" spans="1:17" ht="15.95" customHeight="1" x14ac:dyDescent="0.2">
      <c r="A29" s="164"/>
      <c r="B29" s="164"/>
      <c r="C29" s="164"/>
      <c r="D29" s="164"/>
      <c r="E29" s="164"/>
      <c r="F29" s="164"/>
      <c r="G29" s="164"/>
      <c r="H29" s="154"/>
      <c r="I29" s="154"/>
      <c r="J29" s="154"/>
      <c r="K29" s="154"/>
      <c r="L29" s="154"/>
      <c r="M29" s="154"/>
      <c r="N29" s="154"/>
      <c r="O29" s="154"/>
      <c r="P29" s="86"/>
      <c r="Q29" s="86"/>
    </row>
    <row r="30" spans="1:17" ht="15.95" customHeight="1" x14ac:dyDescent="0.2">
      <c r="A30" s="164"/>
      <c r="B30" s="164"/>
      <c r="C30" s="164"/>
      <c r="D30" s="164"/>
      <c r="E30" s="164"/>
      <c r="F30" s="164"/>
      <c r="G30" s="164"/>
      <c r="H30" s="154"/>
      <c r="I30" s="154"/>
      <c r="J30" s="154"/>
      <c r="K30" s="154"/>
      <c r="L30" s="154"/>
      <c r="M30" s="154"/>
      <c r="N30" s="154"/>
      <c r="O30" s="154"/>
      <c r="P30" s="86"/>
      <c r="Q30" s="86"/>
    </row>
    <row r="31" spans="1:17" ht="15.95" customHeight="1" x14ac:dyDescent="0.2">
      <c r="A31" s="164"/>
      <c r="B31" s="164"/>
      <c r="C31" s="164"/>
      <c r="D31" s="164"/>
      <c r="E31" s="164"/>
      <c r="F31" s="164"/>
      <c r="G31" s="164"/>
      <c r="H31" s="154"/>
      <c r="I31" s="154"/>
      <c r="J31" s="154"/>
      <c r="K31" s="154"/>
      <c r="L31" s="154"/>
      <c r="M31" s="154"/>
      <c r="N31" s="154"/>
      <c r="O31" s="154"/>
      <c r="P31" s="86"/>
      <c r="Q31" s="86"/>
    </row>
    <row r="32" spans="1:17" ht="15.95" customHeight="1" x14ac:dyDescent="0.2">
      <c r="A32" s="146"/>
      <c r="B32" s="146"/>
      <c r="C32" s="146"/>
      <c r="D32" s="146"/>
      <c r="E32" s="146"/>
      <c r="F32" s="146"/>
      <c r="G32" s="146"/>
      <c r="H32" s="154"/>
      <c r="I32" s="154"/>
      <c r="J32" s="154"/>
      <c r="K32" s="154"/>
      <c r="L32" s="154"/>
      <c r="M32" s="154"/>
      <c r="N32" s="154"/>
      <c r="O32" s="154"/>
      <c r="P32" s="86"/>
      <c r="Q32" s="86"/>
    </row>
    <row r="33" spans="1:17" ht="15.95" customHeight="1" x14ac:dyDescent="0.2">
      <c r="H33" s="154"/>
      <c r="I33" s="154"/>
      <c r="J33" s="154"/>
      <c r="K33" s="154"/>
      <c r="L33" s="154"/>
      <c r="M33" s="154"/>
      <c r="N33" s="154"/>
      <c r="O33" s="154"/>
      <c r="P33" s="86"/>
      <c r="Q33" s="86"/>
    </row>
    <row r="34" spans="1:17" ht="15.95" customHeight="1" x14ac:dyDescent="0.2">
      <c r="H34" s="154"/>
      <c r="I34" s="154"/>
      <c r="J34" s="154"/>
      <c r="K34" s="154"/>
      <c r="L34" s="154"/>
      <c r="M34" s="154"/>
      <c r="N34" s="154"/>
      <c r="O34" s="154"/>
      <c r="P34" s="86"/>
      <c r="Q34" s="86"/>
    </row>
    <row r="35" spans="1:17" ht="15.95" customHeight="1" x14ac:dyDescent="0.2">
      <c r="P35" s="86"/>
      <c r="Q35" s="86"/>
    </row>
    <row r="36" spans="1:17" ht="15.95" customHeight="1" x14ac:dyDescent="0.2">
      <c r="A36" s="167" t="s">
        <v>331</v>
      </c>
      <c r="B36" s="167"/>
      <c r="C36" s="167"/>
      <c r="I36" s="173" t="s">
        <v>328</v>
      </c>
      <c r="J36" s="173"/>
      <c r="K36" s="173"/>
      <c r="L36" s="173"/>
      <c r="P36" s="86"/>
      <c r="Q36" s="86"/>
    </row>
    <row r="37" spans="1:17" ht="15.95" customHeight="1" x14ac:dyDescent="0.2">
      <c r="I37" s="87" t="s">
        <v>329</v>
      </c>
      <c r="J37" s="66"/>
      <c r="K37" s="66"/>
      <c r="P37" s="86"/>
      <c r="Q37" s="86"/>
    </row>
    <row r="38" spans="1:17" ht="15.95" customHeight="1" x14ac:dyDescent="0.2">
      <c r="P38" s="86"/>
      <c r="Q38" s="86"/>
    </row>
    <row r="39" spans="1:17" x14ac:dyDescent="0.2">
      <c r="H39" s="154" t="s">
        <v>778</v>
      </c>
      <c r="I39" s="154"/>
      <c r="J39" s="154"/>
      <c r="K39" s="154"/>
      <c r="L39" s="154"/>
      <c r="M39" s="154"/>
      <c r="N39" s="154"/>
      <c r="O39" s="154"/>
      <c r="P39" s="86"/>
      <c r="Q39" s="86"/>
    </row>
    <row r="40" spans="1:17" x14ac:dyDescent="0.2">
      <c r="H40" s="154"/>
      <c r="I40" s="154"/>
      <c r="J40" s="154"/>
      <c r="K40" s="154"/>
      <c r="L40" s="154"/>
      <c r="M40" s="154"/>
      <c r="N40" s="154"/>
      <c r="O40" s="154"/>
      <c r="P40" s="86"/>
      <c r="Q40" s="86"/>
    </row>
    <row r="41" spans="1:17" x14ac:dyDescent="0.2">
      <c r="H41" s="154"/>
      <c r="I41" s="154"/>
      <c r="J41" s="154"/>
      <c r="K41" s="154"/>
      <c r="L41" s="154"/>
      <c r="M41" s="154"/>
      <c r="N41" s="154"/>
      <c r="O41" s="154"/>
      <c r="P41" s="86"/>
      <c r="Q41" s="86"/>
    </row>
    <row r="42" spans="1:17" x14ac:dyDescent="0.2">
      <c r="H42" s="154"/>
      <c r="I42" s="154"/>
      <c r="J42" s="154"/>
      <c r="K42" s="154"/>
      <c r="L42" s="154"/>
      <c r="M42" s="154"/>
      <c r="N42" s="154"/>
      <c r="O42" s="154"/>
      <c r="P42" s="86"/>
      <c r="Q42" s="86"/>
    </row>
    <row r="43" spans="1:17" x14ac:dyDescent="0.2">
      <c r="H43" s="154"/>
      <c r="I43" s="154"/>
      <c r="J43" s="154"/>
      <c r="K43" s="154"/>
      <c r="L43" s="154"/>
      <c r="M43" s="154"/>
      <c r="N43" s="154"/>
      <c r="O43" s="154"/>
      <c r="P43" s="86"/>
      <c r="Q43" s="86"/>
    </row>
    <row r="44" spans="1:17" x14ac:dyDescent="0.2">
      <c r="H44" s="154"/>
      <c r="I44" s="154"/>
      <c r="J44" s="154"/>
      <c r="K44" s="154"/>
      <c r="L44" s="154"/>
      <c r="M44" s="154"/>
      <c r="N44" s="154"/>
      <c r="O44" s="154"/>
      <c r="P44" s="86"/>
      <c r="Q44" s="86"/>
    </row>
    <row r="45" spans="1:17" x14ac:dyDescent="0.2">
      <c r="H45" s="154"/>
      <c r="I45" s="154"/>
      <c r="J45" s="154"/>
      <c r="K45" s="154"/>
      <c r="L45" s="154"/>
      <c r="M45" s="154"/>
      <c r="N45" s="154"/>
      <c r="O45" s="154"/>
      <c r="P45" s="86"/>
      <c r="Q45" s="86"/>
    </row>
    <row r="46" spans="1:17" x14ac:dyDescent="0.2">
      <c r="H46" s="154"/>
      <c r="I46" s="154"/>
      <c r="J46" s="154"/>
      <c r="K46" s="154"/>
      <c r="L46" s="154"/>
      <c r="M46" s="154"/>
      <c r="N46" s="154"/>
      <c r="O46" s="154"/>
      <c r="P46" s="86"/>
      <c r="Q46" s="86"/>
    </row>
    <row r="47" spans="1:17" x14ac:dyDescent="0.2">
      <c r="H47" s="154" t="s">
        <v>779</v>
      </c>
      <c r="I47" s="154"/>
      <c r="J47" s="154"/>
      <c r="K47" s="154"/>
      <c r="L47" s="154"/>
      <c r="M47" s="154"/>
      <c r="N47" s="154"/>
      <c r="O47" s="154"/>
      <c r="P47" s="86"/>
      <c r="Q47" s="86"/>
    </row>
    <row r="48" spans="1:17" x14ac:dyDescent="0.2">
      <c r="E48" s="88"/>
      <c r="H48" s="154"/>
      <c r="I48" s="154"/>
      <c r="J48" s="154"/>
      <c r="K48" s="154"/>
      <c r="L48" s="154"/>
      <c r="M48" s="154"/>
      <c r="N48" s="154"/>
      <c r="O48" s="154"/>
      <c r="P48" s="86"/>
      <c r="Q48" s="86"/>
    </row>
    <row r="49" spans="2:17" ht="14.25" customHeight="1" x14ac:dyDescent="0.2">
      <c r="H49" s="154"/>
      <c r="I49" s="154"/>
      <c r="J49" s="154"/>
      <c r="K49" s="154"/>
      <c r="L49" s="154"/>
      <c r="M49" s="154"/>
      <c r="N49" s="154"/>
      <c r="O49" s="154"/>
      <c r="P49" s="86"/>
      <c r="Q49" s="86"/>
    </row>
    <row r="50" spans="2:17" x14ac:dyDescent="0.2">
      <c r="H50" s="154"/>
      <c r="I50" s="154"/>
      <c r="J50" s="154"/>
      <c r="K50" s="154"/>
      <c r="L50" s="154"/>
      <c r="M50" s="154"/>
      <c r="N50" s="154"/>
      <c r="O50" s="154"/>
      <c r="P50" s="86"/>
      <c r="Q50" s="86"/>
    </row>
    <row r="51" spans="2:17" x14ac:dyDescent="0.2">
      <c r="H51" s="154"/>
      <c r="I51" s="154"/>
      <c r="J51" s="154"/>
      <c r="K51" s="154"/>
      <c r="L51" s="154"/>
      <c r="M51" s="154"/>
      <c r="N51" s="154"/>
      <c r="O51" s="154"/>
      <c r="P51" s="86"/>
      <c r="Q51" s="86"/>
    </row>
    <row r="52" spans="2:17" x14ac:dyDescent="0.2">
      <c r="H52" s="154"/>
      <c r="I52" s="154"/>
      <c r="J52" s="154"/>
      <c r="K52" s="154"/>
      <c r="L52" s="154"/>
      <c r="M52" s="154"/>
      <c r="N52" s="154"/>
      <c r="O52" s="154"/>
      <c r="P52" s="86"/>
      <c r="Q52" s="86"/>
    </row>
    <row r="53" spans="2:17" x14ac:dyDescent="0.2">
      <c r="H53" s="154"/>
      <c r="I53" s="154"/>
      <c r="J53" s="154"/>
      <c r="K53" s="154"/>
      <c r="L53" s="154"/>
      <c r="M53" s="154"/>
      <c r="N53" s="154"/>
      <c r="O53" s="154"/>
      <c r="P53" s="86"/>
      <c r="Q53" s="86"/>
    </row>
    <row r="54" spans="2:17" x14ac:dyDescent="0.2">
      <c r="H54" s="154" t="s">
        <v>780</v>
      </c>
      <c r="I54" s="154"/>
      <c r="J54" s="154"/>
      <c r="K54" s="154"/>
      <c r="L54" s="154"/>
      <c r="M54" s="154"/>
      <c r="N54" s="154"/>
      <c r="O54" s="154"/>
      <c r="P54" s="86"/>
      <c r="Q54" s="86"/>
    </row>
    <row r="55" spans="2:17" x14ac:dyDescent="0.2">
      <c r="H55" s="154"/>
      <c r="I55" s="154"/>
      <c r="J55" s="154"/>
      <c r="K55" s="154"/>
      <c r="L55" s="154"/>
      <c r="M55" s="154"/>
      <c r="N55" s="154"/>
      <c r="O55" s="154"/>
      <c r="P55" s="86"/>
      <c r="Q55" s="86"/>
    </row>
    <row r="56" spans="2:17" x14ac:dyDescent="0.2">
      <c r="H56" s="154"/>
      <c r="I56" s="154"/>
      <c r="J56" s="154"/>
      <c r="K56" s="154"/>
      <c r="L56" s="154"/>
      <c r="M56" s="154"/>
      <c r="N56" s="154"/>
      <c r="O56" s="154"/>
      <c r="P56" s="86"/>
      <c r="Q56" s="86"/>
    </row>
    <row r="57" spans="2:17" x14ac:dyDescent="0.2">
      <c r="H57" s="154"/>
      <c r="I57" s="154"/>
      <c r="J57" s="154"/>
      <c r="K57" s="154"/>
      <c r="L57" s="154"/>
      <c r="M57" s="154"/>
      <c r="N57" s="154"/>
      <c r="O57" s="154"/>
      <c r="P57" s="86"/>
      <c r="Q57" s="86"/>
    </row>
    <row r="58" spans="2:17" x14ac:dyDescent="0.2">
      <c r="H58" s="154"/>
      <c r="I58" s="154"/>
      <c r="J58" s="154"/>
      <c r="K58" s="154"/>
      <c r="L58" s="154"/>
      <c r="M58" s="154"/>
      <c r="N58" s="154"/>
      <c r="O58" s="154"/>
      <c r="P58" s="86"/>
      <c r="Q58" s="86"/>
    </row>
    <row r="59" spans="2:17" x14ac:dyDescent="0.2">
      <c r="H59" s="154"/>
      <c r="I59" s="154"/>
      <c r="J59" s="154"/>
      <c r="K59" s="154"/>
      <c r="L59" s="154"/>
      <c r="M59" s="154"/>
      <c r="N59" s="154"/>
      <c r="O59" s="154"/>
      <c r="P59" s="86"/>
      <c r="Q59" s="86"/>
    </row>
    <row r="60" spans="2:17" x14ac:dyDescent="0.2">
      <c r="H60" s="154"/>
      <c r="I60" s="154"/>
      <c r="J60" s="154"/>
      <c r="K60" s="154"/>
      <c r="L60" s="154"/>
      <c r="M60" s="154"/>
      <c r="N60" s="154"/>
      <c r="O60" s="154"/>
      <c r="P60" s="86"/>
      <c r="Q60" s="86"/>
    </row>
    <row r="61" spans="2:17" x14ac:dyDescent="0.2">
      <c r="B61" s="153" t="s">
        <v>332</v>
      </c>
      <c r="C61" s="153"/>
      <c r="D61" s="153"/>
      <c r="E61" s="153"/>
      <c r="F61" s="153"/>
      <c r="H61" s="154"/>
      <c r="I61" s="154"/>
      <c r="J61" s="154"/>
      <c r="K61" s="154"/>
      <c r="L61" s="154"/>
      <c r="M61" s="154"/>
      <c r="N61" s="154"/>
      <c r="O61" s="154"/>
      <c r="P61" s="86"/>
      <c r="Q61" s="86"/>
    </row>
    <row r="62" spans="2:17" x14ac:dyDescent="0.2">
      <c r="B62" s="153"/>
      <c r="C62" s="153"/>
      <c r="D62" s="153"/>
      <c r="E62" s="153"/>
      <c r="F62" s="153"/>
      <c r="H62" s="154"/>
      <c r="I62" s="154"/>
      <c r="J62" s="154"/>
      <c r="K62" s="154"/>
      <c r="L62" s="154"/>
      <c r="M62" s="154"/>
      <c r="N62" s="154"/>
      <c r="O62" s="154"/>
      <c r="P62" s="86"/>
      <c r="Q62" s="86"/>
    </row>
    <row r="63" spans="2:17" x14ac:dyDescent="0.2">
      <c r="B63" s="153"/>
      <c r="C63" s="153"/>
      <c r="D63" s="153"/>
      <c r="E63" s="153"/>
      <c r="F63" s="153"/>
      <c r="H63" s="154"/>
      <c r="I63" s="154"/>
      <c r="J63" s="154"/>
      <c r="K63" s="154"/>
      <c r="L63" s="154"/>
      <c r="M63" s="154"/>
      <c r="N63" s="154"/>
      <c r="O63" s="154"/>
      <c r="P63" s="86"/>
      <c r="Q63" s="86"/>
    </row>
    <row r="64" spans="2:17" ht="14.25" customHeight="1" x14ac:dyDescent="0.2">
      <c r="B64" s="153"/>
      <c r="C64" s="153"/>
      <c r="D64" s="153"/>
      <c r="E64" s="153"/>
      <c r="F64" s="153"/>
      <c r="H64" s="154" t="s">
        <v>781</v>
      </c>
      <c r="I64" s="154"/>
      <c r="J64" s="154"/>
      <c r="K64" s="154"/>
      <c r="L64" s="154"/>
      <c r="M64" s="154"/>
      <c r="N64" s="154"/>
      <c r="O64" s="154"/>
      <c r="P64" s="86"/>
      <c r="Q64" s="86"/>
    </row>
    <row r="65" spans="8:17" x14ac:dyDescent="0.2">
      <c r="H65" s="154"/>
      <c r="I65" s="154"/>
      <c r="J65" s="154"/>
      <c r="K65" s="154"/>
      <c r="L65" s="154"/>
      <c r="M65" s="154"/>
      <c r="N65" s="154"/>
      <c r="O65" s="154"/>
      <c r="P65" s="86"/>
      <c r="Q65" s="86"/>
    </row>
    <row r="66" spans="8:17" x14ac:dyDescent="0.2">
      <c r="H66" s="154"/>
      <c r="I66" s="154"/>
      <c r="J66" s="154"/>
      <c r="K66" s="154"/>
      <c r="L66" s="154"/>
      <c r="M66" s="154"/>
      <c r="N66" s="154"/>
      <c r="O66" s="154"/>
      <c r="P66" s="86"/>
      <c r="Q66" s="86"/>
    </row>
    <row r="67" spans="8:17" x14ac:dyDescent="0.2">
      <c r="H67" s="154"/>
      <c r="I67" s="154"/>
      <c r="J67" s="154"/>
      <c r="K67" s="154"/>
      <c r="L67" s="154"/>
      <c r="M67" s="154"/>
      <c r="N67" s="154"/>
      <c r="O67" s="154"/>
      <c r="P67" s="86"/>
      <c r="Q67" s="86"/>
    </row>
    <row r="68" spans="8:17" x14ac:dyDescent="0.2">
      <c r="H68" s="154"/>
      <c r="I68" s="154"/>
      <c r="J68" s="154"/>
      <c r="K68" s="154"/>
      <c r="L68" s="154"/>
      <c r="M68" s="154"/>
      <c r="N68" s="154"/>
      <c r="O68" s="154"/>
      <c r="P68" s="86"/>
      <c r="Q68" s="86"/>
    </row>
    <row r="69" spans="8:17" x14ac:dyDescent="0.2">
      <c r="H69" s="154"/>
      <c r="I69" s="154"/>
      <c r="J69" s="154"/>
      <c r="K69" s="154"/>
      <c r="L69" s="154"/>
      <c r="M69" s="154"/>
      <c r="N69" s="154"/>
      <c r="O69" s="154"/>
      <c r="P69" s="86"/>
      <c r="Q69" s="86"/>
    </row>
    <row r="70" spans="8:17" x14ac:dyDescent="0.2">
      <c r="H70" s="154"/>
      <c r="I70" s="154"/>
      <c r="J70" s="154"/>
      <c r="K70" s="154"/>
      <c r="L70" s="154"/>
      <c r="M70" s="154"/>
      <c r="N70" s="154"/>
      <c r="O70" s="154"/>
      <c r="P70" s="86"/>
      <c r="Q70" s="86"/>
    </row>
    <row r="71" spans="8:17" x14ac:dyDescent="0.2">
      <c r="H71" s="154"/>
      <c r="I71" s="154"/>
      <c r="J71" s="154"/>
      <c r="K71" s="154"/>
      <c r="L71" s="154"/>
      <c r="M71" s="154"/>
      <c r="N71" s="154"/>
      <c r="O71" s="154"/>
      <c r="P71" s="86"/>
      <c r="Q71" s="86"/>
    </row>
    <row r="72" spans="8:17" x14ac:dyDescent="0.2">
      <c r="H72" s="154"/>
      <c r="I72" s="154"/>
      <c r="J72" s="154"/>
      <c r="K72" s="154"/>
      <c r="L72" s="154"/>
      <c r="M72" s="154"/>
      <c r="N72" s="154"/>
      <c r="O72" s="154"/>
      <c r="P72" s="86"/>
      <c r="Q72" s="86"/>
    </row>
    <row r="73" spans="8:17" x14ac:dyDescent="0.2">
      <c r="H73" s="154"/>
      <c r="I73" s="154"/>
      <c r="J73" s="154"/>
      <c r="K73" s="154"/>
      <c r="L73" s="154"/>
      <c r="M73" s="154"/>
      <c r="N73" s="154"/>
      <c r="O73" s="154"/>
      <c r="P73" s="86"/>
      <c r="Q73" s="86"/>
    </row>
    <row r="74" spans="8:17" x14ac:dyDescent="0.2">
      <c r="H74" s="154"/>
      <c r="I74" s="154"/>
      <c r="J74" s="154"/>
      <c r="K74" s="154"/>
      <c r="L74" s="154"/>
      <c r="M74" s="154"/>
      <c r="N74" s="154"/>
      <c r="O74" s="154"/>
      <c r="P74" s="86"/>
      <c r="Q74" s="86"/>
    </row>
    <row r="75" spans="8:17" ht="14.25" customHeight="1" x14ac:dyDescent="0.2">
      <c r="H75" s="154"/>
      <c r="I75" s="154"/>
      <c r="J75" s="154"/>
      <c r="K75" s="154"/>
      <c r="L75" s="154"/>
      <c r="M75" s="154"/>
      <c r="N75" s="154"/>
      <c r="O75" s="154"/>
      <c r="P75" s="86"/>
      <c r="Q75" s="86"/>
    </row>
    <row r="76" spans="8:17" x14ac:dyDescent="0.2">
      <c r="H76" s="154"/>
      <c r="I76" s="154"/>
      <c r="J76" s="154"/>
      <c r="K76" s="154"/>
      <c r="L76" s="154"/>
      <c r="M76" s="154"/>
      <c r="N76" s="154"/>
      <c r="O76" s="154"/>
      <c r="P76" s="86"/>
      <c r="Q76" s="86"/>
    </row>
    <row r="77" spans="8:17" ht="14.25" customHeight="1" x14ac:dyDescent="0.2">
      <c r="H77" s="154"/>
      <c r="I77" s="154"/>
      <c r="J77" s="154"/>
      <c r="K77" s="154"/>
      <c r="L77" s="154"/>
      <c r="M77" s="154"/>
      <c r="N77" s="154"/>
      <c r="O77" s="154"/>
      <c r="P77" s="86"/>
      <c r="Q77" s="86"/>
    </row>
    <row r="78" spans="8:17" x14ac:dyDescent="0.2">
      <c r="H78" s="154"/>
      <c r="I78" s="154"/>
      <c r="J78" s="154"/>
      <c r="K78" s="154"/>
      <c r="L78" s="154"/>
      <c r="M78" s="154"/>
      <c r="N78" s="154"/>
      <c r="O78" s="154"/>
      <c r="P78" s="86"/>
      <c r="Q78" s="86"/>
    </row>
    <row r="79" spans="8:17" x14ac:dyDescent="0.2">
      <c r="H79" s="154" t="s">
        <v>782</v>
      </c>
      <c r="I79" s="154"/>
      <c r="J79" s="154"/>
      <c r="K79" s="154"/>
      <c r="L79" s="154"/>
      <c r="M79" s="154"/>
      <c r="N79" s="154"/>
      <c r="O79" s="154"/>
      <c r="P79" s="86"/>
      <c r="Q79" s="86"/>
    </row>
    <row r="80" spans="8:17" x14ac:dyDescent="0.2">
      <c r="H80" s="154"/>
      <c r="I80" s="154"/>
      <c r="J80" s="154"/>
      <c r="K80" s="154"/>
      <c r="L80" s="154"/>
      <c r="M80" s="154"/>
      <c r="N80" s="154"/>
      <c r="O80" s="154"/>
      <c r="P80" s="86"/>
      <c r="Q80" s="86"/>
    </row>
    <row r="81" spans="2:17" x14ac:dyDescent="0.2">
      <c r="H81" s="154"/>
      <c r="I81" s="154"/>
      <c r="J81" s="154"/>
      <c r="K81" s="154"/>
      <c r="L81" s="154"/>
      <c r="M81" s="154"/>
      <c r="N81" s="154"/>
      <c r="O81" s="154"/>
      <c r="P81" s="86"/>
      <c r="Q81" s="86"/>
    </row>
    <row r="82" spans="2:17" ht="13.9" customHeight="1" x14ac:dyDescent="0.2">
      <c r="B82" s="153" t="s">
        <v>402</v>
      </c>
      <c r="C82" s="153"/>
      <c r="D82" s="153"/>
      <c r="E82" s="153"/>
      <c r="F82" s="153"/>
      <c r="H82" s="154"/>
      <c r="I82" s="154"/>
      <c r="J82" s="154"/>
      <c r="K82" s="154"/>
      <c r="L82" s="154"/>
      <c r="M82" s="154"/>
      <c r="N82" s="154"/>
      <c r="O82" s="154"/>
      <c r="P82" s="86"/>
      <c r="Q82" s="86"/>
    </row>
    <row r="83" spans="2:17" x14ac:dyDescent="0.2">
      <c r="B83" s="153"/>
      <c r="C83" s="153"/>
      <c r="D83" s="153"/>
      <c r="E83" s="153"/>
      <c r="F83" s="153"/>
      <c r="H83" s="154"/>
      <c r="I83" s="154"/>
      <c r="J83" s="154"/>
      <c r="K83" s="154"/>
      <c r="L83" s="154"/>
      <c r="M83" s="154"/>
      <c r="N83" s="154"/>
      <c r="O83" s="154"/>
      <c r="P83" s="86"/>
      <c r="Q83" s="86"/>
    </row>
    <row r="84" spans="2:17" x14ac:dyDescent="0.2">
      <c r="B84" s="153"/>
      <c r="C84" s="153"/>
      <c r="D84" s="153"/>
      <c r="E84" s="153"/>
      <c r="F84" s="153"/>
      <c r="H84" s="154"/>
      <c r="I84" s="154"/>
      <c r="J84" s="154"/>
      <c r="K84" s="154"/>
      <c r="L84" s="154"/>
      <c r="M84" s="154"/>
      <c r="N84" s="154"/>
      <c r="O84" s="154"/>
      <c r="P84" s="86"/>
      <c r="Q84" s="86"/>
    </row>
    <row r="85" spans="2:17" x14ac:dyDescent="0.2">
      <c r="B85" s="153"/>
      <c r="C85" s="153"/>
      <c r="D85" s="153"/>
      <c r="E85" s="153"/>
      <c r="F85" s="153"/>
      <c r="H85" s="154"/>
      <c r="I85" s="154"/>
      <c r="J85" s="154"/>
      <c r="K85" s="154"/>
      <c r="L85" s="154"/>
      <c r="M85" s="154"/>
      <c r="N85" s="154"/>
      <c r="O85" s="154"/>
      <c r="P85" s="86"/>
      <c r="Q85" s="86"/>
    </row>
    <row r="86" spans="2:17" x14ac:dyDescent="0.2">
      <c r="B86" s="153"/>
      <c r="C86" s="153"/>
      <c r="D86" s="153"/>
      <c r="E86" s="153"/>
      <c r="F86" s="153"/>
      <c r="H86" s="154"/>
      <c r="I86" s="154"/>
      <c r="J86" s="154"/>
      <c r="K86" s="154"/>
      <c r="L86" s="154"/>
      <c r="M86" s="154"/>
      <c r="N86" s="154"/>
      <c r="O86" s="154"/>
      <c r="P86" s="86"/>
      <c r="Q86" s="86"/>
    </row>
    <row r="87" spans="2:17" x14ac:dyDescent="0.2">
      <c r="B87" s="153"/>
      <c r="C87" s="153"/>
      <c r="D87" s="153"/>
      <c r="E87" s="153"/>
      <c r="F87" s="153"/>
      <c r="H87" s="154"/>
      <c r="I87" s="154"/>
      <c r="J87" s="154"/>
      <c r="K87" s="154"/>
      <c r="L87" s="154"/>
      <c r="M87" s="154"/>
      <c r="N87" s="154"/>
      <c r="O87" s="154"/>
      <c r="P87" s="86"/>
      <c r="Q87" s="86"/>
    </row>
    <row r="88" spans="2:17" x14ac:dyDescent="0.2">
      <c r="B88" s="153"/>
      <c r="C88" s="153"/>
      <c r="D88" s="153"/>
      <c r="E88" s="153"/>
      <c r="F88" s="153"/>
      <c r="H88" s="154"/>
      <c r="I88" s="154"/>
      <c r="J88" s="154"/>
      <c r="K88" s="154"/>
      <c r="L88" s="154"/>
      <c r="M88" s="154"/>
      <c r="N88" s="154"/>
      <c r="O88" s="154"/>
      <c r="P88" s="86"/>
      <c r="Q88" s="86"/>
    </row>
    <row r="89" spans="2:17" x14ac:dyDescent="0.2">
      <c r="B89" s="145"/>
      <c r="C89" s="145"/>
      <c r="D89" s="145"/>
      <c r="E89" s="145"/>
      <c r="F89" s="145"/>
      <c r="H89" s="154"/>
      <c r="I89" s="154"/>
      <c r="J89" s="154"/>
      <c r="K89" s="154"/>
      <c r="L89" s="154"/>
      <c r="M89" s="154"/>
      <c r="N89" s="154"/>
      <c r="O89" s="154"/>
      <c r="P89" s="86"/>
      <c r="Q89" s="86"/>
    </row>
    <row r="90" spans="2:17" x14ac:dyDescent="0.2">
      <c r="B90" s="145"/>
      <c r="C90" s="145"/>
      <c r="D90" s="145"/>
      <c r="E90" s="145"/>
      <c r="F90" s="145"/>
      <c r="H90" s="154"/>
      <c r="I90" s="154"/>
      <c r="J90" s="154"/>
      <c r="K90" s="154"/>
      <c r="L90" s="154"/>
      <c r="M90" s="154"/>
      <c r="N90" s="154"/>
      <c r="O90" s="154"/>
      <c r="P90" s="86"/>
      <c r="Q90" s="86"/>
    </row>
    <row r="91" spans="2:17" x14ac:dyDescent="0.2">
      <c r="H91" s="154"/>
      <c r="I91" s="154"/>
      <c r="J91" s="154"/>
      <c r="K91" s="154"/>
      <c r="L91" s="154"/>
      <c r="M91" s="154"/>
      <c r="N91" s="154"/>
      <c r="O91" s="154"/>
      <c r="P91" s="86"/>
      <c r="Q91" s="86"/>
    </row>
    <row r="92" spans="2:17" x14ac:dyDescent="0.2">
      <c r="P92" s="86"/>
      <c r="Q92" s="86"/>
    </row>
    <row r="93" spans="2:17" x14ac:dyDescent="0.2">
      <c r="P93" s="86"/>
      <c r="Q93" s="86"/>
    </row>
    <row r="94" spans="2:17" ht="14.25" customHeight="1" x14ac:dyDescent="0.2">
      <c r="H94" s="154" t="s">
        <v>783</v>
      </c>
      <c r="I94" s="154"/>
      <c r="J94" s="154"/>
      <c r="K94" s="154"/>
      <c r="L94" s="154"/>
      <c r="M94" s="154"/>
      <c r="N94" s="154"/>
      <c r="O94" s="154"/>
      <c r="P94" s="86"/>
      <c r="Q94" s="86"/>
    </row>
    <row r="95" spans="2:17" x14ac:dyDescent="0.2">
      <c r="H95" s="154"/>
      <c r="I95" s="154"/>
      <c r="J95" s="154"/>
      <c r="K95" s="154"/>
      <c r="L95" s="154"/>
      <c r="M95" s="154"/>
      <c r="N95" s="154"/>
      <c r="O95" s="154"/>
      <c r="P95" s="86"/>
      <c r="Q95" s="86"/>
    </row>
    <row r="96" spans="2:17" x14ac:dyDescent="0.2">
      <c r="H96" s="154"/>
      <c r="I96" s="154"/>
      <c r="J96" s="154"/>
      <c r="K96" s="154"/>
      <c r="L96" s="154"/>
      <c r="M96" s="154"/>
      <c r="N96" s="154"/>
      <c r="O96" s="154"/>
      <c r="P96" s="86"/>
      <c r="Q96" s="86"/>
    </row>
    <row r="97" spans="8:17" x14ac:dyDescent="0.2">
      <c r="H97" s="154"/>
      <c r="I97" s="154"/>
      <c r="J97" s="154"/>
      <c r="K97" s="154"/>
      <c r="L97" s="154"/>
      <c r="M97" s="154"/>
      <c r="N97" s="154"/>
      <c r="O97" s="154"/>
      <c r="P97" s="86"/>
      <c r="Q97" s="86"/>
    </row>
    <row r="98" spans="8:17" x14ac:dyDescent="0.2">
      <c r="H98" s="154"/>
      <c r="I98" s="154"/>
      <c r="J98" s="154"/>
      <c r="K98" s="154"/>
      <c r="L98" s="154"/>
      <c r="M98" s="154"/>
      <c r="N98" s="154"/>
      <c r="O98" s="154"/>
      <c r="P98" s="86"/>
      <c r="Q98" s="86"/>
    </row>
    <row r="99" spans="8:17" x14ac:dyDescent="0.2">
      <c r="H99" s="154"/>
      <c r="I99" s="154"/>
      <c r="J99" s="154"/>
      <c r="K99" s="154"/>
      <c r="L99" s="154"/>
      <c r="M99" s="154"/>
      <c r="N99" s="154"/>
      <c r="O99" s="154"/>
      <c r="P99" s="86"/>
      <c r="Q99" s="86"/>
    </row>
    <row r="100" spans="8:17" x14ac:dyDescent="0.2">
      <c r="H100" s="154"/>
      <c r="I100" s="154"/>
      <c r="J100" s="154"/>
      <c r="K100" s="154"/>
      <c r="L100" s="154"/>
      <c r="M100" s="154"/>
      <c r="N100" s="154"/>
      <c r="O100" s="154"/>
      <c r="P100" s="86"/>
      <c r="Q100" s="86"/>
    </row>
    <row r="101" spans="8:17" x14ac:dyDescent="0.2">
      <c r="H101" s="154"/>
      <c r="I101" s="154"/>
      <c r="J101" s="154"/>
      <c r="K101" s="154"/>
      <c r="L101" s="154"/>
      <c r="M101" s="154"/>
      <c r="N101" s="154"/>
      <c r="O101" s="154"/>
      <c r="P101" s="86"/>
      <c r="Q101" s="86"/>
    </row>
    <row r="102" spans="8:17" x14ac:dyDescent="0.2">
      <c r="H102" s="154"/>
      <c r="I102" s="154"/>
      <c r="J102" s="154"/>
      <c r="K102" s="154"/>
      <c r="L102" s="154"/>
      <c r="M102" s="154"/>
      <c r="N102" s="154"/>
      <c r="O102" s="154"/>
      <c r="P102" s="86"/>
      <c r="Q102" s="86"/>
    </row>
    <row r="103" spans="8:17" x14ac:dyDescent="0.2">
      <c r="H103" s="154"/>
      <c r="I103" s="154"/>
      <c r="J103" s="154"/>
      <c r="K103" s="154"/>
      <c r="L103" s="154"/>
      <c r="M103" s="154"/>
      <c r="N103" s="154"/>
      <c r="O103" s="154"/>
      <c r="P103" s="86"/>
      <c r="Q103" s="86"/>
    </row>
    <row r="104" spans="8:17" x14ac:dyDescent="0.2">
      <c r="H104" s="154"/>
      <c r="I104" s="154"/>
      <c r="J104" s="154"/>
      <c r="K104" s="154"/>
      <c r="L104" s="154"/>
      <c r="M104" s="154"/>
      <c r="N104" s="154"/>
      <c r="O104" s="154"/>
      <c r="P104" s="86"/>
      <c r="Q104" s="86"/>
    </row>
    <row r="105" spans="8:17" x14ac:dyDescent="0.2">
      <c r="P105" s="86"/>
      <c r="Q105" s="86"/>
    </row>
    <row r="106" spans="8:17" ht="15" x14ac:dyDescent="0.2">
      <c r="I106" s="173" t="s">
        <v>328</v>
      </c>
      <c r="J106" s="173"/>
      <c r="K106" s="173"/>
      <c r="L106" s="173"/>
      <c r="P106" s="86"/>
      <c r="Q106" s="86"/>
    </row>
    <row r="107" spans="8:17" ht="16.5" x14ac:dyDescent="0.2">
      <c r="I107" s="87" t="s">
        <v>333</v>
      </c>
      <c r="J107" s="66"/>
      <c r="K107" s="66"/>
      <c r="P107" s="86"/>
      <c r="Q107" s="86"/>
    </row>
    <row r="108" spans="8:17" x14ac:dyDescent="0.2">
      <c r="P108" s="86"/>
      <c r="Q108" s="86"/>
    </row>
    <row r="109" spans="8:17" x14ac:dyDescent="0.2">
      <c r="H109" s="154" t="s">
        <v>784</v>
      </c>
      <c r="I109" s="154"/>
      <c r="J109" s="154"/>
      <c r="K109" s="154"/>
      <c r="L109" s="154"/>
      <c r="M109" s="154"/>
      <c r="N109" s="154"/>
      <c r="O109" s="154"/>
      <c r="P109" s="86"/>
      <c r="Q109" s="86"/>
    </row>
    <row r="110" spans="8:17" x14ac:dyDescent="0.2">
      <c r="H110" s="154"/>
      <c r="I110" s="154"/>
      <c r="J110" s="154"/>
      <c r="K110" s="154"/>
      <c r="L110" s="154"/>
      <c r="M110" s="154"/>
      <c r="N110" s="154"/>
      <c r="O110" s="154"/>
      <c r="P110" s="86"/>
      <c r="Q110" s="86"/>
    </row>
    <row r="111" spans="8:17" x14ac:dyDescent="0.2">
      <c r="H111" s="154"/>
      <c r="I111" s="154"/>
      <c r="J111" s="154"/>
      <c r="K111" s="154"/>
      <c r="L111" s="154"/>
      <c r="M111" s="154"/>
      <c r="N111" s="154"/>
      <c r="O111" s="154"/>
      <c r="P111" s="86"/>
      <c r="Q111" s="86"/>
    </row>
    <row r="112" spans="8:17" x14ac:dyDescent="0.2">
      <c r="H112" s="154"/>
      <c r="I112" s="154"/>
      <c r="J112" s="154"/>
      <c r="K112" s="154"/>
      <c r="L112" s="154"/>
      <c r="M112" s="154"/>
      <c r="N112" s="154"/>
      <c r="O112" s="154"/>
      <c r="P112" s="86"/>
      <c r="Q112" s="86"/>
    </row>
    <row r="113" spans="8:17" x14ac:dyDescent="0.2">
      <c r="H113" s="154"/>
      <c r="I113" s="154"/>
      <c r="J113" s="154"/>
      <c r="K113" s="154"/>
      <c r="L113" s="154"/>
      <c r="M113" s="154"/>
      <c r="N113" s="154"/>
      <c r="O113" s="154"/>
      <c r="P113" s="86"/>
      <c r="Q113" s="86"/>
    </row>
    <row r="114" spans="8:17" x14ac:dyDescent="0.2">
      <c r="H114" s="154"/>
      <c r="I114" s="154"/>
      <c r="J114" s="154"/>
      <c r="K114" s="154"/>
      <c r="L114" s="154"/>
      <c r="M114" s="154"/>
      <c r="N114" s="154"/>
      <c r="O114" s="154"/>
      <c r="P114" s="86"/>
      <c r="Q114" s="86"/>
    </row>
    <row r="115" spans="8:17" x14ac:dyDescent="0.2">
      <c r="H115" s="154"/>
      <c r="I115" s="154"/>
      <c r="J115" s="154"/>
      <c r="K115" s="154"/>
      <c r="L115" s="154"/>
      <c r="M115" s="154"/>
      <c r="N115" s="154"/>
      <c r="O115" s="154"/>
      <c r="P115" s="86"/>
      <c r="Q115" s="86"/>
    </row>
    <row r="116" spans="8:17" x14ac:dyDescent="0.2">
      <c r="H116" s="154"/>
      <c r="I116" s="154"/>
      <c r="J116" s="154"/>
      <c r="K116" s="154"/>
      <c r="L116" s="154"/>
      <c r="M116" s="154"/>
      <c r="N116" s="154"/>
      <c r="O116" s="154"/>
      <c r="P116" s="86"/>
      <c r="Q116" s="86"/>
    </row>
    <row r="117" spans="8:17" x14ac:dyDescent="0.2">
      <c r="H117" s="154"/>
      <c r="I117" s="154"/>
      <c r="J117" s="154"/>
      <c r="K117" s="154"/>
      <c r="L117" s="154"/>
      <c r="M117" s="154"/>
      <c r="N117" s="154"/>
      <c r="O117" s="154"/>
      <c r="P117" s="86"/>
      <c r="Q117" s="86"/>
    </row>
    <row r="118" spans="8:17" x14ac:dyDescent="0.2">
      <c r="P118" s="86"/>
      <c r="Q118" s="86"/>
    </row>
    <row r="119" spans="8:17" ht="15" x14ac:dyDescent="0.2">
      <c r="I119" s="173" t="s">
        <v>328</v>
      </c>
      <c r="J119" s="173"/>
      <c r="K119" s="173"/>
      <c r="L119" s="173"/>
      <c r="P119" s="86"/>
      <c r="Q119" s="86"/>
    </row>
    <row r="120" spans="8:17" ht="16.5" x14ac:dyDescent="0.2">
      <c r="I120" s="87" t="s">
        <v>333</v>
      </c>
      <c r="J120" s="66"/>
      <c r="K120" s="66"/>
      <c r="P120" s="86"/>
      <c r="Q120" s="86"/>
    </row>
    <row r="121" spans="8:17" x14ac:dyDescent="0.2">
      <c r="P121" s="86"/>
      <c r="Q121" s="86"/>
    </row>
    <row r="122" spans="8:17" x14ac:dyDescent="0.2">
      <c r="H122" s="154" t="s">
        <v>785</v>
      </c>
      <c r="I122" s="154"/>
      <c r="J122" s="154"/>
      <c r="K122" s="154"/>
      <c r="L122" s="154"/>
      <c r="M122" s="154"/>
      <c r="N122" s="154"/>
      <c r="O122" s="154"/>
      <c r="P122" s="86"/>
      <c r="Q122" s="86"/>
    </row>
    <row r="123" spans="8:17" x14ac:dyDescent="0.2">
      <c r="H123" s="154"/>
      <c r="I123" s="154"/>
      <c r="J123" s="154"/>
      <c r="K123" s="154"/>
      <c r="L123" s="154"/>
      <c r="M123" s="154"/>
      <c r="N123" s="154"/>
      <c r="O123" s="154"/>
      <c r="P123" s="86"/>
      <c r="Q123" s="86"/>
    </row>
    <row r="124" spans="8:17" x14ac:dyDescent="0.2">
      <c r="H124" s="154"/>
      <c r="I124" s="154"/>
      <c r="J124" s="154"/>
      <c r="K124" s="154"/>
      <c r="L124" s="154"/>
      <c r="M124" s="154"/>
      <c r="N124" s="154"/>
      <c r="O124" s="154"/>
      <c r="P124" s="86"/>
      <c r="Q124" s="86"/>
    </row>
    <row r="125" spans="8:17" x14ac:dyDescent="0.2">
      <c r="H125" s="154"/>
      <c r="I125" s="154"/>
      <c r="J125" s="154"/>
      <c r="K125" s="154"/>
      <c r="L125" s="154"/>
      <c r="M125" s="154"/>
      <c r="N125" s="154"/>
      <c r="O125" s="154"/>
      <c r="P125" s="86"/>
      <c r="Q125" s="86"/>
    </row>
    <row r="126" spans="8:17" x14ac:dyDescent="0.2">
      <c r="H126" s="154"/>
      <c r="I126" s="154"/>
      <c r="J126" s="154"/>
      <c r="K126" s="154"/>
      <c r="L126" s="154"/>
      <c r="M126" s="154"/>
      <c r="N126" s="154"/>
      <c r="O126" s="154"/>
      <c r="P126" s="86"/>
      <c r="Q126" s="86"/>
    </row>
    <row r="127" spans="8:17" x14ac:dyDescent="0.2">
      <c r="H127" s="154"/>
      <c r="I127" s="154"/>
      <c r="J127" s="154"/>
      <c r="K127" s="154"/>
      <c r="L127" s="154"/>
      <c r="M127" s="154"/>
      <c r="N127" s="154"/>
      <c r="O127" s="154"/>
      <c r="P127" s="86"/>
      <c r="Q127" s="86"/>
    </row>
    <row r="128" spans="8:17" x14ac:dyDescent="0.2">
      <c r="H128" s="154"/>
      <c r="I128" s="154"/>
      <c r="J128" s="154"/>
      <c r="K128" s="154"/>
      <c r="L128" s="154"/>
      <c r="M128" s="154"/>
      <c r="N128" s="154"/>
      <c r="O128" s="154"/>
      <c r="P128" s="86"/>
      <c r="Q128" s="86"/>
    </row>
    <row r="129" spans="8:17" x14ac:dyDescent="0.2">
      <c r="H129" s="154" t="s">
        <v>786</v>
      </c>
      <c r="I129" s="154"/>
      <c r="J129" s="154"/>
      <c r="K129" s="154"/>
      <c r="L129" s="154"/>
      <c r="M129" s="154"/>
      <c r="N129" s="154"/>
      <c r="O129" s="154"/>
      <c r="P129" s="86"/>
      <c r="Q129" s="86"/>
    </row>
    <row r="130" spans="8:17" x14ac:dyDescent="0.2">
      <c r="H130" s="154"/>
      <c r="I130" s="154"/>
      <c r="J130" s="154"/>
      <c r="K130" s="154"/>
      <c r="L130" s="154"/>
      <c r="M130" s="154"/>
      <c r="N130" s="154"/>
      <c r="O130" s="154"/>
      <c r="P130" s="86"/>
      <c r="Q130" s="86"/>
    </row>
    <row r="131" spans="8:17" x14ac:dyDescent="0.2">
      <c r="H131" s="154"/>
      <c r="I131" s="154"/>
      <c r="J131" s="154"/>
      <c r="K131" s="154"/>
      <c r="L131" s="154"/>
      <c r="M131" s="154"/>
      <c r="N131" s="154"/>
      <c r="O131" s="154"/>
      <c r="P131" s="86"/>
      <c r="Q131" s="86"/>
    </row>
    <row r="132" spans="8:17" x14ac:dyDescent="0.2">
      <c r="H132" s="154"/>
      <c r="I132" s="154"/>
      <c r="J132" s="154"/>
      <c r="K132" s="154"/>
      <c r="L132" s="154"/>
      <c r="M132" s="154"/>
      <c r="N132" s="154"/>
      <c r="O132" s="154"/>
      <c r="P132" s="86"/>
      <c r="Q132" s="86"/>
    </row>
    <row r="133" spans="8:17" x14ac:dyDescent="0.2">
      <c r="H133" s="154"/>
      <c r="I133" s="154"/>
      <c r="J133" s="154"/>
      <c r="K133" s="154"/>
      <c r="L133" s="154"/>
      <c r="M133" s="154"/>
      <c r="N133" s="154"/>
      <c r="O133" s="154"/>
      <c r="P133" s="86"/>
      <c r="Q133" s="86"/>
    </row>
    <row r="134" spans="8:17" x14ac:dyDescent="0.2">
      <c r="H134" s="154"/>
      <c r="I134" s="154"/>
      <c r="J134" s="154"/>
      <c r="K134" s="154"/>
      <c r="L134" s="154"/>
      <c r="M134" s="154"/>
      <c r="N134" s="154"/>
      <c r="O134" s="154"/>
      <c r="P134" s="86"/>
      <c r="Q134" s="86"/>
    </row>
    <row r="135" spans="8:17" x14ac:dyDescent="0.2">
      <c r="H135" s="154"/>
      <c r="I135" s="154"/>
      <c r="J135" s="154"/>
      <c r="K135" s="154"/>
      <c r="L135" s="154"/>
      <c r="M135" s="154"/>
      <c r="N135" s="154"/>
      <c r="O135" s="154"/>
      <c r="P135" s="86"/>
      <c r="Q135" s="86"/>
    </row>
    <row r="136" spans="8:17" x14ac:dyDescent="0.2">
      <c r="H136" s="154"/>
      <c r="I136" s="154"/>
      <c r="J136" s="154"/>
      <c r="K136" s="154"/>
      <c r="L136" s="154"/>
      <c r="M136" s="154"/>
      <c r="N136" s="154"/>
      <c r="O136" s="154"/>
      <c r="P136" s="86"/>
      <c r="Q136" s="86"/>
    </row>
    <row r="137" spans="8:17" x14ac:dyDescent="0.2">
      <c r="H137" s="154"/>
      <c r="I137" s="154"/>
      <c r="J137" s="154"/>
      <c r="K137" s="154"/>
      <c r="L137" s="154"/>
      <c r="M137" s="154"/>
      <c r="N137" s="154"/>
      <c r="O137" s="154"/>
      <c r="P137" s="86"/>
      <c r="Q137" s="86"/>
    </row>
    <row r="138" spans="8:17" x14ac:dyDescent="0.2">
      <c r="H138" s="154"/>
      <c r="I138" s="154"/>
      <c r="J138" s="154"/>
      <c r="K138" s="154"/>
      <c r="L138" s="154"/>
      <c r="M138" s="154"/>
      <c r="N138" s="154"/>
      <c r="O138" s="154"/>
      <c r="P138" s="86"/>
      <c r="Q138" s="86"/>
    </row>
    <row r="139" spans="8:17" x14ac:dyDescent="0.2">
      <c r="H139" s="154" t="s">
        <v>787</v>
      </c>
      <c r="I139" s="154"/>
      <c r="J139" s="154"/>
      <c r="K139" s="154"/>
      <c r="L139" s="154"/>
      <c r="M139" s="154"/>
      <c r="N139" s="154"/>
      <c r="O139" s="154"/>
      <c r="P139" s="86"/>
      <c r="Q139" s="86"/>
    </row>
    <row r="140" spans="8:17" x14ac:dyDescent="0.2">
      <c r="H140" s="154"/>
      <c r="I140" s="154"/>
      <c r="J140" s="154"/>
      <c r="K140" s="154"/>
      <c r="L140" s="154"/>
      <c r="M140" s="154"/>
      <c r="N140" s="154"/>
      <c r="O140" s="154"/>
      <c r="P140" s="86"/>
      <c r="Q140" s="86"/>
    </row>
    <row r="141" spans="8:17" x14ac:dyDescent="0.2">
      <c r="H141" s="154"/>
      <c r="I141" s="154"/>
      <c r="J141" s="154"/>
      <c r="K141" s="154"/>
      <c r="L141" s="154"/>
      <c r="M141" s="154"/>
      <c r="N141" s="154"/>
      <c r="O141" s="154"/>
      <c r="P141" s="86"/>
      <c r="Q141" s="86"/>
    </row>
    <row r="142" spans="8:17" x14ac:dyDescent="0.2">
      <c r="H142" s="154"/>
      <c r="I142" s="154"/>
      <c r="J142" s="154"/>
      <c r="K142" s="154"/>
      <c r="L142" s="154"/>
      <c r="M142" s="154"/>
      <c r="N142" s="154"/>
      <c r="O142" s="154"/>
      <c r="P142" s="86"/>
      <c r="Q142" s="86"/>
    </row>
    <row r="143" spans="8:17" x14ac:dyDescent="0.2">
      <c r="H143" s="154"/>
      <c r="I143" s="154"/>
      <c r="J143" s="154"/>
      <c r="K143" s="154"/>
      <c r="L143" s="154"/>
      <c r="M143" s="154"/>
      <c r="N143" s="154"/>
      <c r="O143" s="154"/>
      <c r="P143" s="86"/>
      <c r="Q143" s="86"/>
    </row>
    <row r="144" spans="8:17" x14ac:dyDescent="0.2">
      <c r="H144" s="154"/>
      <c r="I144" s="154"/>
      <c r="J144" s="154"/>
      <c r="K144" s="154"/>
      <c r="L144" s="154"/>
      <c r="M144" s="154"/>
      <c r="N144" s="154"/>
      <c r="O144" s="154"/>
      <c r="P144" s="86"/>
      <c r="Q144" s="86"/>
    </row>
    <row r="145" spans="2:17" x14ac:dyDescent="0.2">
      <c r="H145" s="154"/>
      <c r="I145" s="154"/>
      <c r="J145" s="154"/>
      <c r="K145" s="154"/>
      <c r="L145" s="154"/>
      <c r="M145" s="154"/>
      <c r="N145" s="154"/>
      <c r="O145" s="154"/>
      <c r="P145" s="86"/>
      <c r="Q145" s="86"/>
    </row>
    <row r="146" spans="2:17" x14ac:dyDescent="0.2">
      <c r="H146" s="154"/>
      <c r="I146" s="154"/>
      <c r="J146" s="154"/>
      <c r="K146" s="154"/>
      <c r="L146" s="154"/>
      <c r="M146" s="154"/>
      <c r="N146" s="154"/>
      <c r="O146" s="154"/>
      <c r="P146" s="86"/>
      <c r="Q146" s="86"/>
    </row>
    <row r="147" spans="2:17" x14ac:dyDescent="0.2">
      <c r="H147" s="154"/>
      <c r="I147" s="154"/>
      <c r="J147" s="154"/>
      <c r="K147" s="154"/>
      <c r="L147" s="154"/>
      <c r="M147" s="154"/>
      <c r="N147" s="154"/>
      <c r="O147" s="154"/>
      <c r="P147" s="86"/>
      <c r="Q147" s="86"/>
    </row>
    <row r="148" spans="2:17" x14ac:dyDescent="0.2">
      <c r="H148" s="154"/>
      <c r="I148" s="154"/>
      <c r="J148" s="154"/>
      <c r="K148" s="154"/>
      <c r="L148" s="154"/>
      <c r="M148" s="154"/>
      <c r="N148" s="154"/>
      <c r="O148" s="154"/>
      <c r="P148" s="86"/>
      <c r="Q148" s="86"/>
    </row>
    <row r="149" spans="2:17" x14ac:dyDescent="0.2">
      <c r="H149" s="154"/>
      <c r="I149" s="154"/>
      <c r="J149" s="154"/>
      <c r="K149" s="154"/>
      <c r="L149" s="154"/>
      <c r="M149" s="154"/>
      <c r="N149" s="154"/>
      <c r="O149" s="154"/>
      <c r="P149" s="86"/>
      <c r="Q149" s="86"/>
    </row>
    <row r="150" spans="2:17" ht="13.9" customHeight="1" x14ac:dyDescent="0.2">
      <c r="B150" s="174" t="s">
        <v>403</v>
      </c>
      <c r="C150" s="174"/>
      <c r="D150" s="174"/>
      <c r="E150" s="174"/>
      <c r="F150" s="174"/>
      <c r="H150" s="154"/>
      <c r="I150" s="154"/>
      <c r="J150" s="154"/>
      <c r="K150" s="154"/>
      <c r="L150" s="154"/>
      <c r="M150" s="154"/>
      <c r="N150" s="154"/>
      <c r="O150" s="154"/>
      <c r="P150" s="86"/>
      <c r="Q150" s="86"/>
    </row>
    <row r="151" spans="2:17" ht="14.25" customHeight="1" x14ac:dyDescent="0.2">
      <c r="B151" s="174"/>
      <c r="C151" s="174"/>
      <c r="D151" s="174"/>
      <c r="E151" s="174"/>
      <c r="F151" s="174"/>
      <c r="H151" s="154" t="s">
        <v>788</v>
      </c>
      <c r="I151" s="154"/>
      <c r="J151" s="154"/>
      <c r="K151" s="154"/>
      <c r="L151" s="154"/>
      <c r="M151" s="154"/>
      <c r="N151" s="154"/>
      <c r="O151" s="154"/>
      <c r="P151" s="86"/>
      <c r="Q151" s="86"/>
    </row>
    <row r="152" spans="2:17" x14ac:dyDescent="0.2">
      <c r="B152" s="174"/>
      <c r="C152" s="174"/>
      <c r="D152" s="174"/>
      <c r="E152" s="174"/>
      <c r="F152" s="174"/>
      <c r="H152" s="154"/>
      <c r="I152" s="154"/>
      <c r="J152" s="154"/>
      <c r="K152" s="154"/>
      <c r="L152" s="154"/>
      <c r="M152" s="154"/>
      <c r="N152" s="154"/>
      <c r="O152" s="154"/>
      <c r="P152" s="86"/>
      <c r="Q152" s="86"/>
    </row>
    <row r="153" spans="2:17" x14ac:dyDescent="0.2">
      <c r="B153" s="174"/>
      <c r="C153" s="174"/>
      <c r="D153" s="174"/>
      <c r="E153" s="174"/>
      <c r="F153" s="174"/>
      <c r="H153" s="154"/>
      <c r="I153" s="154"/>
      <c r="J153" s="154"/>
      <c r="K153" s="154"/>
      <c r="L153" s="154"/>
      <c r="M153" s="154"/>
      <c r="N153" s="154"/>
      <c r="O153" s="154"/>
      <c r="P153" s="86"/>
      <c r="Q153" s="86"/>
    </row>
    <row r="154" spans="2:17" x14ac:dyDescent="0.2">
      <c r="B154" s="174"/>
      <c r="C154" s="174"/>
      <c r="D154" s="174"/>
      <c r="E154" s="174"/>
      <c r="F154" s="174"/>
      <c r="H154" s="154"/>
      <c r="I154" s="154"/>
      <c r="J154" s="154"/>
      <c r="K154" s="154"/>
      <c r="L154" s="154"/>
      <c r="M154" s="154"/>
      <c r="N154" s="154"/>
      <c r="O154" s="154"/>
      <c r="P154" s="86"/>
      <c r="Q154" s="86"/>
    </row>
    <row r="155" spans="2:17" x14ac:dyDescent="0.2">
      <c r="B155" s="174"/>
      <c r="C155" s="174"/>
      <c r="D155" s="174"/>
      <c r="E155" s="174"/>
      <c r="F155" s="174"/>
      <c r="H155" s="154"/>
      <c r="I155" s="154"/>
      <c r="J155" s="154"/>
      <c r="K155" s="154"/>
      <c r="L155" s="154"/>
      <c r="M155" s="154"/>
      <c r="N155" s="154"/>
      <c r="O155" s="154"/>
      <c r="P155" s="86"/>
      <c r="Q155" s="86"/>
    </row>
    <row r="156" spans="2:17" ht="14.25" customHeight="1" x14ac:dyDescent="0.2">
      <c r="B156" s="174"/>
      <c r="C156" s="174"/>
      <c r="D156" s="174"/>
      <c r="E156" s="174"/>
      <c r="F156" s="174"/>
      <c r="H156" s="154"/>
      <c r="I156" s="154"/>
      <c r="J156" s="154"/>
      <c r="K156" s="154"/>
      <c r="L156" s="154"/>
      <c r="M156" s="154"/>
      <c r="N156" s="154"/>
      <c r="O156" s="154"/>
      <c r="P156" s="86"/>
      <c r="Q156" s="86"/>
    </row>
    <row r="157" spans="2:17" x14ac:dyDescent="0.2">
      <c r="H157" s="154"/>
      <c r="I157" s="154"/>
      <c r="J157" s="154"/>
      <c r="K157" s="154"/>
      <c r="L157" s="154"/>
      <c r="M157" s="154"/>
      <c r="N157" s="154"/>
      <c r="O157" s="154"/>
      <c r="P157" s="86"/>
      <c r="Q157" s="86"/>
    </row>
    <row r="158" spans="2:17" x14ac:dyDescent="0.2">
      <c r="H158" s="154"/>
      <c r="I158" s="154"/>
      <c r="J158" s="154"/>
      <c r="K158" s="154"/>
      <c r="L158" s="154"/>
      <c r="M158" s="154"/>
      <c r="N158" s="154"/>
      <c r="O158" s="154"/>
      <c r="P158" s="86"/>
      <c r="Q158" s="86"/>
    </row>
    <row r="159" spans="2:17" x14ac:dyDescent="0.2">
      <c r="H159" s="154"/>
      <c r="I159" s="154"/>
      <c r="J159" s="154"/>
      <c r="K159" s="154"/>
      <c r="L159" s="154"/>
      <c r="M159" s="154"/>
      <c r="N159" s="154"/>
      <c r="O159" s="154"/>
      <c r="P159" s="86"/>
      <c r="Q159" s="86"/>
    </row>
    <row r="160" spans="2:17" x14ac:dyDescent="0.2">
      <c r="H160" s="154"/>
      <c r="I160" s="154"/>
      <c r="J160" s="154"/>
      <c r="K160" s="154"/>
      <c r="L160" s="154"/>
      <c r="M160" s="154"/>
      <c r="N160" s="154"/>
      <c r="O160" s="154"/>
      <c r="P160" s="86"/>
      <c r="Q160" s="86"/>
    </row>
    <row r="161" spans="2:17" x14ac:dyDescent="0.2">
      <c r="H161" s="154"/>
      <c r="I161" s="154"/>
      <c r="J161" s="154"/>
      <c r="K161" s="154"/>
      <c r="L161" s="154"/>
      <c r="M161" s="154"/>
      <c r="N161" s="154"/>
      <c r="O161" s="154"/>
      <c r="P161" s="86"/>
      <c r="Q161" s="86"/>
    </row>
    <row r="162" spans="2:17" x14ac:dyDescent="0.2">
      <c r="H162" s="154"/>
      <c r="I162" s="154"/>
      <c r="J162" s="154"/>
      <c r="K162" s="154"/>
      <c r="L162" s="154"/>
      <c r="M162" s="154"/>
      <c r="N162" s="154"/>
      <c r="O162" s="154"/>
      <c r="P162" s="86"/>
      <c r="Q162" s="86"/>
    </row>
    <row r="163" spans="2:17" x14ac:dyDescent="0.2">
      <c r="H163" s="154"/>
      <c r="I163" s="154"/>
      <c r="J163" s="154"/>
      <c r="K163" s="154"/>
      <c r="L163" s="154"/>
      <c r="M163" s="154"/>
      <c r="N163" s="154"/>
      <c r="O163" s="154"/>
      <c r="P163" s="86"/>
      <c r="Q163" s="86"/>
    </row>
    <row r="164" spans="2:17" x14ac:dyDescent="0.2">
      <c r="H164" s="154"/>
      <c r="I164" s="154"/>
      <c r="J164" s="154"/>
      <c r="K164" s="154"/>
      <c r="L164" s="154"/>
      <c r="M164" s="154"/>
      <c r="N164" s="154"/>
      <c r="O164" s="154"/>
      <c r="P164" s="86"/>
      <c r="Q164" s="86"/>
    </row>
    <row r="165" spans="2:17" x14ac:dyDescent="0.2">
      <c r="H165" s="154"/>
      <c r="I165" s="154"/>
      <c r="J165" s="154"/>
      <c r="K165" s="154"/>
      <c r="L165" s="154"/>
      <c r="M165" s="154"/>
      <c r="N165" s="154"/>
      <c r="O165" s="154"/>
      <c r="P165" s="86"/>
      <c r="Q165" s="86"/>
    </row>
    <row r="166" spans="2:17" x14ac:dyDescent="0.2">
      <c r="H166" s="154"/>
      <c r="I166" s="154"/>
      <c r="J166" s="154"/>
      <c r="K166" s="154"/>
      <c r="L166" s="154"/>
      <c r="M166" s="154"/>
      <c r="N166" s="154"/>
      <c r="O166" s="154"/>
      <c r="P166" s="86"/>
      <c r="Q166" s="86"/>
    </row>
    <row r="167" spans="2:17" x14ac:dyDescent="0.2">
      <c r="H167" s="154" t="s">
        <v>789</v>
      </c>
      <c r="I167" s="154"/>
      <c r="J167" s="154"/>
      <c r="K167" s="154"/>
      <c r="L167" s="154"/>
      <c r="M167" s="154"/>
      <c r="N167" s="154"/>
      <c r="O167" s="154"/>
      <c r="P167" s="86"/>
      <c r="Q167" s="86"/>
    </row>
    <row r="168" spans="2:17" x14ac:dyDescent="0.2">
      <c r="H168" s="154"/>
      <c r="I168" s="154"/>
      <c r="J168" s="154"/>
      <c r="K168" s="154"/>
      <c r="L168" s="154"/>
      <c r="M168" s="154"/>
      <c r="N168" s="154"/>
      <c r="O168" s="154"/>
      <c r="P168" s="86"/>
      <c r="Q168" s="86"/>
    </row>
    <row r="169" spans="2:17" x14ac:dyDescent="0.2">
      <c r="H169" s="154"/>
      <c r="I169" s="154"/>
      <c r="J169" s="154"/>
      <c r="K169" s="154"/>
      <c r="L169" s="154"/>
      <c r="M169" s="154"/>
      <c r="N169" s="154"/>
      <c r="O169" s="154"/>
      <c r="P169" s="86"/>
      <c r="Q169" s="86"/>
    </row>
    <row r="170" spans="2:17" x14ac:dyDescent="0.2">
      <c r="H170" s="154"/>
      <c r="I170" s="154"/>
      <c r="J170" s="154"/>
      <c r="K170" s="154"/>
      <c r="L170" s="154"/>
      <c r="M170" s="154"/>
      <c r="N170" s="154"/>
      <c r="O170" s="154"/>
      <c r="P170" s="86"/>
      <c r="Q170" s="86"/>
    </row>
    <row r="171" spans="2:17" x14ac:dyDescent="0.2">
      <c r="H171" s="154"/>
      <c r="I171" s="154"/>
      <c r="J171" s="154"/>
      <c r="K171" s="154"/>
      <c r="L171" s="154"/>
      <c r="M171" s="154"/>
      <c r="N171" s="154"/>
      <c r="O171" s="154"/>
      <c r="P171" s="86"/>
      <c r="Q171" s="86"/>
    </row>
    <row r="172" spans="2:17" x14ac:dyDescent="0.2">
      <c r="H172" s="154"/>
      <c r="I172" s="154"/>
      <c r="J172" s="154"/>
      <c r="K172" s="154"/>
      <c r="L172" s="154"/>
      <c r="M172" s="154"/>
      <c r="N172" s="154"/>
      <c r="O172" s="154"/>
      <c r="P172" s="86"/>
      <c r="Q172" s="86"/>
    </row>
    <row r="173" spans="2:17" x14ac:dyDescent="0.2">
      <c r="H173" s="154"/>
      <c r="I173" s="154"/>
      <c r="J173" s="154"/>
      <c r="K173" s="154"/>
      <c r="L173" s="154"/>
      <c r="M173" s="154"/>
      <c r="N173" s="154"/>
      <c r="O173" s="154"/>
      <c r="P173" s="86"/>
      <c r="Q173" s="86"/>
    </row>
    <row r="174" spans="2:17" x14ac:dyDescent="0.2">
      <c r="H174" s="154"/>
      <c r="I174" s="154"/>
      <c r="J174" s="154"/>
      <c r="K174" s="154"/>
      <c r="L174" s="154"/>
      <c r="M174" s="154"/>
      <c r="N174" s="154"/>
      <c r="O174" s="154"/>
      <c r="P174" s="86"/>
      <c r="Q174" s="86"/>
    </row>
    <row r="175" spans="2:17" ht="13.9" customHeight="1" x14ac:dyDescent="0.2">
      <c r="H175" s="154"/>
      <c r="I175" s="154"/>
      <c r="J175" s="154"/>
      <c r="K175" s="154"/>
      <c r="L175" s="154"/>
      <c r="M175" s="154"/>
      <c r="N175" s="154"/>
      <c r="O175" s="154"/>
      <c r="P175" s="86"/>
      <c r="Q175" s="86"/>
    </row>
    <row r="176" spans="2:17" x14ac:dyDescent="0.2">
      <c r="B176" s="174" t="s">
        <v>334</v>
      </c>
      <c r="C176" s="174"/>
      <c r="D176" s="174"/>
      <c r="E176" s="174"/>
      <c r="F176" s="174"/>
      <c r="H176" s="154"/>
      <c r="I176" s="154"/>
      <c r="J176" s="154"/>
      <c r="K176" s="154"/>
      <c r="L176" s="154"/>
      <c r="M176" s="154"/>
      <c r="N176" s="154"/>
      <c r="O176" s="154"/>
      <c r="P176" s="86"/>
      <c r="Q176" s="86"/>
    </row>
    <row r="177" spans="2:17" x14ac:dyDescent="0.2">
      <c r="B177" s="174"/>
      <c r="C177" s="174"/>
      <c r="D177" s="174"/>
      <c r="E177" s="174"/>
      <c r="F177" s="174"/>
      <c r="H177" s="154"/>
      <c r="I177" s="154"/>
      <c r="J177" s="154"/>
      <c r="K177" s="154"/>
      <c r="L177" s="154"/>
      <c r="M177" s="154"/>
      <c r="N177" s="154"/>
      <c r="O177" s="154"/>
      <c r="P177" s="86"/>
      <c r="Q177" s="86"/>
    </row>
    <row r="178" spans="2:17" x14ac:dyDescent="0.2">
      <c r="B178" s="174"/>
      <c r="C178" s="174"/>
      <c r="D178" s="174"/>
      <c r="E178" s="174"/>
      <c r="F178" s="174"/>
      <c r="H178" s="154"/>
      <c r="I178" s="154"/>
      <c r="J178" s="154"/>
      <c r="K178" s="154"/>
      <c r="L178" s="154"/>
      <c r="M178" s="154"/>
      <c r="N178" s="154"/>
      <c r="O178" s="154"/>
      <c r="P178" s="86"/>
      <c r="Q178" s="86"/>
    </row>
    <row r="179" spans="2:17" x14ac:dyDescent="0.2">
      <c r="B179" s="174"/>
      <c r="C179" s="174"/>
      <c r="D179" s="174"/>
      <c r="E179" s="174"/>
      <c r="F179" s="174"/>
      <c r="H179" s="154"/>
      <c r="I179" s="154"/>
      <c r="J179" s="154"/>
      <c r="K179" s="154"/>
      <c r="L179" s="154"/>
      <c r="M179" s="154"/>
      <c r="N179" s="154"/>
      <c r="O179" s="154"/>
      <c r="P179" s="86"/>
      <c r="Q179" s="86"/>
    </row>
    <row r="180" spans="2:17" x14ac:dyDescent="0.2">
      <c r="B180" s="174"/>
      <c r="C180" s="174"/>
      <c r="D180" s="174"/>
      <c r="E180" s="174"/>
      <c r="F180" s="174"/>
      <c r="H180" s="154"/>
      <c r="I180" s="154"/>
      <c r="J180" s="154"/>
      <c r="K180" s="154"/>
      <c r="L180" s="154"/>
      <c r="M180" s="154"/>
      <c r="N180" s="154"/>
      <c r="O180" s="154"/>
      <c r="P180" s="86"/>
      <c r="Q180" s="86"/>
    </row>
    <row r="181" spans="2:17" x14ac:dyDescent="0.2">
      <c r="B181" s="174"/>
      <c r="C181" s="174"/>
      <c r="D181" s="174"/>
      <c r="E181" s="174"/>
      <c r="F181" s="174"/>
      <c r="H181" s="154"/>
      <c r="I181" s="154"/>
      <c r="J181" s="154"/>
      <c r="K181" s="154"/>
      <c r="L181" s="154"/>
      <c r="M181" s="154"/>
      <c r="N181" s="154"/>
      <c r="O181" s="154"/>
      <c r="P181" s="86"/>
      <c r="Q181" s="86"/>
    </row>
    <row r="182" spans="2:17" x14ac:dyDescent="0.2">
      <c r="B182" s="174"/>
      <c r="C182" s="174"/>
      <c r="D182" s="174"/>
      <c r="E182" s="174"/>
      <c r="F182" s="174"/>
      <c r="P182" s="86"/>
      <c r="Q182" s="86"/>
    </row>
    <row r="183" spans="2:17" x14ac:dyDescent="0.2">
      <c r="P183" s="86"/>
      <c r="Q183" s="86"/>
    </row>
    <row r="184" spans="2:17" ht="14.25" customHeight="1" x14ac:dyDescent="0.2">
      <c r="H184" s="154" t="s">
        <v>790</v>
      </c>
      <c r="I184" s="154"/>
      <c r="J184" s="154"/>
      <c r="K184" s="154"/>
      <c r="L184" s="154"/>
      <c r="M184" s="154"/>
      <c r="N184" s="154"/>
      <c r="O184" s="154"/>
      <c r="P184" s="86"/>
      <c r="Q184" s="86"/>
    </row>
    <row r="185" spans="2:17" x14ac:dyDescent="0.2">
      <c r="H185" s="154"/>
      <c r="I185" s="154"/>
      <c r="J185" s="154"/>
      <c r="K185" s="154"/>
      <c r="L185" s="154"/>
      <c r="M185" s="154"/>
      <c r="N185" s="154"/>
      <c r="O185" s="154"/>
      <c r="P185" s="86"/>
      <c r="Q185" s="86"/>
    </row>
    <row r="186" spans="2:17" x14ac:dyDescent="0.2">
      <c r="H186" s="154"/>
      <c r="I186" s="154"/>
      <c r="J186" s="154"/>
      <c r="K186" s="154"/>
      <c r="L186" s="154"/>
      <c r="M186" s="154"/>
      <c r="N186" s="154"/>
      <c r="O186" s="154"/>
      <c r="P186" s="86"/>
      <c r="Q186" s="86"/>
    </row>
    <row r="187" spans="2:17" x14ac:dyDescent="0.2">
      <c r="H187" s="154"/>
      <c r="I187" s="154"/>
      <c r="J187" s="154"/>
      <c r="K187" s="154"/>
      <c r="L187" s="154"/>
      <c r="M187" s="154"/>
      <c r="N187" s="154"/>
      <c r="O187" s="154"/>
      <c r="P187" s="86"/>
      <c r="Q187" s="86"/>
    </row>
    <row r="188" spans="2:17" x14ac:dyDescent="0.2">
      <c r="H188" s="154"/>
      <c r="I188" s="154"/>
      <c r="J188" s="154"/>
      <c r="K188" s="154"/>
      <c r="L188" s="154"/>
      <c r="M188" s="154"/>
      <c r="N188" s="154"/>
      <c r="O188" s="154"/>
      <c r="P188" s="86"/>
      <c r="Q188" s="86"/>
    </row>
    <row r="189" spans="2:17" x14ac:dyDescent="0.2">
      <c r="H189" s="154"/>
      <c r="I189" s="154"/>
      <c r="J189" s="154"/>
      <c r="K189" s="154"/>
      <c r="L189" s="154"/>
      <c r="M189" s="154"/>
      <c r="N189" s="154"/>
      <c r="O189" s="154"/>
      <c r="P189" s="86"/>
      <c r="Q189" s="86"/>
    </row>
    <row r="190" spans="2:17" x14ac:dyDescent="0.2">
      <c r="H190" s="154"/>
      <c r="I190" s="154"/>
      <c r="J190" s="154"/>
      <c r="K190" s="154"/>
      <c r="L190" s="154"/>
      <c r="M190" s="154"/>
      <c r="N190" s="154"/>
      <c r="O190" s="154"/>
      <c r="P190" s="86"/>
      <c r="Q190" s="86"/>
    </row>
    <row r="191" spans="2:17" x14ac:dyDescent="0.2">
      <c r="H191" s="154"/>
      <c r="I191" s="154"/>
      <c r="J191" s="154"/>
      <c r="K191" s="154"/>
      <c r="L191" s="154"/>
      <c r="M191" s="154"/>
      <c r="N191" s="154"/>
      <c r="O191" s="154"/>
      <c r="P191" s="86"/>
      <c r="Q191" s="86"/>
    </row>
    <row r="192" spans="2:17" x14ac:dyDescent="0.2">
      <c r="H192" s="154"/>
      <c r="I192" s="154"/>
      <c r="J192" s="154"/>
      <c r="K192" s="154"/>
      <c r="L192" s="154"/>
      <c r="M192" s="154"/>
      <c r="N192" s="154"/>
      <c r="O192" s="154"/>
      <c r="P192" s="86"/>
      <c r="Q192" s="86"/>
    </row>
    <row r="193" spans="2:17" x14ac:dyDescent="0.2">
      <c r="H193" s="154"/>
      <c r="I193" s="154"/>
      <c r="J193" s="154"/>
      <c r="K193" s="154"/>
      <c r="L193" s="154"/>
      <c r="M193" s="154"/>
      <c r="N193" s="154"/>
      <c r="O193" s="154"/>
      <c r="P193" s="86"/>
      <c r="Q193" s="86"/>
    </row>
    <row r="194" spans="2:17" x14ac:dyDescent="0.2">
      <c r="H194" s="154"/>
      <c r="I194" s="154"/>
      <c r="J194" s="154"/>
      <c r="K194" s="154"/>
      <c r="L194" s="154"/>
      <c r="M194" s="154"/>
      <c r="N194" s="154"/>
      <c r="O194" s="154"/>
      <c r="P194" s="86"/>
      <c r="Q194" s="86"/>
    </row>
    <row r="195" spans="2:17" x14ac:dyDescent="0.2">
      <c r="H195" s="154"/>
      <c r="I195" s="154"/>
      <c r="J195" s="154"/>
      <c r="K195" s="154"/>
      <c r="L195" s="154"/>
      <c r="M195" s="154"/>
      <c r="N195" s="154"/>
      <c r="O195" s="154"/>
      <c r="P195" s="86"/>
      <c r="Q195" s="86"/>
    </row>
    <row r="196" spans="2:17" ht="14.25" customHeight="1" x14ac:dyDescent="0.2">
      <c r="H196" s="154" t="s">
        <v>791</v>
      </c>
      <c r="I196" s="154"/>
      <c r="J196" s="154"/>
      <c r="K196" s="154"/>
      <c r="L196" s="154"/>
      <c r="M196" s="154"/>
      <c r="N196" s="154"/>
      <c r="O196" s="154"/>
      <c r="P196" s="86"/>
      <c r="Q196" s="86"/>
    </row>
    <row r="197" spans="2:17" ht="14.25" customHeight="1" x14ac:dyDescent="0.2">
      <c r="B197" s="153" t="s">
        <v>335</v>
      </c>
      <c r="C197" s="153"/>
      <c r="D197" s="153"/>
      <c r="E197" s="153"/>
      <c r="F197" s="153"/>
      <c r="H197" s="154"/>
      <c r="I197" s="154"/>
      <c r="J197" s="154"/>
      <c r="K197" s="154"/>
      <c r="L197" s="154"/>
      <c r="M197" s="154"/>
      <c r="N197" s="154"/>
      <c r="O197" s="154"/>
      <c r="P197" s="86"/>
      <c r="Q197" s="86"/>
    </row>
    <row r="198" spans="2:17" ht="14.25" customHeight="1" x14ac:dyDescent="0.2">
      <c r="B198" s="153"/>
      <c r="C198" s="153"/>
      <c r="D198" s="153"/>
      <c r="E198" s="153"/>
      <c r="F198" s="153"/>
      <c r="H198" s="154"/>
      <c r="I198" s="154"/>
      <c r="J198" s="154"/>
      <c r="K198" s="154"/>
      <c r="L198" s="154"/>
      <c r="M198" s="154"/>
      <c r="N198" s="154"/>
      <c r="O198" s="154"/>
      <c r="P198" s="86"/>
      <c r="Q198" s="86"/>
    </row>
    <row r="199" spans="2:17" x14ac:dyDescent="0.2">
      <c r="B199" s="153"/>
      <c r="C199" s="153"/>
      <c r="D199" s="153"/>
      <c r="E199" s="153"/>
      <c r="F199" s="153"/>
      <c r="H199" s="154"/>
      <c r="I199" s="154"/>
      <c r="J199" s="154"/>
      <c r="K199" s="154"/>
      <c r="L199" s="154"/>
      <c r="M199" s="154"/>
      <c r="N199" s="154"/>
      <c r="O199" s="154"/>
      <c r="P199" s="86"/>
      <c r="Q199" s="86"/>
    </row>
    <row r="200" spans="2:17" x14ac:dyDescent="0.2">
      <c r="B200" s="153"/>
      <c r="C200" s="153"/>
      <c r="D200" s="153"/>
      <c r="E200" s="153"/>
      <c r="F200" s="153"/>
      <c r="H200" s="154"/>
      <c r="I200" s="154"/>
      <c r="J200" s="154"/>
      <c r="K200" s="154"/>
      <c r="L200" s="154"/>
      <c r="M200" s="154"/>
      <c r="N200" s="154"/>
      <c r="O200" s="154"/>
      <c r="P200" s="86"/>
      <c r="Q200" s="86"/>
    </row>
    <row r="201" spans="2:17" x14ac:dyDescent="0.2">
      <c r="B201" s="153"/>
      <c r="C201" s="153"/>
      <c r="D201" s="153"/>
      <c r="E201" s="153"/>
      <c r="F201" s="153"/>
      <c r="H201" s="154"/>
      <c r="I201" s="154"/>
      <c r="J201" s="154"/>
      <c r="K201" s="154"/>
      <c r="L201" s="154"/>
      <c r="M201" s="154"/>
      <c r="N201" s="154"/>
      <c r="O201" s="154"/>
      <c r="P201" s="86"/>
      <c r="Q201" s="86"/>
    </row>
    <row r="202" spans="2:17" x14ac:dyDescent="0.2">
      <c r="B202" s="153"/>
      <c r="C202" s="153"/>
      <c r="D202" s="153"/>
      <c r="E202" s="153"/>
      <c r="F202" s="153"/>
      <c r="H202" s="154"/>
      <c r="I202" s="154"/>
      <c r="J202" s="154"/>
      <c r="K202" s="154"/>
      <c r="L202" s="154"/>
      <c r="M202" s="154"/>
      <c r="N202" s="154"/>
      <c r="O202" s="154"/>
      <c r="P202" s="86"/>
      <c r="Q202" s="86"/>
    </row>
    <row r="203" spans="2:17" x14ac:dyDescent="0.2">
      <c r="B203" s="153"/>
      <c r="C203" s="153"/>
      <c r="D203" s="153"/>
      <c r="E203" s="153"/>
      <c r="F203" s="153"/>
      <c r="H203" s="154"/>
      <c r="I203" s="154"/>
      <c r="J203" s="154"/>
      <c r="K203" s="154"/>
      <c r="L203" s="154"/>
      <c r="M203" s="154"/>
      <c r="N203" s="154"/>
      <c r="O203" s="154"/>
      <c r="P203" s="86"/>
      <c r="Q203" s="86"/>
    </row>
    <row r="204" spans="2:17" x14ac:dyDescent="0.2">
      <c r="B204" s="153"/>
      <c r="C204" s="153"/>
      <c r="D204" s="153"/>
      <c r="E204" s="153"/>
      <c r="F204" s="153"/>
      <c r="H204" s="154" t="s">
        <v>792</v>
      </c>
      <c r="I204" s="154"/>
      <c r="J204" s="154"/>
      <c r="K204" s="154"/>
      <c r="L204" s="154"/>
      <c r="M204" s="154"/>
      <c r="N204" s="154"/>
      <c r="O204" s="154"/>
      <c r="P204" s="86"/>
      <c r="Q204" s="86"/>
    </row>
    <row r="205" spans="2:17" x14ac:dyDescent="0.2">
      <c r="B205" s="153"/>
      <c r="C205" s="153"/>
      <c r="D205" s="153"/>
      <c r="E205" s="153"/>
      <c r="F205" s="153"/>
      <c r="H205" s="154"/>
      <c r="I205" s="154"/>
      <c r="J205" s="154"/>
      <c r="K205" s="154"/>
      <c r="L205" s="154"/>
      <c r="M205" s="154"/>
      <c r="N205" s="154"/>
      <c r="O205" s="154"/>
      <c r="P205" s="86"/>
      <c r="Q205" s="86"/>
    </row>
    <row r="206" spans="2:17" x14ac:dyDescent="0.2">
      <c r="B206" s="153"/>
      <c r="C206" s="153"/>
      <c r="D206" s="153"/>
      <c r="E206" s="153"/>
      <c r="F206" s="153"/>
      <c r="H206" s="154"/>
      <c r="I206" s="154"/>
      <c r="J206" s="154"/>
      <c r="K206" s="154"/>
      <c r="L206" s="154"/>
      <c r="M206" s="154"/>
      <c r="N206" s="154"/>
      <c r="O206" s="154"/>
      <c r="P206" s="86"/>
      <c r="Q206" s="86"/>
    </row>
    <row r="207" spans="2:17" x14ac:dyDescent="0.2">
      <c r="B207" s="153"/>
      <c r="C207" s="153"/>
      <c r="D207" s="153"/>
      <c r="E207" s="153"/>
      <c r="F207" s="153"/>
      <c r="H207" s="154"/>
      <c r="I207" s="154"/>
      <c r="J207" s="154"/>
      <c r="K207" s="154"/>
      <c r="L207" s="154"/>
      <c r="M207" s="154"/>
      <c r="N207" s="154"/>
      <c r="O207" s="154"/>
      <c r="P207" s="86"/>
      <c r="Q207" s="86"/>
    </row>
    <row r="208" spans="2:17" ht="15" x14ac:dyDescent="0.2">
      <c r="I208" s="173" t="s">
        <v>328</v>
      </c>
      <c r="J208" s="173"/>
      <c r="K208" s="173"/>
      <c r="L208" s="173"/>
      <c r="P208" s="86"/>
      <c r="Q208" s="86"/>
    </row>
    <row r="209" spans="1:17" ht="16.5" x14ac:dyDescent="0.2">
      <c r="I209" s="87" t="s">
        <v>336</v>
      </c>
      <c r="J209" s="66"/>
      <c r="K209" s="66"/>
      <c r="P209" s="86"/>
      <c r="Q209" s="86"/>
    </row>
    <row r="210" spans="1:17" x14ac:dyDescent="0.2">
      <c r="P210" s="86"/>
      <c r="Q210" s="86"/>
    </row>
    <row r="211" spans="1:17" ht="14.25" customHeight="1" x14ac:dyDescent="0.2">
      <c r="H211" s="154" t="s">
        <v>793</v>
      </c>
      <c r="I211" s="154"/>
      <c r="J211" s="154"/>
      <c r="K211" s="154"/>
      <c r="L211" s="154"/>
      <c r="M211" s="154"/>
      <c r="N211" s="154"/>
      <c r="O211" s="154"/>
      <c r="P211" s="86"/>
      <c r="Q211" s="86"/>
    </row>
    <row r="212" spans="1:17" x14ac:dyDescent="0.2">
      <c r="H212" s="154"/>
      <c r="I212" s="154"/>
      <c r="J212" s="154"/>
      <c r="K212" s="154"/>
      <c r="L212" s="154"/>
      <c r="M212" s="154"/>
      <c r="N212" s="154"/>
      <c r="O212" s="154"/>
      <c r="P212" s="86"/>
      <c r="Q212" s="86"/>
    </row>
    <row r="213" spans="1:17" x14ac:dyDescent="0.2">
      <c r="A213" s="172" t="s">
        <v>78</v>
      </c>
      <c r="B213" s="153" t="s">
        <v>794</v>
      </c>
      <c r="C213" s="153"/>
      <c r="D213" s="153"/>
      <c r="E213" s="153"/>
      <c r="F213" s="153"/>
      <c r="H213" s="154"/>
      <c r="I213" s="154"/>
      <c r="J213" s="154"/>
      <c r="K213" s="154"/>
      <c r="L213" s="154"/>
      <c r="M213" s="154"/>
      <c r="N213" s="154"/>
      <c r="O213" s="154"/>
      <c r="P213" s="86"/>
      <c r="Q213" s="86"/>
    </row>
    <row r="214" spans="1:17" x14ac:dyDescent="0.2">
      <c r="A214" s="172"/>
      <c r="B214" s="153"/>
      <c r="C214" s="153"/>
      <c r="D214" s="153"/>
      <c r="E214" s="153"/>
      <c r="F214" s="153"/>
      <c r="H214" s="154"/>
      <c r="I214" s="154"/>
      <c r="J214" s="154"/>
      <c r="K214" s="154"/>
      <c r="L214" s="154"/>
      <c r="M214" s="154"/>
      <c r="N214" s="154"/>
      <c r="O214" s="154"/>
      <c r="P214" s="86"/>
      <c r="Q214" s="86"/>
    </row>
    <row r="215" spans="1:17" x14ac:dyDescent="0.2">
      <c r="B215" s="153"/>
      <c r="C215" s="153"/>
      <c r="D215" s="153"/>
      <c r="E215" s="153"/>
      <c r="F215" s="153"/>
      <c r="H215" s="154"/>
      <c r="I215" s="154"/>
      <c r="J215" s="154"/>
      <c r="K215" s="154"/>
      <c r="L215" s="154"/>
      <c r="M215" s="154"/>
      <c r="N215" s="154"/>
      <c r="O215" s="154"/>
      <c r="P215" s="86"/>
      <c r="Q215" s="86"/>
    </row>
    <row r="216" spans="1:17" ht="14.25" customHeight="1" x14ac:dyDescent="0.2">
      <c r="B216" s="153"/>
      <c r="C216" s="153"/>
      <c r="D216" s="153"/>
      <c r="E216" s="153"/>
      <c r="F216" s="153"/>
      <c r="H216" s="154"/>
      <c r="I216" s="154"/>
      <c r="J216" s="154"/>
      <c r="K216" s="154"/>
      <c r="L216" s="154"/>
      <c r="M216" s="154"/>
      <c r="N216" s="154"/>
      <c r="O216" s="154"/>
      <c r="P216" s="86"/>
      <c r="Q216" s="86"/>
    </row>
    <row r="217" spans="1:17" x14ac:dyDescent="0.2">
      <c r="B217" s="153"/>
      <c r="C217" s="153"/>
      <c r="D217" s="153"/>
      <c r="E217" s="153"/>
      <c r="F217" s="153"/>
      <c r="H217" s="154"/>
      <c r="I217" s="154"/>
      <c r="J217" s="154"/>
      <c r="K217" s="154"/>
      <c r="L217" s="154"/>
      <c r="M217" s="154"/>
      <c r="N217" s="154"/>
      <c r="O217" s="154"/>
      <c r="P217" s="86"/>
      <c r="Q217" s="86"/>
    </row>
    <row r="218" spans="1:17" x14ac:dyDescent="0.2">
      <c r="B218" s="153"/>
      <c r="C218" s="153"/>
      <c r="D218" s="153"/>
      <c r="E218" s="153"/>
      <c r="F218" s="153"/>
      <c r="H218" s="154"/>
      <c r="I218" s="154"/>
      <c r="J218" s="154"/>
      <c r="K218" s="154"/>
      <c r="L218" s="154"/>
      <c r="M218" s="154"/>
      <c r="N218" s="154"/>
      <c r="O218" s="154"/>
      <c r="P218" s="86"/>
      <c r="Q218" s="86"/>
    </row>
    <row r="219" spans="1:17" x14ac:dyDescent="0.2">
      <c r="H219" s="154"/>
      <c r="I219" s="154"/>
      <c r="J219" s="154"/>
      <c r="K219" s="154"/>
      <c r="L219" s="154"/>
      <c r="M219" s="154"/>
      <c r="N219" s="154"/>
      <c r="O219" s="154"/>
      <c r="P219" s="86"/>
      <c r="Q219" s="86"/>
    </row>
    <row r="220" spans="1:17" x14ac:dyDescent="0.2">
      <c r="P220" s="86"/>
      <c r="Q220" s="86"/>
    </row>
    <row r="221" spans="1:17" ht="15" x14ac:dyDescent="0.2">
      <c r="I221" s="173" t="s">
        <v>328</v>
      </c>
      <c r="J221" s="173"/>
      <c r="K221" s="173"/>
      <c r="L221" s="173"/>
      <c r="P221" s="86"/>
      <c r="Q221" s="86"/>
    </row>
    <row r="222" spans="1:17" ht="16.5" x14ac:dyDescent="0.2">
      <c r="I222" s="87" t="s">
        <v>337</v>
      </c>
      <c r="J222" s="66"/>
      <c r="K222" s="66"/>
      <c r="P222" s="86"/>
      <c r="Q222" s="86"/>
    </row>
    <row r="223" spans="1:17" x14ac:dyDescent="0.2">
      <c r="P223" s="86"/>
      <c r="Q223" s="86"/>
    </row>
    <row r="224" spans="1:17" x14ac:dyDescent="0.2">
      <c r="H224" s="154" t="s">
        <v>404</v>
      </c>
      <c r="I224" s="154"/>
      <c r="J224" s="154"/>
      <c r="K224" s="154"/>
      <c r="L224" s="154"/>
      <c r="M224" s="154"/>
      <c r="N224" s="154"/>
      <c r="O224" s="154"/>
      <c r="P224" s="86"/>
      <c r="Q224" s="86"/>
    </row>
    <row r="225" spans="8:17" x14ac:dyDescent="0.2">
      <c r="H225" s="154"/>
      <c r="I225" s="154"/>
      <c r="J225" s="154"/>
      <c r="K225" s="154"/>
      <c r="L225" s="154"/>
      <c r="M225" s="154"/>
      <c r="N225" s="154"/>
      <c r="O225" s="154"/>
      <c r="P225" s="86"/>
      <c r="Q225" s="86"/>
    </row>
    <row r="226" spans="8:17" x14ac:dyDescent="0.2">
      <c r="H226" s="154"/>
      <c r="I226" s="154"/>
      <c r="J226" s="154"/>
      <c r="K226" s="154"/>
      <c r="L226" s="154"/>
      <c r="M226" s="154"/>
      <c r="N226" s="154"/>
      <c r="O226" s="154"/>
      <c r="P226" s="86"/>
      <c r="Q226" s="86"/>
    </row>
    <row r="227" spans="8:17" x14ac:dyDescent="0.2">
      <c r="H227" s="154"/>
      <c r="I227" s="154"/>
      <c r="J227" s="154"/>
      <c r="K227" s="154"/>
      <c r="L227" s="154"/>
      <c r="M227" s="154"/>
      <c r="N227" s="154"/>
      <c r="O227" s="154"/>
      <c r="P227" s="86"/>
      <c r="Q227" s="86"/>
    </row>
    <row r="228" spans="8:17" x14ac:dyDescent="0.2">
      <c r="H228" s="154"/>
      <c r="I228" s="154"/>
      <c r="J228" s="154"/>
      <c r="K228" s="154"/>
      <c r="L228" s="154"/>
      <c r="M228" s="154"/>
      <c r="N228" s="154"/>
      <c r="O228" s="154"/>
      <c r="P228" s="86"/>
      <c r="Q228" s="86"/>
    </row>
    <row r="229" spans="8:17" x14ac:dyDescent="0.2">
      <c r="H229" s="154"/>
      <c r="I229" s="154"/>
      <c r="J229" s="154"/>
      <c r="K229" s="154"/>
      <c r="L229" s="154"/>
      <c r="M229" s="154"/>
      <c r="N229" s="154"/>
      <c r="O229" s="154"/>
      <c r="P229" s="86"/>
      <c r="Q229" s="86"/>
    </row>
    <row r="230" spans="8:17" x14ac:dyDescent="0.2">
      <c r="H230" s="154"/>
      <c r="I230" s="154"/>
      <c r="J230" s="154"/>
      <c r="K230" s="154"/>
      <c r="L230" s="154"/>
      <c r="M230" s="154"/>
      <c r="N230" s="154"/>
      <c r="O230" s="154"/>
      <c r="P230" s="86"/>
      <c r="Q230" s="86"/>
    </row>
    <row r="231" spans="8:17" x14ac:dyDescent="0.2">
      <c r="H231" s="154" t="s">
        <v>795</v>
      </c>
      <c r="I231" s="154"/>
      <c r="J231" s="154"/>
      <c r="K231" s="154"/>
      <c r="L231" s="154"/>
      <c r="M231" s="154"/>
      <c r="N231" s="154"/>
      <c r="O231" s="154"/>
      <c r="P231" s="86"/>
      <c r="Q231" s="86"/>
    </row>
    <row r="232" spans="8:17" x14ac:dyDescent="0.2">
      <c r="H232" s="154"/>
      <c r="I232" s="154"/>
      <c r="J232" s="154"/>
      <c r="K232" s="154"/>
      <c r="L232" s="154"/>
      <c r="M232" s="154"/>
      <c r="N232" s="154"/>
      <c r="O232" s="154"/>
      <c r="P232" s="86"/>
      <c r="Q232" s="86"/>
    </row>
    <row r="233" spans="8:17" x14ac:dyDescent="0.2">
      <c r="H233" s="154"/>
      <c r="I233" s="154"/>
      <c r="J233" s="154"/>
      <c r="K233" s="154"/>
      <c r="L233" s="154"/>
      <c r="M233" s="154"/>
      <c r="N233" s="154"/>
      <c r="O233" s="154"/>
      <c r="P233" s="86"/>
      <c r="Q233" s="86"/>
    </row>
    <row r="234" spans="8:17" x14ac:dyDescent="0.2">
      <c r="H234" s="154"/>
      <c r="I234" s="154"/>
      <c r="J234" s="154"/>
      <c r="K234" s="154"/>
      <c r="L234" s="154"/>
      <c r="M234" s="154"/>
      <c r="N234" s="154"/>
      <c r="O234" s="154"/>
      <c r="P234" s="86"/>
      <c r="Q234" s="86"/>
    </row>
    <row r="235" spans="8:17" x14ac:dyDescent="0.2">
      <c r="H235" s="154"/>
      <c r="I235" s="154"/>
      <c r="J235" s="154"/>
      <c r="K235" s="154"/>
      <c r="L235" s="154"/>
      <c r="M235" s="154"/>
      <c r="N235" s="154"/>
      <c r="O235" s="154"/>
      <c r="P235" s="86"/>
      <c r="Q235" s="86"/>
    </row>
    <row r="236" spans="8:17" x14ac:dyDescent="0.2">
      <c r="H236" s="154"/>
      <c r="I236" s="154"/>
      <c r="J236" s="154"/>
      <c r="K236" s="154"/>
      <c r="L236" s="154"/>
      <c r="M236" s="154"/>
      <c r="N236" s="154"/>
      <c r="O236" s="154"/>
      <c r="P236" s="86"/>
      <c r="Q236" s="86"/>
    </row>
    <row r="237" spans="8:17" x14ac:dyDescent="0.2">
      <c r="H237" s="154"/>
      <c r="I237" s="154"/>
      <c r="J237" s="154"/>
      <c r="K237" s="154"/>
      <c r="L237" s="154"/>
      <c r="M237" s="154"/>
      <c r="N237" s="154"/>
      <c r="O237" s="154"/>
      <c r="P237" s="86"/>
      <c r="Q237" s="86"/>
    </row>
    <row r="238" spans="8:17" x14ac:dyDescent="0.2">
      <c r="H238" s="154"/>
      <c r="I238" s="154"/>
      <c r="J238" s="154"/>
      <c r="K238" s="154"/>
      <c r="L238" s="154"/>
      <c r="M238" s="154"/>
      <c r="N238" s="154"/>
      <c r="O238" s="154"/>
      <c r="P238" s="86"/>
      <c r="Q238" s="86"/>
    </row>
    <row r="239" spans="8:17" x14ac:dyDescent="0.2">
      <c r="H239" s="154"/>
      <c r="I239" s="154"/>
      <c r="J239" s="154"/>
      <c r="K239" s="154"/>
      <c r="L239" s="154"/>
      <c r="M239" s="154"/>
      <c r="N239" s="154"/>
      <c r="O239" s="154"/>
      <c r="P239" s="86"/>
      <c r="Q239" s="86"/>
    </row>
    <row r="240" spans="8:17" x14ac:dyDescent="0.2">
      <c r="H240" s="154"/>
      <c r="I240" s="154"/>
      <c r="J240" s="154"/>
      <c r="K240" s="154"/>
      <c r="L240" s="154"/>
      <c r="M240" s="154"/>
      <c r="N240" s="154"/>
      <c r="O240" s="154"/>
      <c r="P240" s="86"/>
      <c r="Q240" s="86"/>
    </row>
    <row r="241" spans="2:17" x14ac:dyDescent="0.2">
      <c r="H241" s="154" t="s">
        <v>796</v>
      </c>
      <c r="I241" s="154"/>
      <c r="J241" s="154"/>
      <c r="K241" s="154"/>
      <c r="L241" s="154"/>
      <c r="M241" s="154"/>
      <c r="N241" s="154"/>
      <c r="O241" s="154"/>
      <c r="P241" s="86"/>
      <c r="Q241" s="86"/>
    </row>
    <row r="242" spans="2:17" x14ac:dyDescent="0.2">
      <c r="H242" s="154"/>
      <c r="I242" s="154"/>
      <c r="J242" s="154"/>
      <c r="K242" s="154"/>
      <c r="L242" s="154"/>
      <c r="M242" s="154"/>
      <c r="N242" s="154"/>
      <c r="O242" s="154"/>
      <c r="P242" s="86"/>
      <c r="Q242" s="86"/>
    </row>
    <row r="243" spans="2:17" x14ac:dyDescent="0.2">
      <c r="H243" s="154"/>
      <c r="I243" s="154"/>
      <c r="J243" s="154"/>
      <c r="K243" s="154"/>
      <c r="L243" s="154"/>
      <c r="M243" s="154"/>
      <c r="N243" s="154"/>
      <c r="O243" s="154"/>
      <c r="P243" s="86"/>
      <c r="Q243" s="86"/>
    </row>
    <row r="244" spans="2:17" x14ac:dyDescent="0.2">
      <c r="H244" s="154"/>
      <c r="I244" s="154"/>
      <c r="J244" s="154"/>
      <c r="K244" s="154"/>
      <c r="L244" s="154"/>
      <c r="M244" s="154"/>
      <c r="N244" s="154"/>
      <c r="O244" s="154"/>
      <c r="P244" s="86"/>
      <c r="Q244" s="86"/>
    </row>
    <row r="245" spans="2:17" x14ac:dyDescent="0.2">
      <c r="H245" s="154"/>
      <c r="I245" s="154"/>
      <c r="J245" s="154"/>
      <c r="K245" s="154"/>
      <c r="L245" s="154"/>
      <c r="M245" s="154"/>
      <c r="N245" s="154"/>
      <c r="O245" s="154"/>
      <c r="P245" s="86"/>
      <c r="Q245" s="86"/>
    </row>
    <row r="246" spans="2:17" x14ac:dyDescent="0.2">
      <c r="H246" s="154"/>
      <c r="I246" s="154"/>
      <c r="J246" s="154"/>
      <c r="K246" s="154"/>
      <c r="L246" s="154"/>
      <c r="M246" s="154"/>
      <c r="N246" s="154"/>
      <c r="O246" s="154"/>
      <c r="P246" s="86"/>
      <c r="Q246" s="86"/>
    </row>
    <row r="247" spans="2:17" x14ac:dyDescent="0.2">
      <c r="H247" s="154"/>
      <c r="I247" s="154"/>
      <c r="J247" s="154"/>
      <c r="K247" s="154"/>
      <c r="L247" s="154"/>
      <c r="M247" s="154"/>
      <c r="N247" s="154"/>
      <c r="O247" s="154"/>
      <c r="P247" s="86"/>
      <c r="Q247" s="86"/>
    </row>
    <row r="248" spans="2:17" x14ac:dyDescent="0.2">
      <c r="H248" s="154"/>
      <c r="I248" s="154"/>
      <c r="J248" s="154"/>
      <c r="K248" s="154"/>
      <c r="L248" s="154"/>
      <c r="M248" s="154"/>
      <c r="N248" s="154"/>
      <c r="O248" s="154"/>
      <c r="P248" s="86"/>
      <c r="Q248" s="86"/>
    </row>
    <row r="249" spans="2:17" x14ac:dyDescent="0.2">
      <c r="H249" s="154" t="s">
        <v>797</v>
      </c>
      <c r="I249" s="154"/>
      <c r="J249" s="154"/>
      <c r="K249" s="154"/>
      <c r="L249" s="154"/>
      <c r="M249" s="154"/>
      <c r="N249" s="154"/>
      <c r="O249" s="154"/>
      <c r="P249" s="86"/>
      <c r="Q249" s="86"/>
    </row>
    <row r="250" spans="2:17" x14ac:dyDescent="0.2">
      <c r="B250" s="153" t="s">
        <v>338</v>
      </c>
      <c r="C250" s="153"/>
      <c r="D250" s="153"/>
      <c r="E250" s="153"/>
      <c r="F250" s="153"/>
      <c r="H250" s="154"/>
      <c r="I250" s="154"/>
      <c r="J250" s="154"/>
      <c r="K250" s="154"/>
      <c r="L250" s="154"/>
      <c r="M250" s="154"/>
      <c r="N250" s="154"/>
      <c r="O250" s="154"/>
      <c r="P250" s="86"/>
      <c r="Q250" s="86"/>
    </row>
    <row r="251" spans="2:17" x14ac:dyDescent="0.2">
      <c r="B251" s="153"/>
      <c r="C251" s="153"/>
      <c r="D251" s="153"/>
      <c r="E251" s="153"/>
      <c r="F251" s="153"/>
      <c r="H251" s="154"/>
      <c r="I251" s="154"/>
      <c r="J251" s="154"/>
      <c r="K251" s="154"/>
      <c r="L251" s="154"/>
      <c r="M251" s="154"/>
      <c r="N251" s="154"/>
      <c r="O251" s="154"/>
      <c r="P251" s="86"/>
      <c r="Q251" s="86"/>
    </row>
    <row r="252" spans="2:17" ht="14.25" customHeight="1" x14ac:dyDescent="0.2">
      <c r="B252" s="153"/>
      <c r="C252" s="153"/>
      <c r="D252" s="153"/>
      <c r="E252" s="153"/>
      <c r="F252" s="153"/>
      <c r="H252" s="154"/>
      <c r="I252" s="154"/>
      <c r="J252" s="154"/>
      <c r="K252" s="154"/>
      <c r="L252" s="154"/>
      <c r="M252" s="154"/>
      <c r="N252" s="154"/>
      <c r="O252" s="154"/>
      <c r="P252" s="86"/>
      <c r="Q252" s="86"/>
    </row>
    <row r="253" spans="2:17" x14ac:dyDescent="0.2">
      <c r="B253" s="153"/>
      <c r="C253" s="153"/>
      <c r="D253" s="153"/>
      <c r="E253" s="153"/>
      <c r="F253" s="153"/>
      <c r="H253" s="154"/>
      <c r="I253" s="154"/>
      <c r="J253" s="154"/>
      <c r="K253" s="154"/>
      <c r="L253" s="154"/>
      <c r="M253" s="154"/>
      <c r="N253" s="154"/>
      <c r="O253" s="154"/>
      <c r="P253" s="86"/>
      <c r="Q253" s="86"/>
    </row>
    <row r="254" spans="2:17" x14ac:dyDescent="0.2">
      <c r="B254" s="153"/>
      <c r="C254" s="153"/>
      <c r="D254" s="153"/>
      <c r="E254" s="153"/>
      <c r="F254" s="153"/>
      <c r="H254" s="154"/>
      <c r="I254" s="154"/>
      <c r="J254" s="154"/>
      <c r="K254" s="154"/>
      <c r="L254" s="154"/>
      <c r="M254" s="154"/>
      <c r="N254" s="154"/>
      <c r="O254" s="154"/>
      <c r="P254" s="86"/>
      <c r="Q254" s="86"/>
    </row>
    <row r="255" spans="2:17" x14ac:dyDescent="0.2">
      <c r="B255" s="153"/>
      <c r="C255" s="153"/>
      <c r="D255" s="153"/>
      <c r="E255" s="153"/>
      <c r="F255" s="153"/>
      <c r="H255" s="154"/>
      <c r="I255" s="154"/>
      <c r="J255" s="154"/>
      <c r="K255" s="154"/>
      <c r="L255" s="154"/>
      <c r="M255" s="154"/>
      <c r="N255" s="154"/>
      <c r="O255" s="154"/>
      <c r="P255" s="86"/>
      <c r="Q255" s="86"/>
    </row>
    <row r="256" spans="2:17" x14ac:dyDescent="0.2">
      <c r="B256" s="153"/>
      <c r="C256" s="153"/>
      <c r="D256" s="153"/>
      <c r="E256" s="153"/>
      <c r="F256" s="153"/>
      <c r="H256" s="154"/>
      <c r="I256" s="154"/>
      <c r="J256" s="154"/>
      <c r="K256" s="154"/>
      <c r="L256" s="154"/>
      <c r="M256" s="154"/>
      <c r="N256" s="154"/>
      <c r="O256" s="154"/>
      <c r="P256" s="86"/>
      <c r="Q256" s="86"/>
    </row>
    <row r="257" spans="2:17" x14ac:dyDescent="0.2">
      <c r="B257" s="145"/>
      <c r="C257" s="145"/>
      <c r="D257" s="145"/>
      <c r="E257" s="145"/>
      <c r="F257" s="145"/>
      <c r="H257" s="154"/>
      <c r="I257" s="154"/>
      <c r="J257" s="154"/>
      <c r="K257" s="154"/>
      <c r="L257" s="154"/>
      <c r="M257" s="154"/>
      <c r="N257" s="154"/>
      <c r="O257" s="154"/>
      <c r="P257" s="86"/>
      <c r="Q257" s="86"/>
    </row>
    <row r="258" spans="2:17" x14ac:dyDescent="0.2">
      <c r="H258" s="154"/>
      <c r="I258" s="154"/>
      <c r="J258" s="154"/>
      <c r="K258" s="154"/>
      <c r="L258" s="154"/>
      <c r="M258" s="154"/>
      <c r="N258" s="154"/>
      <c r="O258" s="154"/>
      <c r="P258" s="86"/>
      <c r="Q258" s="86"/>
    </row>
    <row r="259" spans="2:17" x14ac:dyDescent="0.2">
      <c r="H259" s="154"/>
      <c r="I259" s="154"/>
      <c r="J259" s="154"/>
      <c r="K259" s="154"/>
      <c r="L259" s="154"/>
      <c r="M259" s="154"/>
      <c r="N259" s="154"/>
      <c r="O259" s="154"/>
      <c r="P259" s="86"/>
      <c r="Q259" s="86"/>
    </row>
    <row r="260" spans="2:17" x14ac:dyDescent="0.2">
      <c r="H260" s="154" t="s">
        <v>867</v>
      </c>
      <c r="I260" s="154"/>
      <c r="J260" s="154"/>
      <c r="K260" s="154"/>
      <c r="L260" s="154"/>
      <c r="M260" s="154"/>
      <c r="N260" s="154"/>
      <c r="O260" s="154"/>
      <c r="P260" s="86"/>
      <c r="Q260" s="86"/>
    </row>
    <row r="261" spans="2:17" x14ac:dyDescent="0.2">
      <c r="H261" s="154"/>
      <c r="I261" s="154"/>
      <c r="J261" s="154"/>
      <c r="K261" s="154"/>
      <c r="L261" s="154"/>
      <c r="M261" s="154"/>
      <c r="N261" s="154"/>
      <c r="O261" s="154"/>
      <c r="P261" s="86"/>
      <c r="Q261" s="86"/>
    </row>
    <row r="262" spans="2:17" x14ac:dyDescent="0.2">
      <c r="H262" s="154"/>
      <c r="I262" s="154"/>
      <c r="J262" s="154"/>
      <c r="K262" s="154"/>
      <c r="L262" s="154"/>
      <c r="M262" s="154"/>
      <c r="N262" s="154"/>
      <c r="O262" s="154"/>
      <c r="P262" s="86"/>
      <c r="Q262" s="86"/>
    </row>
    <row r="263" spans="2:17" x14ac:dyDescent="0.2">
      <c r="H263" s="154"/>
      <c r="I263" s="154"/>
      <c r="J263" s="154"/>
      <c r="K263" s="154"/>
      <c r="L263" s="154"/>
      <c r="M263" s="154"/>
      <c r="N263" s="154"/>
      <c r="O263" s="154"/>
      <c r="P263" s="86"/>
      <c r="Q263" s="86"/>
    </row>
    <row r="264" spans="2:17" x14ac:dyDescent="0.2">
      <c r="H264" s="154"/>
      <c r="I264" s="154"/>
      <c r="J264" s="154"/>
      <c r="K264" s="154"/>
      <c r="L264" s="154"/>
      <c r="M264" s="154"/>
      <c r="N264" s="154"/>
      <c r="O264" s="154"/>
      <c r="P264" s="86"/>
      <c r="Q264" s="86"/>
    </row>
    <row r="265" spans="2:17" x14ac:dyDescent="0.2">
      <c r="H265" s="154"/>
      <c r="I265" s="154"/>
      <c r="J265" s="154"/>
      <c r="K265" s="154"/>
      <c r="L265" s="154"/>
      <c r="M265" s="154"/>
      <c r="N265" s="154"/>
      <c r="O265" s="154"/>
      <c r="P265" s="86"/>
      <c r="Q265" s="86"/>
    </row>
    <row r="266" spans="2:17" x14ac:dyDescent="0.2">
      <c r="H266" s="154" t="s">
        <v>868</v>
      </c>
      <c r="I266" s="154"/>
      <c r="J266" s="154"/>
      <c r="K266" s="154"/>
      <c r="L266" s="154"/>
      <c r="M266" s="154"/>
      <c r="N266" s="154"/>
      <c r="O266" s="154"/>
      <c r="P266" s="86"/>
      <c r="Q266" s="86"/>
    </row>
    <row r="267" spans="2:17" x14ac:dyDescent="0.2">
      <c r="H267" s="154"/>
      <c r="I267" s="154"/>
      <c r="J267" s="154"/>
      <c r="K267" s="154"/>
      <c r="L267" s="154"/>
      <c r="M267" s="154"/>
      <c r="N267" s="154"/>
      <c r="O267" s="154"/>
      <c r="P267" s="86"/>
      <c r="Q267" s="86"/>
    </row>
    <row r="268" spans="2:17" x14ac:dyDescent="0.2">
      <c r="H268" s="154"/>
      <c r="I268" s="154"/>
      <c r="J268" s="154"/>
      <c r="K268" s="154"/>
      <c r="L268" s="154"/>
      <c r="M268" s="154"/>
      <c r="N268" s="154"/>
      <c r="O268" s="154"/>
      <c r="P268" s="86"/>
      <c r="Q268" s="86"/>
    </row>
    <row r="269" spans="2:17" x14ac:dyDescent="0.2">
      <c r="H269" s="154"/>
      <c r="I269" s="154"/>
      <c r="J269" s="154"/>
      <c r="K269" s="154"/>
      <c r="L269" s="154"/>
      <c r="M269" s="154"/>
      <c r="N269" s="154"/>
      <c r="O269" s="154"/>
      <c r="P269" s="86"/>
      <c r="Q269" s="86"/>
    </row>
    <row r="270" spans="2:17" x14ac:dyDescent="0.2">
      <c r="H270" s="154"/>
      <c r="I270" s="154"/>
      <c r="J270" s="154"/>
      <c r="K270" s="154"/>
      <c r="L270" s="154"/>
      <c r="M270" s="154"/>
      <c r="N270" s="154"/>
      <c r="O270" s="154"/>
      <c r="P270" s="86"/>
      <c r="Q270" s="86"/>
    </row>
    <row r="271" spans="2:17" x14ac:dyDescent="0.2">
      <c r="H271" s="154"/>
      <c r="I271" s="154"/>
      <c r="J271" s="154"/>
      <c r="K271" s="154"/>
      <c r="L271" s="154"/>
      <c r="M271" s="154"/>
      <c r="N271" s="154"/>
      <c r="O271" s="154"/>
      <c r="P271" s="86"/>
      <c r="Q271" s="86"/>
    </row>
    <row r="272" spans="2:17" x14ac:dyDescent="0.2">
      <c r="B272" s="153" t="s">
        <v>339</v>
      </c>
      <c r="C272" s="153"/>
      <c r="D272" s="153"/>
      <c r="E272" s="153"/>
      <c r="F272" s="153"/>
      <c r="H272" s="154"/>
      <c r="I272" s="154"/>
      <c r="J272" s="154"/>
      <c r="K272" s="154"/>
      <c r="L272" s="154"/>
      <c r="M272" s="154"/>
      <c r="N272" s="154"/>
      <c r="O272" s="154"/>
      <c r="P272" s="86"/>
      <c r="Q272" s="86"/>
    </row>
    <row r="273" spans="1:17" x14ac:dyDescent="0.2">
      <c r="B273" s="153"/>
      <c r="C273" s="153"/>
      <c r="D273" s="153"/>
      <c r="E273" s="153"/>
      <c r="F273" s="153"/>
      <c r="H273" s="154"/>
      <c r="I273" s="154"/>
      <c r="J273" s="154"/>
      <c r="K273" s="154"/>
      <c r="L273" s="154"/>
      <c r="M273" s="154"/>
      <c r="N273" s="154"/>
      <c r="O273" s="154"/>
      <c r="P273" s="86"/>
      <c r="Q273" s="86"/>
    </row>
    <row r="274" spans="1:17" x14ac:dyDescent="0.2">
      <c r="B274" s="153"/>
      <c r="C274" s="153"/>
      <c r="D274" s="153"/>
      <c r="E274" s="153"/>
      <c r="F274" s="153"/>
      <c r="H274" s="154"/>
      <c r="I274" s="154"/>
      <c r="J274" s="154"/>
      <c r="K274" s="154"/>
      <c r="L274" s="154"/>
      <c r="M274" s="154"/>
      <c r="N274" s="154"/>
      <c r="O274" s="154"/>
      <c r="P274" s="86"/>
      <c r="Q274" s="86"/>
    </row>
    <row r="275" spans="1:17" x14ac:dyDescent="0.2">
      <c r="B275" s="153"/>
      <c r="C275" s="153"/>
      <c r="D275" s="153"/>
      <c r="E275" s="153"/>
      <c r="F275" s="153"/>
      <c r="H275" s="154" t="s">
        <v>798</v>
      </c>
      <c r="I275" s="154"/>
      <c r="J275" s="154"/>
      <c r="K275" s="154"/>
      <c r="L275" s="154"/>
      <c r="M275" s="154"/>
      <c r="N275" s="154"/>
      <c r="O275" s="154"/>
      <c r="P275" s="86"/>
      <c r="Q275" s="86"/>
    </row>
    <row r="276" spans="1:17" ht="14.25" customHeight="1" x14ac:dyDescent="0.2">
      <c r="B276" s="153"/>
      <c r="C276" s="153"/>
      <c r="D276" s="153"/>
      <c r="E276" s="153"/>
      <c r="F276" s="153"/>
      <c r="H276" s="154"/>
      <c r="I276" s="154"/>
      <c r="J276" s="154"/>
      <c r="K276" s="154"/>
      <c r="L276" s="154"/>
      <c r="M276" s="154"/>
      <c r="N276" s="154"/>
      <c r="O276" s="154"/>
      <c r="P276" s="86"/>
      <c r="Q276" s="86"/>
    </row>
    <row r="277" spans="1:17" x14ac:dyDescent="0.2">
      <c r="B277" s="153"/>
      <c r="C277" s="153"/>
      <c r="D277" s="153"/>
      <c r="E277" s="153"/>
      <c r="F277" s="153"/>
      <c r="H277" s="154"/>
      <c r="I277" s="154"/>
      <c r="J277" s="154"/>
      <c r="K277" s="154"/>
      <c r="L277" s="154"/>
      <c r="M277" s="154"/>
      <c r="N277" s="154"/>
      <c r="O277" s="154"/>
      <c r="P277" s="86"/>
      <c r="Q277" s="86"/>
    </row>
    <row r="278" spans="1:17" x14ac:dyDescent="0.2">
      <c r="B278" s="153"/>
      <c r="C278" s="153"/>
      <c r="D278" s="153"/>
      <c r="E278" s="153"/>
      <c r="F278" s="153"/>
      <c r="H278" s="154"/>
      <c r="I278" s="154"/>
      <c r="J278" s="154"/>
      <c r="K278" s="154"/>
      <c r="L278" s="154"/>
      <c r="M278" s="154"/>
      <c r="N278" s="154"/>
      <c r="O278" s="154"/>
      <c r="P278" s="86"/>
      <c r="Q278" s="86"/>
    </row>
    <row r="279" spans="1:17" x14ac:dyDescent="0.2">
      <c r="P279" s="86"/>
      <c r="Q279" s="86"/>
    </row>
    <row r="280" spans="1:17" x14ac:dyDescent="0.2">
      <c r="P280" s="86"/>
      <c r="Q280" s="86"/>
    </row>
    <row r="281" spans="1:17" ht="14.25" customHeight="1" x14ac:dyDescent="0.2">
      <c r="H281" s="154" t="s">
        <v>869</v>
      </c>
      <c r="I281" s="154"/>
      <c r="J281" s="154"/>
      <c r="K281" s="154"/>
      <c r="L281" s="154"/>
      <c r="M281" s="154"/>
      <c r="N281" s="154"/>
      <c r="O281" s="154"/>
      <c r="P281" s="86"/>
      <c r="Q281" s="86"/>
    </row>
    <row r="282" spans="1:17" x14ac:dyDescent="0.2">
      <c r="H282" s="154"/>
      <c r="I282" s="154"/>
      <c r="J282" s="154"/>
      <c r="K282" s="154"/>
      <c r="L282" s="154"/>
      <c r="M282" s="154"/>
      <c r="N282" s="154"/>
      <c r="O282" s="154"/>
      <c r="P282" s="86"/>
      <c r="Q282" s="86"/>
    </row>
    <row r="283" spans="1:17" x14ac:dyDescent="0.2">
      <c r="H283" s="154"/>
      <c r="I283" s="154"/>
      <c r="J283" s="154"/>
      <c r="K283" s="154"/>
      <c r="L283" s="154"/>
      <c r="M283" s="154"/>
      <c r="N283" s="154"/>
      <c r="O283" s="154"/>
      <c r="P283" s="86"/>
      <c r="Q283" s="86"/>
    </row>
    <row r="284" spans="1:17" x14ac:dyDescent="0.2">
      <c r="H284" s="154"/>
      <c r="I284" s="154"/>
      <c r="J284" s="154"/>
      <c r="K284" s="154"/>
      <c r="L284" s="154"/>
      <c r="M284" s="154"/>
      <c r="N284" s="154"/>
      <c r="O284" s="154"/>
      <c r="P284" s="86"/>
      <c r="Q284" s="86"/>
    </row>
    <row r="285" spans="1:17" x14ac:dyDescent="0.2">
      <c r="H285" s="154"/>
      <c r="I285" s="154"/>
      <c r="J285" s="154"/>
      <c r="K285" s="154"/>
      <c r="L285" s="154"/>
      <c r="M285" s="154"/>
      <c r="N285" s="154"/>
      <c r="O285" s="154"/>
      <c r="P285" s="86"/>
      <c r="Q285" s="86"/>
    </row>
    <row r="286" spans="1:17" x14ac:dyDescent="0.2">
      <c r="H286" s="154"/>
      <c r="I286" s="154"/>
      <c r="J286" s="154"/>
      <c r="K286" s="154"/>
      <c r="L286" s="154"/>
      <c r="M286" s="154"/>
      <c r="N286" s="154"/>
      <c r="O286" s="154"/>
      <c r="P286" s="86"/>
      <c r="Q286" s="86"/>
    </row>
    <row r="287" spans="1:17" x14ac:dyDescent="0.2">
      <c r="H287" s="154"/>
      <c r="I287" s="154"/>
      <c r="J287" s="154"/>
      <c r="K287" s="154"/>
      <c r="L287" s="154"/>
      <c r="M287" s="154"/>
      <c r="N287" s="154"/>
      <c r="O287" s="154"/>
      <c r="P287" s="86"/>
      <c r="Q287" s="86"/>
    </row>
    <row r="288" spans="1:17" ht="14.25" customHeight="1" x14ac:dyDescent="0.2">
      <c r="A288" s="172" t="s">
        <v>79</v>
      </c>
      <c r="B288" s="153" t="s">
        <v>870</v>
      </c>
      <c r="C288" s="153"/>
      <c r="D288" s="153"/>
      <c r="E288" s="153"/>
      <c r="F288" s="153"/>
      <c r="H288" s="154"/>
      <c r="I288" s="154"/>
      <c r="J288" s="154"/>
      <c r="K288" s="154"/>
      <c r="L288" s="154"/>
      <c r="M288" s="154"/>
      <c r="N288" s="154"/>
      <c r="O288" s="154"/>
      <c r="P288" s="86"/>
      <c r="Q288" s="86"/>
    </row>
    <row r="289" spans="1:17" x14ac:dyDescent="0.2">
      <c r="A289" s="172"/>
      <c r="B289" s="153"/>
      <c r="C289" s="153"/>
      <c r="D289" s="153"/>
      <c r="E289" s="153"/>
      <c r="F289" s="153"/>
      <c r="H289" s="154"/>
      <c r="I289" s="154"/>
      <c r="J289" s="154"/>
      <c r="K289" s="154"/>
      <c r="L289" s="154"/>
      <c r="M289" s="154"/>
      <c r="N289" s="154"/>
      <c r="O289" s="154"/>
      <c r="P289" s="86"/>
      <c r="Q289" s="86"/>
    </row>
    <row r="290" spans="1:17" x14ac:dyDescent="0.2">
      <c r="B290" s="153"/>
      <c r="C290" s="153"/>
      <c r="D290" s="153"/>
      <c r="E290" s="153"/>
      <c r="F290" s="153"/>
      <c r="H290" s="154"/>
      <c r="I290" s="154"/>
      <c r="J290" s="154"/>
      <c r="K290" s="154"/>
      <c r="L290" s="154"/>
      <c r="M290" s="154"/>
      <c r="N290" s="154"/>
      <c r="O290" s="154"/>
      <c r="P290" s="86"/>
      <c r="Q290" s="86"/>
    </row>
    <row r="291" spans="1:17" x14ac:dyDescent="0.2">
      <c r="B291" s="153"/>
      <c r="C291" s="153"/>
      <c r="D291" s="153"/>
      <c r="E291" s="153"/>
      <c r="F291" s="153"/>
      <c r="H291" s="154"/>
      <c r="I291" s="154"/>
      <c r="J291" s="154"/>
      <c r="K291" s="154"/>
      <c r="L291" s="154"/>
      <c r="M291" s="154"/>
      <c r="N291" s="154"/>
      <c r="O291" s="154"/>
      <c r="P291" s="86"/>
      <c r="Q291" s="86"/>
    </row>
    <row r="292" spans="1:17" ht="14.25" customHeight="1" x14ac:dyDescent="0.2">
      <c r="B292" s="153"/>
      <c r="C292" s="153"/>
      <c r="D292" s="153"/>
      <c r="E292" s="153"/>
      <c r="F292" s="153"/>
      <c r="H292" s="154" t="s">
        <v>799</v>
      </c>
      <c r="I292" s="154"/>
      <c r="J292" s="154"/>
      <c r="K292" s="154"/>
      <c r="L292" s="154"/>
      <c r="M292" s="154"/>
      <c r="N292" s="154"/>
      <c r="O292" s="154"/>
      <c r="P292" s="86"/>
      <c r="Q292" s="86"/>
    </row>
    <row r="293" spans="1:17" ht="14.25" customHeight="1" x14ac:dyDescent="0.2">
      <c r="B293" s="153"/>
      <c r="C293" s="153"/>
      <c r="D293" s="153"/>
      <c r="E293" s="153"/>
      <c r="F293" s="153"/>
      <c r="H293" s="154"/>
      <c r="I293" s="154"/>
      <c r="J293" s="154"/>
      <c r="K293" s="154"/>
      <c r="L293" s="154"/>
      <c r="M293" s="154"/>
      <c r="N293" s="154"/>
      <c r="O293" s="154"/>
      <c r="P293" s="86"/>
      <c r="Q293" s="86"/>
    </row>
    <row r="294" spans="1:17" x14ac:dyDescent="0.2">
      <c r="B294" s="153"/>
      <c r="C294" s="153"/>
      <c r="D294" s="153"/>
      <c r="E294" s="153"/>
      <c r="F294" s="153"/>
      <c r="H294" s="154"/>
      <c r="I294" s="154"/>
      <c r="J294" s="154"/>
      <c r="K294" s="154"/>
      <c r="L294" s="154"/>
      <c r="M294" s="154"/>
      <c r="N294" s="154"/>
      <c r="O294" s="154"/>
      <c r="P294" s="86"/>
      <c r="Q294" s="86"/>
    </row>
    <row r="295" spans="1:17" x14ac:dyDescent="0.2">
      <c r="B295" s="153"/>
      <c r="C295" s="153"/>
      <c r="D295" s="153"/>
      <c r="E295" s="153"/>
      <c r="F295" s="153"/>
      <c r="H295" s="154"/>
      <c r="I295" s="154"/>
      <c r="J295" s="154"/>
      <c r="K295" s="154"/>
      <c r="L295" s="154"/>
      <c r="M295" s="154"/>
      <c r="N295" s="154"/>
      <c r="O295" s="154"/>
      <c r="P295" s="86"/>
      <c r="Q295" s="86"/>
    </row>
    <row r="296" spans="1:17" x14ac:dyDescent="0.2">
      <c r="B296" s="153"/>
      <c r="C296" s="153"/>
      <c r="D296" s="153"/>
      <c r="E296" s="153"/>
      <c r="F296" s="153"/>
      <c r="H296" s="154"/>
      <c r="I296" s="154"/>
      <c r="J296" s="154"/>
      <c r="K296" s="154"/>
      <c r="L296" s="154"/>
      <c r="M296" s="154"/>
      <c r="N296" s="154"/>
      <c r="O296" s="154"/>
      <c r="P296" s="86"/>
      <c r="Q296" s="86"/>
    </row>
    <row r="297" spans="1:17" x14ac:dyDescent="0.2">
      <c r="B297" s="153"/>
      <c r="C297" s="153"/>
      <c r="D297" s="153"/>
      <c r="E297" s="153"/>
      <c r="F297" s="153"/>
      <c r="H297" s="154"/>
      <c r="I297" s="154"/>
      <c r="J297" s="154"/>
      <c r="K297" s="154"/>
      <c r="L297" s="154"/>
      <c r="M297" s="154"/>
      <c r="N297" s="154"/>
      <c r="O297" s="154"/>
      <c r="P297" s="86"/>
      <c r="Q297" s="86"/>
    </row>
    <row r="298" spans="1:17" ht="14.25" customHeight="1" x14ac:dyDescent="0.2">
      <c r="B298" s="171" t="s">
        <v>340</v>
      </c>
      <c r="C298" s="171"/>
      <c r="D298" s="171"/>
      <c r="E298" s="171"/>
      <c r="H298" s="154" t="s">
        <v>800</v>
      </c>
      <c r="I298" s="154"/>
      <c r="J298" s="154"/>
      <c r="K298" s="154"/>
      <c r="L298" s="154"/>
      <c r="M298" s="154"/>
      <c r="N298" s="154"/>
      <c r="O298" s="154"/>
      <c r="P298" s="86"/>
      <c r="Q298" s="86"/>
    </row>
    <row r="299" spans="1:17" x14ac:dyDescent="0.2">
      <c r="B299" s="83" t="s">
        <v>341</v>
      </c>
      <c r="C299" s="89"/>
      <c r="D299" s="89"/>
      <c r="E299" s="90"/>
      <c r="H299" s="154"/>
      <c r="I299" s="154"/>
      <c r="J299" s="154"/>
      <c r="K299" s="154"/>
      <c r="L299" s="154"/>
      <c r="M299" s="154"/>
      <c r="N299" s="154"/>
      <c r="O299" s="154"/>
      <c r="P299" s="86"/>
      <c r="Q299" s="86"/>
    </row>
    <row r="300" spans="1:17" x14ac:dyDescent="0.2">
      <c r="H300" s="154"/>
      <c r="I300" s="154"/>
      <c r="J300" s="154"/>
      <c r="K300" s="154"/>
      <c r="L300" s="154"/>
      <c r="M300" s="154"/>
      <c r="N300" s="154"/>
      <c r="O300" s="154"/>
      <c r="P300" s="86"/>
      <c r="Q300" s="86"/>
    </row>
    <row r="301" spans="1:17" x14ac:dyDescent="0.2">
      <c r="H301" s="154"/>
      <c r="I301" s="154"/>
      <c r="J301" s="154"/>
      <c r="K301" s="154"/>
      <c r="L301" s="154"/>
      <c r="M301" s="154"/>
      <c r="N301" s="154"/>
      <c r="O301" s="154"/>
      <c r="P301" s="86"/>
      <c r="Q301" s="86"/>
    </row>
    <row r="302" spans="1:17" x14ac:dyDescent="0.2">
      <c r="H302" s="154"/>
      <c r="I302" s="154"/>
      <c r="J302" s="154"/>
      <c r="K302" s="154"/>
      <c r="L302" s="154"/>
      <c r="M302" s="154"/>
      <c r="N302" s="154"/>
      <c r="O302" s="154"/>
      <c r="P302" s="86"/>
      <c r="Q302" s="86"/>
    </row>
    <row r="303" spans="1:17" x14ac:dyDescent="0.2">
      <c r="H303" s="154"/>
      <c r="I303" s="154"/>
      <c r="J303" s="154"/>
      <c r="K303" s="154"/>
      <c r="L303" s="154"/>
      <c r="M303" s="154"/>
      <c r="N303" s="154"/>
      <c r="O303" s="154"/>
      <c r="P303" s="86"/>
      <c r="Q303" s="86"/>
    </row>
    <row r="304" spans="1:17" x14ac:dyDescent="0.2">
      <c r="H304" s="154"/>
      <c r="I304" s="154"/>
      <c r="J304" s="154"/>
      <c r="K304" s="154"/>
      <c r="L304" s="154"/>
      <c r="M304" s="154"/>
      <c r="N304" s="154"/>
      <c r="O304" s="154"/>
      <c r="P304" s="86"/>
      <c r="Q304" s="86"/>
    </row>
    <row r="305" spans="2:17" x14ac:dyDescent="0.2">
      <c r="H305" s="154"/>
      <c r="I305" s="154"/>
      <c r="J305" s="154"/>
      <c r="K305" s="154"/>
      <c r="L305" s="154"/>
      <c r="M305" s="154"/>
      <c r="N305" s="154"/>
      <c r="O305" s="154"/>
      <c r="P305" s="86"/>
      <c r="Q305" s="86"/>
    </row>
    <row r="306" spans="2:17" ht="14.25" customHeight="1" x14ac:dyDescent="0.2">
      <c r="H306" s="154" t="s">
        <v>801</v>
      </c>
      <c r="I306" s="154"/>
      <c r="J306" s="154"/>
      <c r="K306" s="154"/>
      <c r="L306" s="154"/>
      <c r="M306" s="154"/>
      <c r="N306" s="154"/>
      <c r="O306" s="154"/>
      <c r="P306" s="86"/>
      <c r="Q306" s="86"/>
    </row>
    <row r="307" spans="2:17" x14ac:dyDescent="0.2">
      <c r="H307" s="154"/>
      <c r="I307" s="154"/>
      <c r="J307" s="154"/>
      <c r="K307" s="154"/>
      <c r="L307" s="154"/>
      <c r="M307" s="154"/>
      <c r="N307" s="154"/>
      <c r="O307" s="154"/>
      <c r="P307" s="86"/>
      <c r="Q307" s="86"/>
    </row>
    <row r="308" spans="2:17" x14ac:dyDescent="0.2">
      <c r="H308" s="154"/>
      <c r="I308" s="154"/>
      <c r="J308" s="154"/>
      <c r="K308" s="154"/>
      <c r="L308" s="154"/>
      <c r="M308" s="154"/>
      <c r="N308" s="154"/>
      <c r="O308" s="154"/>
      <c r="P308" s="86"/>
      <c r="Q308" s="86"/>
    </row>
    <row r="309" spans="2:17" x14ac:dyDescent="0.2">
      <c r="H309" s="154"/>
      <c r="I309" s="154"/>
      <c r="J309" s="154"/>
      <c r="K309" s="154"/>
      <c r="L309" s="154"/>
      <c r="M309" s="154"/>
      <c r="N309" s="154"/>
      <c r="O309" s="154"/>
      <c r="P309" s="86"/>
      <c r="Q309" s="86"/>
    </row>
    <row r="310" spans="2:17" x14ac:dyDescent="0.2">
      <c r="H310" s="154"/>
      <c r="I310" s="154"/>
      <c r="J310" s="154"/>
      <c r="K310" s="154"/>
      <c r="L310" s="154"/>
      <c r="M310" s="154"/>
      <c r="N310" s="154"/>
      <c r="O310" s="154"/>
      <c r="P310" s="86"/>
      <c r="Q310" s="86"/>
    </row>
    <row r="311" spans="2:17" x14ac:dyDescent="0.2">
      <c r="H311" s="154"/>
      <c r="I311" s="154"/>
      <c r="J311" s="154"/>
      <c r="K311" s="154"/>
      <c r="L311" s="154"/>
      <c r="M311" s="154"/>
      <c r="N311" s="154"/>
      <c r="O311" s="154"/>
      <c r="P311" s="86"/>
      <c r="Q311" s="86"/>
    </row>
    <row r="312" spans="2:17" ht="14.25" customHeight="1" x14ac:dyDescent="0.2">
      <c r="B312" s="153" t="s">
        <v>406</v>
      </c>
      <c r="C312" s="153"/>
      <c r="D312" s="153"/>
      <c r="E312" s="153"/>
      <c r="F312" s="153"/>
      <c r="H312" s="154" t="s">
        <v>802</v>
      </c>
      <c r="I312" s="154"/>
      <c r="J312" s="154"/>
      <c r="K312" s="154"/>
      <c r="L312" s="154"/>
      <c r="M312" s="154"/>
      <c r="N312" s="154"/>
      <c r="O312" s="154"/>
      <c r="P312" s="86"/>
      <c r="Q312" s="86"/>
    </row>
    <row r="313" spans="2:17" x14ac:dyDescent="0.2">
      <c r="B313" s="153"/>
      <c r="C313" s="153"/>
      <c r="D313" s="153"/>
      <c r="E313" s="153"/>
      <c r="F313" s="153"/>
      <c r="H313" s="154"/>
      <c r="I313" s="154"/>
      <c r="J313" s="154"/>
      <c r="K313" s="154"/>
      <c r="L313" s="154"/>
      <c r="M313" s="154"/>
      <c r="N313" s="154"/>
      <c r="O313" s="154"/>
      <c r="P313" s="86"/>
      <c r="Q313" s="86"/>
    </row>
    <row r="314" spans="2:17" x14ac:dyDescent="0.2">
      <c r="B314" s="153"/>
      <c r="C314" s="153"/>
      <c r="D314" s="153"/>
      <c r="E314" s="153"/>
      <c r="F314" s="153"/>
      <c r="H314" s="154"/>
      <c r="I314" s="154"/>
      <c r="J314" s="154"/>
      <c r="K314" s="154"/>
      <c r="L314" s="154"/>
      <c r="M314" s="154"/>
      <c r="N314" s="154"/>
      <c r="O314" s="154"/>
      <c r="P314" s="86"/>
      <c r="Q314" s="86"/>
    </row>
    <row r="315" spans="2:17" x14ac:dyDescent="0.2">
      <c r="B315" s="153"/>
      <c r="C315" s="153"/>
      <c r="D315" s="153"/>
      <c r="E315" s="153"/>
      <c r="F315" s="153"/>
      <c r="H315" s="154"/>
      <c r="I315" s="154"/>
      <c r="J315" s="154"/>
      <c r="K315" s="154"/>
      <c r="L315" s="154"/>
      <c r="M315" s="154"/>
      <c r="N315" s="154"/>
      <c r="O315" s="154"/>
      <c r="P315" s="86"/>
      <c r="Q315" s="86"/>
    </row>
    <row r="316" spans="2:17" x14ac:dyDescent="0.2">
      <c r="B316" s="153"/>
      <c r="C316" s="153"/>
      <c r="D316" s="153"/>
      <c r="E316" s="153"/>
      <c r="F316" s="153"/>
      <c r="H316" s="154"/>
      <c r="I316" s="154"/>
      <c r="J316" s="154"/>
      <c r="K316" s="154"/>
      <c r="L316" s="154"/>
      <c r="M316" s="154"/>
      <c r="N316" s="154"/>
      <c r="O316" s="154"/>
      <c r="P316" s="86"/>
      <c r="Q316" s="86"/>
    </row>
    <row r="317" spans="2:17" x14ac:dyDescent="0.2">
      <c r="B317" s="153"/>
      <c r="C317" s="153"/>
      <c r="D317" s="153"/>
      <c r="E317" s="153"/>
      <c r="F317" s="153"/>
      <c r="H317" s="154"/>
      <c r="I317" s="154"/>
      <c r="J317" s="154"/>
      <c r="K317" s="154"/>
      <c r="L317" s="154"/>
      <c r="M317" s="154"/>
      <c r="N317" s="154"/>
      <c r="O317" s="154"/>
      <c r="P317" s="86"/>
      <c r="Q317" s="86"/>
    </row>
    <row r="318" spans="2:17" x14ac:dyDescent="0.2">
      <c r="B318" s="153"/>
      <c r="C318" s="153"/>
      <c r="D318" s="153"/>
      <c r="E318" s="153"/>
      <c r="F318" s="153"/>
      <c r="H318" s="154"/>
      <c r="I318" s="154"/>
      <c r="J318" s="154"/>
      <c r="K318" s="154"/>
      <c r="L318" s="154"/>
      <c r="M318" s="154"/>
      <c r="N318" s="154"/>
      <c r="O318" s="154"/>
      <c r="P318" s="86"/>
      <c r="Q318" s="86"/>
    </row>
    <row r="319" spans="2:17" x14ac:dyDescent="0.2">
      <c r="B319" s="153"/>
      <c r="C319" s="153"/>
      <c r="D319" s="153"/>
      <c r="E319" s="153"/>
      <c r="F319" s="153"/>
      <c r="H319" s="154"/>
      <c r="I319" s="154"/>
      <c r="J319" s="154"/>
      <c r="K319" s="154"/>
      <c r="L319" s="154"/>
      <c r="M319" s="154"/>
      <c r="N319" s="154"/>
      <c r="O319" s="154"/>
      <c r="P319" s="86"/>
      <c r="Q319" s="86"/>
    </row>
    <row r="320" spans="2:17" x14ac:dyDescent="0.2">
      <c r="B320" s="153"/>
      <c r="C320" s="153"/>
      <c r="D320" s="153"/>
      <c r="E320" s="153"/>
      <c r="F320" s="153"/>
      <c r="H320" s="154"/>
      <c r="I320" s="154"/>
      <c r="J320" s="154"/>
      <c r="K320" s="154"/>
      <c r="L320" s="154"/>
      <c r="M320" s="154"/>
      <c r="N320" s="154"/>
      <c r="O320" s="154"/>
      <c r="P320" s="86"/>
      <c r="Q320" s="86"/>
    </row>
    <row r="321" spans="2:17" ht="14.25" customHeight="1" x14ac:dyDescent="0.2">
      <c r="B321" s="153"/>
      <c r="C321" s="153"/>
      <c r="D321" s="153"/>
      <c r="E321" s="153"/>
      <c r="F321" s="153"/>
      <c r="H321" s="154"/>
      <c r="I321" s="154"/>
      <c r="J321" s="154"/>
      <c r="K321" s="154"/>
      <c r="L321" s="154"/>
      <c r="M321" s="154"/>
      <c r="N321" s="154"/>
      <c r="O321" s="154"/>
      <c r="P321" s="86"/>
      <c r="Q321" s="86"/>
    </row>
    <row r="322" spans="2:17" x14ac:dyDescent="0.2">
      <c r="B322" s="153"/>
      <c r="C322" s="153"/>
      <c r="D322" s="153"/>
      <c r="E322" s="153"/>
      <c r="F322" s="153"/>
      <c r="H322" s="154"/>
      <c r="I322" s="154"/>
      <c r="J322" s="154"/>
      <c r="K322" s="154"/>
      <c r="L322" s="154"/>
      <c r="M322" s="154"/>
      <c r="N322" s="154"/>
      <c r="O322" s="154"/>
      <c r="P322" s="86"/>
      <c r="Q322" s="86"/>
    </row>
    <row r="323" spans="2:17" x14ac:dyDescent="0.2">
      <c r="B323" s="153"/>
      <c r="C323" s="153"/>
      <c r="D323" s="153"/>
      <c r="E323" s="153"/>
      <c r="F323" s="153"/>
      <c r="P323" s="86"/>
      <c r="Q323" s="86"/>
    </row>
    <row r="324" spans="2:17" x14ac:dyDescent="0.2">
      <c r="B324" s="153"/>
      <c r="C324" s="153"/>
      <c r="D324" s="153"/>
      <c r="E324" s="153"/>
      <c r="F324" s="153"/>
      <c r="P324" s="86"/>
      <c r="Q324" s="86"/>
    </row>
    <row r="325" spans="2:17" x14ac:dyDescent="0.2">
      <c r="P325" s="86"/>
      <c r="Q325" s="86"/>
    </row>
    <row r="326" spans="2:17" x14ac:dyDescent="0.2">
      <c r="H326" s="154" t="s">
        <v>803</v>
      </c>
      <c r="I326" s="154"/>
      <c r="J326" s="154"/>
      <c r="K326" s="154"/>
      <c r="L326" s="154"/>
      <c r="M326" s="154"/>
      <c r="N326" s="154"/>
      <c r="O326" s="154"/>
      <c r="P326" s="86"/>
      <c r="Q326" s="86"/>
    </row>
    <row r="327" spans="2:17" x14ac:dyDescent="0.2">
      <c r="H327" s="154"/>
      <c r="I327" s="154"/>
      <c r="J327" s="154"/>
      <c r="K327" s="154"/>
      <c r="L327" s="154"/>
      <c r="M327" s="154"/>
      <c r="N327" s="154"/>
      <c r="O327" s="154"/>
      <c r="P327" s="86"/>
      <c r="Q327" s="86"/>
    </row>
    <row r="328" spans="2:17" x14ac:dyDescent="0.2">
      <c r="H328" s="154"/>
      <c r="I328" s="154"/>
      <c r="J328" s="154"/>
      <c r="K328" s="154"/>
      <c r="L328" s="154"/>
      <c r="M328" s="154"/>
      <c r="N328" s="154"/>
      <c r="O328" s="154"/>
      <c r="P328" s="86"/>
      <c r="Q328" s="86"/>
    </row>
    <row r="329" spans="2:17" x14ac:dyDescent="0.2">
      <c r="H329" s="154"/>
      <c r="I329" s="154"/>
      <c r="J329" s="154"/>
      <c r="K329" s="154"/>
      <c r="L329" s="154"/>
      <c r="M329" s="154"/>
      <c r="N329" s="154"/>
      <c r="O329" s="154"/>
      <c r="P329" s="86"/>
      <c r="Q329" s="86"/>
    </row>
    <row r="330" spans="2:17" x14ac:dyDescent="0.2">
      <c r="H330" s="154"/>
      <c r="I330" s="154"/>
      <c r="J330" s="154"/>
      <c r="K330" s="154"/>
      <c r="L330" s="154"/>
      <c r="M330" s="154"/>
      <c r="N330" s="154"/>
      <c r="O330" s="154"/>
      <c r="P330" s="86"/>
      <c r="Q330" s="86"/>
    </row>
    <row r="331" spans="2:17" x14ac:dyDescent="0.2">
      <c r="H331" s="154"/>
      <c r="I331" s="154"/>
      <c r="J331" s="154"/>
      <c r="K331" s="154"/>
      <c r="L331" s="154"/>
      <c r="M331" s="154"/>
      <c r="N331" s="154"/>
      <c r="O331" s="154"/>
      <c r="P331" s="86"/>
      <c r="Q331" s="86"/>
    </row>
    <row r="332" spans="2:17" x14ac:dyDescent="0.2">
      <c r="H332" s="154"/>
      <c r="I332" s="154"/>
      <c r="J332" s="154"/>
      <c r="K332" s="154"/>
      <c r="L332" s="154"/>
      <c r="M332" s="154"/>
      <c r="N332" s="154"/>
      <c r="O332" s="154"/>
      <c r="P332" s="86"/>
      <c r="Q332" s="86"/>
    </row>
    <row r="333" spans="2:17" x14ac:dyDescent="0.2">
      <c r="H333" s="154"/>
      <c r="I333" s="154"/>
      <c r="J333" s="154"/>
      <c r="K333" s="154"/>
      <c r="L333" s="154"/>
      <c r="M333" s="154"/>
      <c r="N333" s="154"/>
      <c r="O333" s="154"/>
      <c r="P333" s="86"/>
      <c r="Q333" s="86"/>
    </row>
    <row r="334" spans="2:17" x14ac:dyDescent="0.2">
      <c r="H334" s="154"/>
      <c r="I334" s="154"/>
      <c r="J334" s="154"/>
      <c r="K334" s="154"/>
      <c r="L334" s="154"/>
      <c r="M334" s="154"/>
      <c r="N334" s="154"/>
      <c r="O334" s="154"/>
      <c r="P334" s="86"/>
      <c r="Q334" s="86"/>
    </row>
    <row r="335" spans="2:17" x14ac:dyDescent="0.2">
      <c r="H335" s="166" t="s">
        <v>804</v>
      </c>
      <c r="I335" s="166"/>
      <c r="J335" s="166"/>
      <c r="K335" s="166"/>
      <c r="L335" s="166"/>
      <c r="M335" s="166"/>
      <c r="N335" s="166"/>
      <c r="O335" s="166"/>
      <c r="P335" s="86"/>
      <c r="Q335" s="86"/>
    </row>
    <row r="336" spans="2:17" x14ac:dyDescent="0.2">
      <c r="H336" s="166"/>
      <c r="I336" s="166"/>
      <c r="J336" s="166"/>
      <c r="K336" s="166"/>
      <c r="L336" s="166"/>
      <c r="M336" s="166"/>
      <c r="N336" s="166"/>
      <c r="O336" s="166"/>
      <c r="P336" s="86"/>
      <c r="Q336" s="86"/>
    </row>
    <row r="337" spans="2:17" x14ac:dyDescent="0.2">
      <c r="H337" s="166"/>
      <c r="I337" s="166"/>
      <c r="J337" s="166"/>
      <c r="K337" s="166"/>
      <c r="L337" s="166"/>
      <c r="M337" s="166"/>
      <c r="N337" s="166"/>
      <c r="O337" s="166"/>
      <c r="P337" s="86"/>
      <c r="Q337" s="86"/>
    </row>
    <row r="338" spans="2:17" x14ac:dyDescent="0.2">
      <c r="H338" s="166"/>
      <c r="I338" s="166"/>
      <c r="J338" s="166"/>
      <c r="K338" s="166"/>
      <c r="L338" s="166"/>
      <c r="M338" s="166"/>
      <c r="N338" s="166"/>
      <c r="O338" s="166"/>
      <c r="P338" s="86"/>
      <c r="Q338" s="86"/>
    </row>
    <row r="339" spans="2:17" ht="14.25" customHeight="1" x14ac:dyDescent="0.2">
      <c r="B339" s="153" t="s">
        <v>405</v>
      </c>
      <c r="C339" s="153"/>
      <c r="D339" s="153"/>
      <c r="E339" s="153"/>
      <c r="F339" s="153"/>
      <c r="H339" s="166"/>
      <c r="I339" s="166"/>
      <c r="J339" s="166"/>
      <c r="K339" s="166"/>
      <c r="L339" s="166"/>
      <c r="M339" s="166"/>
      <c r="N339" s="166"/>
      <c r="O339" s="166"/>
      <c r="P339" s="86"/>
      <c r="Q339" s="86"/>
    </row>
    <row r="340" spans="2:17" x14ac:dyDescent="0.2">
      <c r="B340" s="153"/>
      <c r="C340" s="153"/>
      <c r="D340" s="153"/>
      <c r="E340" s="153"/>
      <c r="F340" s="153"/>
      <c r="H340" s="166"/>
      <c r="I340" s="166"/>
      <c r="J340" s="166"/>
      <c r="K340" s="166"/>
      <c r="L340" s="166"/>
      <c r="M340" s="166"/>
      <c r="N340" s="166"/>
      <c r="O340" s="166"/>
      <c r="P340" s="86"/>
      <c r="Q340" s="86"/>
    </row>
    <row r="341" spans="2:17" x14ac:dyDescent="0.2">
      <c r="B341" s="153"/>
      <c r="C341" s="153"/>
      <c r="D341" s="153"/>
      <c r="E341" s="153"/>
      <c r="F341" s="153"/>
      <c r="H341" s="166"/>
      <c r="I341" s="166"/>
      <c r="J341" s="166"/>
      <c r="K341" s="166"/>
      <c r="L341" s="166"/>
      <c r="M341" s="166"/>
      <c r="N341" s="166"/>
      <c r="O341" s="166"/>
      <c r="P341" s="86"/>
      <c r="Q341" s="86"/>
    </row>
    <row r="342" spans="2:17" x14ac:dyDescent="0.2">
      <c r="B342" s="153"/>
      <c r="C342" s="153"/>
      <c r="D342" s="153"/>
      <c r="E342" s="153"/>
      <c r="F342" s="153"/>
      <c r="H342" s="166"/>
      <c r="I342" s="166"/>
      <c r="J342" s="166"/>
      <c r="K342" s="166"/>
      <c r="L342" s="166"/>
      <c r="M342" s="166"/>
      <c r="N342" s="166"/>
      <c r="O342" s="166"/>
      <c r="P342" s="86"/>
      <c r="Q342" s="86"/>
    </row>
    <row r="343" spans="2:17" x14ac:dyDescent="0.2">
      <c r="B343" s="153"/>
      <c r="C343" s="153"/>
      <c r="D343" s="153"/>
      <c r="E343" s="153"/>
      <c r="F343" s="153"/>
      <c r="H343" s="166"/>
      <c r="I343" s="166"/>
      <c r="J343" s="166"/>
      <c r="K343" s="166"/>
      <c r="L343" s="166"/>
      <c r="M343" s="166"/>
      <c r="N343" s="166"/>
      <c r="O343" s="166"/>
      <c r="P343" s="86"/>
      <c r="Q343" s="86"/>
    </row>
    <row r="344" spans="2:17" x14ac:dyDescent="0.2">
      <c r="H344" s="166"/>
      <c r="I344" s="166"/>
      <c r="J344" s="166"/>
      <c r="K344" s="166"/>
      <c r="L344" s="166"/>
      <c r="M344" s="166"/>
      <c r="N344" s="166"/>
      <c r="O344" s="166"/>
      <c r="P344" s="86"/>
      <c r="Q344" s="86"/>
    </row>
    <row r="345" spans="2:17" x14ac:dyDescent="0.2">
      <c r="H345" s="166"/>
      <c r="I345" s="166"/>
      <c r="J345" s="166"/>
      <c r="K345" s="166"/>
      <c r="L345" s="166"/>
      <c r="M345" s="166"/>
      <c r="N345" s="166"/>
      <c r="O345" s="166"/>
      <c r="P345" s="86"/>
      <c r="Q345" s="86"/>
    </row>
    <row r="346" spans="2:17" x14ac:dyDescent="0.2">
      <c r="H346" s="166"/>
      <c r="I346" s="166"/>
      <c r="J346" s="166"/>
      <c r="K346" s="166"/>
      <c r="L346" s="166"/>
      <c r="M346" s="166"/>
      <c r="N346" s="166"/>
      <c r="O346" s="166"/>
      <c r="P346" s="86"/>
      <c r="Q346" s="86"/>
    </row>
    <row r="347" spans="2:17" x14ac:dyDescent="0.2">
      <c r="H347" s="166"/>
      <c r="I347" s="166"/>
      <c r="J347" s="166"/>
      <c r="K347" s="166"/>
      <c r="L347" s="166"/>
      <c r="M347" s="166"/>
      <c r="N347" s="166"/>
      <c r="O347" s="166"/>
      <c r="P347" s="86"/>
      <c r="Q347" s="86"/>
    </row>
    <row r="348" spans="2:17" ht="16.5" customHeight="1" x14ac:dyDescent="0.2">
      <c r="H348" s="154" t="s">
        <v>805</v>
      </c>
      <c r="I348" s="154"/>
      <c r="J348" s="154"/>
      <c r="K348" s="154"/>
      <c r="L348" s="154"/>
      <c r="M348" s="154"/>
      <c r="N348" s="154"/>
      <c r="O348" s="154"/>
      <c r="P348" s="86"/>
      <c r="Q348" s="86"/>
    </row>
    <row r="349" spans="2:17" x14ac:dyDescent="0.2">
      <c r="H349" s="154"/>
      <c r="I349" s="154"/>
      <c r="J349" s="154"/>
      <c r="K349" s="154"/>
      <c r="L349" s="154"/>
      <c r="M349" s="154"/>
      <c r="N349" s="154"/>
      <c r="O349" s="154"/>
      <c r="P349" s="86"/>
      <c r="Q349" s="86"/>
    </row>
    <row r="350" spans="2:17" x14ac:dyDescent="0.2">
      <c r="H350" s="154"/>
      <c r="I350" s="154"/>
      <c r="J350" s="154"/>
      <c r="K350" s="154"/>
      <c r="L350" s="154"/>
      <c r="M350" s="154"/>
      <c r="N350" s="154"/>
      <c r="O350" s="154"/>
      <c r="P350" s="86"/>
      <c r="Q350" s="86"/>
    </row>
    <row r="351" spans="2:17" x14ac:dyDescent="0.2">
      <c r="H351" s="154"/>
      <c r="I351" s="154"/>
      <c r="J351" s="154"/>
      <c r="K351" s="154"/>
      <c r="L351" s="154"/>
      <c r="M351" s="154"/>
      <c r="N351" s="154"/>
      <c r="O351" s="154"/>
      <c r="P351" s="86"/>
      <c r="Q351" s="86"/>
    </row>
    <row r="352" spans="2:17" x14ac:dyDescent="0.2">
      <c r="H352" s="154"/>
      <c r="I352" s="154"/>
      <c r="J352" s="154"/>
      <c r="K352" s="154"/>
      <c r="L352" s="154"/>
      <c r="M352" s="154"/>
      <c r="N352" s="154"/>
      <c r="O352" s="154"/>
      <c r="P352" s="86"/>
      <c r="Q352" s="86"/>
    </row>
    <row r="353" spans="2:17" x14ac:dyDescent="0.2">
      <c r="H353" s="154"/>
      <c r="I353" s="154"/>
      <c r="J353" s="154"/>
      <c r="K353" s="154"/>
      <c r="L353" s="154"/>
      <c r="M353" s="154"/>
      <c r="N353" s="154"/>
      <c r="O353" s="154"/>
      <c r="P353" s="86"/>
      <c r="Q353" s="86"/>
    </row>
    <row r="354" spans="2:17" x14ac:dyDescent="0.2">
      <c r="H354" s="154"/>
      <c r="I354" s="154"/>
      <c r="J354" s="154"/>
      <c r="K354" s="154"/>
      <c r="L354" s="154"/>
      <c r="M354" s="154"/>
      <c r="N354" s="154"/>
      <c r="O354" s="154"/>
      <c r="P354" s="86"/>
      <c r="Q354" s="86"/>
    </row>
    <row r="355" spans="2:17" x14ac:dyDescent="0.2">
      <c r="H355" s="154"/>
      <c r="I355" s="154"/>
      <c r="J355" s="154"/>
      <c r="K355" s="154"/>
      <c r="L355" s="154"/>
      <c r="M355" s="154"/>
      <c r="N355" s="154"/>
      <c r="O355" s="154"/>
      <c r="P355" s="86"/>
      <c r="Q355" s="86"/>
    </row>
    <row r="356" spans="2:17" x14ac:dyDescent="0.2">
      <c r="H356" s="154" t="s">
        <v>806</v>
      </c>
      <c r="I356" s="154"/>
      <c r="J356" s="154"/>
      <c r="K356" s="154"/>
      <c r="L356" s="154"/>
      <c r="M356" s="154"/>
      <c r="N356" s="154"/>
      <c r="O356" s="154"/>
      <c r="P356" s="86"/>
      <c r="Q356" s="86"/>
    </row>
    <row r="357" spans="2:17" x14ac:dyDescent="0.2">
      <c r="H357" s="154"/>
      <c r="I357" s="154"/>
      <c r="J357" s="154"/>
      <c r="K357" s="154"/>
      <c r="L357" s="154"/>
      <c r="M357" s="154"/>
      <c r="N357" s="154"/>
      <c r="O357" s="154"/>
      <c r="P357" s="86"/>
      <c r="Q357" s="86"/>
    </row>
    <row r="358" spans="2:17" x14ac:dyDescent="0.2">
      <c r="H358" s="154"/>
      <c r="I358" s="154"/>
      <c r="J358" s="154"/>
      <c r="K358" s="154"/>
      <c r="L358" s="154"/>
      <c r="M358" s="154"/>
      <c r="N358" s="154"/>
      <c r="O358" s="154"/>
      <c r="P358" s="86"/>
      <c r="Q358" s="86"/>
    </row>
    <row r="359" spans="2:17" x14ac:dyDescent="0.2">
      <c r="H359" s="154"/>
      <c r="I359" s="154"/>
      <c r="J359" s="154"/>
      <c r="K359" s="154"/>
      <c r="L359" s="154"/>
      <c r="M359" s="154"/>
      <c r="N359" s="154"/>
      <c r="O359" s="154"/>
      <c r="P359" s="86"/>
      <c r="Q359" s="86"/>
    </row>
    <row r="360" spans="2:17" x14ac:dyDescent="0.2">
      <c r="H360" s="154"/>
      <c r="I360" s="154"/>
      <c r="J360" s="154"/>
      <c r="K360" s="154"/>
      <c r="L360" s="154"/>
      <c r="M360" s="154"/>
      <c r="N360" s="154"/>
      <c r="O360" s="154"/>
      <c r="P360" s="86"/>
      <c r="Q360" s="86"/>
    </row>
    <row r="361" spans="2:17" ht="14.25" customHeight="1" x14ac:dyDescent="0.2">
      <c r="B361" s="153" t="s">
        <v>342</v>
      </c>
      <c r="C361" s="153"/>
      <c r="D361" s="153"/>
      <c r="E361" s="153"/>
      <c r="F361" s="153"/>
      <c r="H361" s="154"/>
      <c r="I361" s="154"/>
      <c r="J361" s="154"/>
      <c r="K361" s="154"/>
      <c r="L361" s="154"/>
      <c r="M361" s="154"/>
      <c r="N361" s="154"/>
      <c r="O361" s="154"/>
      <c r="P361" s="86"/>
      <c r="Q361" s="86"/>
    </row>
    <row r="362" spans="2:17" x14ac:dyDescent="0.2">
      <c r="B362" s="153"/>
      <c r="C362" s="153"/>
      <c r="D362" s="153"/>
      <c r="E362" s="153"/>
      <c r="F362" s="153"/>
      <c r="H362" s="154"/>
      <c r="I362" s="154"/>
      <c r="J362" s="154"/>
      <c r="K362" s="154"/>
      <c r="L362" s="154"/>
      <c r="M362" s="154"/>
      <c r="N362" s="154"/>
      <c r="O362" s="154"/>
      <c r="P362" s="86"/>
      <c r="Q362" s="86"/>
    </row>
    <row r="363" spans="2:17" x14ac:dyDescent="0.2">
      <c r="B363" s="153"/>
      <c r="C363" s="153"/>
      <c r="D363" s="153"/>
      <c r="E363" s="153"/>
      <c r="F363" s="153"/>
      <c r="H363" s="154"/>
      <c r="I363" s="154"/>
      <c r="J363" s="154"/>
      <c r="K363" s="154"/>
      <c r="L363" s="154"/>
      <c r="M363" s="154"/>
      <c r="N363" s="154"/>
      <c r="O363" s="154"/>
      <c r="P363" s="86"/>
      <c r="Q363" s="86"/>
    </row>
    <row r="364" spans="2:17" x14ac:dyDescent="0.2">
      <c r="B364" s="153"/>
      <c r="C364" s="153"/>
      <c r="D364" s="153"/>
      <c r="E364" s="153"/>
      <c r="F364" s="153"/>
      <c r="H364" s="154"/>
      <c r="I364" s="154"/>
      <c r="J364" s="154"/>
      <c r="K364" s="154"/>
      <c r="L364" s="154"/>
      <c r="M364" s="154"/>
      <c r="N364" s="154"/>
      <c r="O364" s="154"/>
      <c r="P364" s="86"/>
      <c r="Q364" s="86"/>
    </row>
    <row r="365" spans="2:17" x14ac:dyDescent="0.2">
      <c r="B365" s="153"/>
      <c r="C365" s="153"/>
      <c r="D365" s="153"/>
      <c r="E365" s="153"/>
      <c r="F365" s="153"/>
      <c r="P365" s="86"/>
      <c r="Q365" s="86"/>
    </row>
    <row r="366" spans="2:17" x14ac:dyDescent="0.2">
      <c r="B366" s="153"/>
      <c r="C366" s="153"/>
      <c r="D366" s="153"/>
      <c r="E366" s="153"/>
      <c r="F366" s="153"/>
      <c r="P366" s="86"/>
      <c r="Q366" s="86"/>
    </row>
    <row r="367" spans="2:17" x14ac:dyDescent="0.2">
      <c r="P367" s="86"/>
      <c r="Q367" s="86"/>
    </row>
    <row r="368" spans="2:17" x14ac:dyDescent="0.2">
      <c r="P368" s="86"/>
      <c r="Q368" s="86"/>
    </row>
    <row r="369" spans="1:17" x14ac:dyDescent="0.2">
      <c r="P369" s="86"/>
      <c r="Q369" s="86"/>
    </row>
    <row r="370" spans="1:17" x14ac:dyDescent="0.2">
      <c r="A370" s="167" t="s">
        <v>331</v>
      </c>
      <c r="B370" s="167"/>
      <c r="C370" s="167"/>
      <c r="P370" s="86"/>
      <c r="Q370" s="86"/>
    </row>
    <row r="371" spans="1:17" x14ac:dyDescent="0.2">
      <c r="P371" s="86"/>
      <c r="Q371" s="86"/>
    </row>
    <row r="372" spans="1:17" x14ac:dyDescent="0.2">
      <c r="A372" s="86"/>
      <c r="B372" s="86"/>
      <c r="C372" s="86"/>
      <c r="D372" s="86"/>
      <c r="E372" s="86"/>
      <c r="F372" s="86"/>
      <c r="G372" s="86"/>
      <c r="H372" s="86"/>
      <c r="I372" s="86"/>
      <c r="J372" s="168" t="s">
        <v>119</v>
      </c>
      <c r="K372" s="168"/>
      <c r="L372" s="168"/>
      <c r="M372" s="168"/>
      <c r="N372" s="168"/>
      <c r="O372" s="168"/>
      <c r="P372" s="86"/>
      <c r="Q372" s="86"/>
    </row>
    <row r="373" spans="1:17" x14ac:dyDescent="0.2">
      <c r="P373" s="86"/>
      <c r="Q373" s="86"/>
    </row>
    <row r="374" spans="1:17" x14ac:dyDescent="0.2">
      <c r="A374" s="151" t="s">
        <v>77</v>
      </c>
      <c r="B374" s="151"/>
      <c r="C374" s="151"/>
      <c r="P374" s="86"/>
      <c r="Q374" s="86"/>
    </row>
    <row r="375" spans="1:17" x14ac:dyDescent="0.2">
      <c r="A375" s="169"/>
      <c r="B375" s="169"/>
      <c r="C375" s="169"/>
      <c r="P375" s="86"/>
      <c r="Q375" s="86"/>
    </row>
    <row r="376" spans="1:17" x14ac:dyDescent="0.2">
      <c r="A376" s="170" t="s">
        <v>80</v>
      </c>
      <c r="B376" s="170"/>
      <c r="C376" s="170"/>
      <c r="P376" s="86"/>
      <c r="Q376" s="86"/>
    </row>
    <row r="377" spans="1:17" x14ac:dyDescent="0.2">
      <c r="P377" s="86"/>
      <c r="Q377" s="86"/>
    </row>
    <row r="378" spans="1:17" x14ac:dyDescent="0.2">
      <c r="P378" s="86"/>
      <c r="Q378" s="86"/>
    </row>
    <row r="379" spans="1:17" x14ac:dyDescent="0.2">
      <c r="P379" s="86"/>
      <c r="Q379" s="86"/>
    </row>
    <row r="380" spans="1:17" ht="15" customHeight="1" x14ac:dyDescent="0.2">
      <c r="A380" s="91" t="s">
        <v>168</v>
      </c>
      <c r="B380" s="154" t="s">
        <v>343</v>
      </c>
      <c r="C380" s="154"/>
      <c r="D380" s="154"/>
      <c r="E380" s="154"/>
      <c r="F380" s="154"/>
      <c r="G380" s="154"/>
      <c r="H380" s="154"/>
      <c r="I380" s="154"/>
      <c r="J380" s="154"/>
      <c r="K380" s="154"/>
      <c r="L380" s="154"/>
      <c r="M380" s="154"/>
      <c r="N380" s="154"/>
      <c r="P380" s="86"/>
      <c r="Q380" s="86"/>
    </row>
    <row r="381" spans="1:17" x14ac:dyDescent="0.2">
      <c r="B381" s="154"/>
      <c r="C381" s="154"/>
      <c r="D381" s="154"/>
      <c r="E381" s="154"/>
      <c r="F381" s="154"/>
      <c r="G381" s="154"/>
      <c r="H381" s="154"/>
      <c r="I381" s="154"/>
      <c r="J381" s="154"/>
      <c r="K381" s="154"/>
      <c r="L381" s="154"/>
      <c r="M381" s="154"/>
      <c r="N381" s="154"/>
      <c r="P381" s="86"/>
      <c r="Q381" s="86"/>
    </row>
    <row r="382" spans="1:17" x14ac:dyDescent="0.2">
      <c r="P382" s="86"/>
      <c r="Q382" s="86"/>
    </row>
    <row r="383" spans="1:17" ht="15" x14ac:dyDescent="0.2">
      <c r="A383" s="91" t="s">
        <v>173</v>
      </c>
      <c r="B383" s="165" t="s">
        <v>344</v>
      </c>
      <c r="C383" s="165"/>
      <c r="D383" s="165"/>
      <c r="E383" s="165"/>
      <c r="F383" s="165"/>
      <c r="G383" s="165"/>
      <c r="H383" s="165"/>
      <c r="I383" s="165"/>
      <c r="J383" s="165"/>
      <c r="K383" s="165"/>
      <c r="L383" s="165"/>
      <c r="M383" s="165"/>
      <c r="N383" s="165"/>
      <c r="P383" s="86"/>
      <c r="Q383" s="86"/>
    </row>
    <row r="384" spans="1:17" x14ac:dyDescent="0.2">
      <c r="P384" s="86"/>
      <c r="Q384" s="86"/>
    </row>
    <row r="385" spans="1:17" ht="15" customHeight="1" x14ac:dyDescent="0.2">
      <c r="A385" s="91" t="s">
        <v>187</v>
      </c>
      <c r="B385" s="154" t="s">
        <v>345</v>
      </c>
      <c r="C385" s="154"/>
      <c r="D385" s="154"/>
      <c r="E385" s="154"/>
      <c r="F385" s="154"/>
      <c r="G385" s="154"/>
      <c r="H385" s="154"/>
      <c r="I385" s="154"/>
      <c r="J385" s="154"/>
      <c r="K385" s="154"/>
      <c r="L385" s="154"/>
      <c r="M385" s="154"/>
      <c r="N385" s="154"/>
      <c r="P385" s="86"/>
      <c r="Q385" s="86"/>
    </row>
    <row r="386" spans="1:17" x14ac:dyDescent="0.2">
      <c r="B386" s="154"/>
      <c r="C386" s="154"/>
      <c r="D386" s="154"/>
      <c r="E386" s="154"/>
      <c r="F386" s="154"/>
      <c r="G386" s="154"/>
      <c r="H386" s="154"/>
      <c r="I386" s="154"/>
      <c r="J386" s="154"/>
      <c r="K386" s="154"/>
      <c r="L386" s="154"/>
      <c r="M386" s="154"/>
      <c r="N386" s="154"/>
      <c r="P386" s="86"/>
      <c r="Q386" s="86"/>
    </row>
    <row r="387" spans="1:17" x14ac:dyDescent="0.2">
      <c r="B387" s="66"/>
      <c r="C387" s="66"/>
      <c r="D387" s="66"/>
      <c r="E387" s="66"/>
      <c r="F387" s="66"/>
      <c r="G387" s="66"/>
      <c r="H387" s="66"/>
      <c r="I387" s="66"/>
      <c r="J387" s="66"/>
      <c r="K387" s="66"/>
      <c r="L387" s="66"/>
      <c r="M387" s="66"/>
      <c r="N387" s="66"/>
      <c r="P387" s="86"/>
      <c r="Q387" s="86"/>
    </row>
    <row r="388" spans="1:17" ht="15" x14ac:dyDescent="0.2">
      <c r="B388" s="92" t="s">
        <v>107</v>
      </c>
      <c r="C388" s="165" t="s">
        <v>346</v>
      </c>
      <c r="D388" s="165"/>
      <c r="E388" s="165"/>
      <c r="F388" s="165"/>
      <c r="G388" s="165"/>
      <c r="H388" s="165"/>
      <c r="I388" s="165"/>
      <c r="J388" s="165"/>
      <c r="K388" s="165"/>
      <c r="P388" s="86"/>
      <c r="Q388" s="86"/>
    </row>
    <row r="389" spans="1:17" x14ac:dyDescent="0.2">
      <c r="P389" s="86"/>
      <c r="Q389" s="86"/>
    </row>
    <row r="390" spans="1:17" ht="15" customHeight="1" x14ac:dyDescent="0.2">
      <c r="B390" s="92" t="s">
        <v>108</v>
      </c>
      <c r="C390" s="165" t="s">
        <v>347</v>
      </c>
      <c r="D390" s="165"/>
      <c r="E390" s="165"/>
      <c r="F390" s="165"/>
      <c r="G390" s="165"/>
      <c r="H390" s="165"/>
      <c r="I390" s="165"/>
      <c r="J390" s="165"/>
      <c r="K390" s="165"/>
      <c r="L390" s="165"/>
      <c r="M390" s="165"/>
      <c r="N390" s="165"/>
      <c r="P390" s="86"/>
      <c r="Q390" s="86"/>
    </row>
    <row r="391" spans="1:17" x14ac:dyDescent="0.2">
      <c r="P391" s="86"/>
      <c r="Q391" s="86"/>
    </row>
    <row r="392" spans="1:17" ht="15" x14ac:dyDescent="0.2">
      <c r="B392" s="92" t="s">
        <v>110</v>
      </c>
      <c r="C392" s="154" t="s">
        <v>348</v>
      </c>
      <c r="D392" s="154"/>
      <c r="E392" s="154"/>
      <c r="F392" s="154"/>
      <c r="G392" s="154"/>
      <c r="H392" s="154"/>
      <c r="I392" s="154"/>
      <c r="J392" s="154"/>
      <c r="K392" s="154"/>
      <c r="L392" s="154"/>
      <c r="M392" s="154"/>
      <c r="N392" s="154"/>
      <c r="P392" s="86"/>
      <c r="Q392" s="86"/>
    </row>
    <row r="393" spans="1:17" x14ac:dyDescent="0.2">
      <c r="C393" s="154"/>
      <c r="D393" s="154"/>
      <c r="E393" s="154"/>
      <c r="F393" s="154"/>
      <c r="G393" s="154"/>
      <c r="H393" s="154"/>
      <c r="I393" s="154"/>
      <c r="J393" s="154"/>
      <c r="K393" s="154"/>
      <c r="L393" s="154"/>
      <c r="M393" s="154"/>
      <c r="N393" s="154"/>
      <c r="P393" s="86"/>
      <c r="Q393" s="86"/>
    </row>
    <row r="394" spans="1:17" x14ac:dyDescent="0.2">
      <c r="P394" s="86"/>
      <c r="Q394" s="86"/>
    </row>
    <row r="395" spans="1:17" x14ac:dyDescent="0.2">
      <c r="A395" s="86"/>
      <c r="B395" s="86"/>
      <c r="C395" s="86"/>
      <c r="D395" s="86"/>
      <c r="E395" s="86"/>
      <c r="F395" s="86"/>
      <c r="G395" s="86"/>
      <c r="H395" s="86"/>
      <c r="I395" s="86"/>
      <c r="J395" s="86"/>
      <c r="K395" s="86"/>
      <c r="L395" s="86"/>
      <c r="M395" s="86"/>
      <c r="N395" s="86"/>
      <c r="O395" s="86"/>
      <c r="P395" s="86"/>
      <c r="Q395" s="86"/>
    </row>
  </sheetData>
  <sheetProtection algorithmName="SHA-512" hashValue="9XGdW0vZ7WZd/n3y6p6Me9KCB9yF9GxZf/nuKbiBoRMUDnFrva/8hCbmhD8IOxfiWPnLu+1u9caDPQnjA+E0nQ==" saltValue="TDEbtGewFjZz5MtEitx2JA==" spinCount="100000" sheet="1" objects="1" scenarios="1"/>
  <mergeCells count="75">
    <mergeCell ref="A24:G31"/>
    <mergeCell ref="H27:O34"/>
    <mergeCell ref="A36:C36"/>
    <mergeCell ref="I36:L36"/>
    <mergeCell ref="M2:O2"/>
    <mergeCell ref="A4:G5"/>
    <mergeCell ref="H6:J6"/>
    <mergeCell ref="A7:G15"/>
    <mergeCell ref="H7:O10"/>
    <mergeCell ref="H13:O18"/>
    <mergeCell ref="A16:G23"/>
    <mergeCell ref="H19:O21"/>
    <mergeCell ref="I23:L23"/>
    <mergeCell ref="H129:O138"/>
    <mergeCell ref="H39:O46"/>
    <mergeCell ref="H47:O53"/>
    <mergeCell ref="H54:O63"/>
    <mergeCell ref="B61:F64"/>
    <mergeCell ref="H64:O78"/>
    <mergeCell ref="H79:O91"/>
    <mergeCell ref="H94:O104"/>
    <mergeCell ref="I106:L106"/>
    <mergeCell ref="H109:O117"/>
    <mergeCell ref="I119:L119"/>
    <mergeCell ref="H122:O128"/>
    <mergeCell ref="B82:F88"/>
    <mergeCell ref="A213:A214"/>
    <mergeCell ref="B213:F218"/>
    <mergeCell ref="H139:O150"/>
    <mergeCell ref="H151:O166"/>
    <mergeCell ref="H167:O181"/>
    <mergeCell ref="H184:O195"/>
    <mergeCell ref="H196:O203"/>
    <mergeCell ref="B197:F207"/>
    <mergeCell ref="H204:O207"/>
    <mergeCell ref="I208:L208"/>
    <mergeCell ref="H211:O219"/>
    <mergeCell ref="B150:F156"/>
    <mergeCell ref="B176:F182"/>
    <mergeCell ref="A288:A289"/>
    <mergeCell ref="B288:F297"/>
    <mergeCell ref="H292:O297"/>
    <mergeCell ref="I221:L221"/>
    <mergeCell ref="H224:O230"/>
    <mergeCell ref="H231:O240"/>
    <mergeCell ref="H241:O248"/>
    <mergeCell ref="H249:O259"/>
    <mergeCell ref="B250:F256"/>
    <mergeCell ref="H326:O334"/>
    <mergeCell ref="H260:O265"/>
    <mergeCell ref="H266:O274"/>
    <mergeCell ref="B272:F278"/>
    <mergeCell ref="H275:O278"/>
    <mergeCell ref="H281:O291"/>
    <mergeCell ref="B298:E298"/>
    <mergeCell ref="H298:O305"/>
    <mergeCell ref="H306:O311"/>
    <mergeCell ref="H312:O322"/>
    <mergeCell ref="B312:F324"/>
    <mergeCell ref="B380:N381"/>
    <mergeCell ref="H335:O347"/>
    <mergeCell ref="B339:F343"/>
    <mergeCell ref="H348:O355"/>
    <mergeCell ref="H356:O364"/>
    <mergeCell ref="B361:F366"/>
    <mergeCell ref="A370:C370"/>
    <mergeCell ref="J372:O372"/>
    <mergeCell ref="A374:C374"/>
    <mergeCell ref="A375:C375"/>
    <mergeCell ref="A376:C376"/>
    <mergeCell ref="B383:N383"/>
    <mergeCell ref="B385:N386"/>
    <mergeCell ref="C388:K388"/>
    <mergeCell ref="C390:N390"/>
    <mergeCell ref="C392:N393"/>
  </mergeCells>
  <hyperlinks>
    <hyperlink ref="A376:C376" r:id="rId1" location="Υβριδισμός!A1" display="… στην αρχή της σελίδας"/>
    <hyperlink ref="A370:C370" r:id="rId2" location="'Θεωρία δεσμού σθένους'!A1" display="θεωρία δεσμού σθένους (VBT)"/>
    <hyperlink ref="A36:C36" r:id="rId3" location="'Θεωρία δεσμού σθένους'!A1" display="θεωρία δεσμού σθένους (VBT)"/>
  </hyperlinks>
  <pageMargins left="0.7" right="0.7" top="0.75" bottom="0.75" header="0.3" footer="0.3"/>
  <pageSetup paperSize="9" orientation="portrait" horizontalDpi="300" verticalDpi="300"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2"/>
  <sheetViews>
    <sheetView zoomScale="93" zoomScaleNormal="93" workbookViewId="0"/>
  </sheetViews>
  <sheetFormatPr defaultColWidth="9.140625" defaultRowHeight="15.95" customHeight="1" x14ac:dyDescent="0.2"/>
  <cols>
    <col min="1" max="16384" width="9.140625" style="4"/>
  </cols>
  <sheetData>
    <row r="1" spans="1:17" ht="15.95" customHeight="1" x14ac:dyDescent="0.2">
      <c r="A1" s="1"/>
      <c r="B1" s="1"/>
      <c r="C1" s="1"/>
      <c r="D1" s="1"/>
      <c r="E1" s="1"/>
      <c r="F1" s="1"/>
      <c r="G1" s="1"/>
      <c r="H1" s="1"/>
      <c r="I1" s="1"/>
      <c r="J1" s="1"/>
      <c r="K1" s="1"/>
      <c r="L1" s="1"/>
      <c r="M1" s="1"/>
      <c r="N1" s="1"/>
      <c r="O1" s="1"/>
      <c r="P1" s="2"/>
      <c r="Q1" s="2"/>
    </row>
    <row r="2" spans="1:17" ht="15.95" customHeight="1" x14ac:dyDescent="0.2">
      <c r="A2" s="3"/>
      <c r="B2" s="3"/>
      <c r="C2" s="3"/>
      <c r="D2" s="3"/>
      <c r="E2" s="3"/>
      <c r="F2" s="3"/>
      <c r="G2" s="3"/>
      <c r="H2" s="3"/>
      <c r="I2" s="3"/>
      <c r="J2" s="3"/>
      <c r="K2" s="3"/>
      <c r="L2" s="3"/>
      <c r="M2" s="206" t="s">
        <v>81</v>
      </c>
      <c r="N2" s="206"/>
      <c r="O2" s="206"/>
      <c r="P2" s="2"/>
      <c r="Q2" s="2"/>
    </row>
    <row r="3" spans="1:17" ht="15.95" customHeight="1" x14ac:dyDescent="0.2">
      <c r="A3" s="1"/>
      <c r="B3" s="1"/>
      <c r="C3" s="1"/>
      <c r="D3" s="1"/>
      <c r="E3" s="1"/>
      <c r="F3" s="1"/>
      <c r="G3" s="1"/>
      <c r="H3" s="1"/>
      <c r="I3" s="1"/>
      <c r="J3" s="1"/>
      <c r="K3" s="1"/>
      <c r="L3" s="1"/>
      <c r="M3" s="1"/>
      <c r="N3" s="1"/>
      <c r="O3" s="1"/>
      <c r="P3" s="2"/>
      <c r="Q3" s="2"/>
    </row>
    <row r="4" spans="1:17" ht="15.95" customHeight="1" x14ac:dyDescent="0.2">
      <c r="A4" s="1"/>
      <c r="B4" s="161" t="s">
        <v>407</v>
      </c>
      <c r="C4" s="161"/>
      <c r="D4" s="161"/>
      <c r="E4" s="161"/>
      <c r="F4" s="161"/>
      <c r="G4" s="161"/>
      <c r="H4" s="161"/>
      <c r="I4" s="1"/>
      <c r="J4" s="1"/>
      <c r="K4" s="1"/>
      <c r="L4" s="1"/>
      <c r="M4" s="1"/>
      <c r="N4" s="1"/>
      <c r="O4" s="1"/>
      <c r="P4" s="2"/>
      <c r="Q4" s="2"/>
    </row>
    <row r="5" spans="1:17" ht="15.95" customHeight="1" x14ac:dyDescent="0.2">
      <c r="A5" s="1"/>
      <c r="B5" s="161"/>
      <c r="C5" s="161"/>
      <c r="D5" s="161"/>
      <c r="E5" s="161"/>
      <c r="F5" s="161"/>
      <c r="G5" s="161"/>
      <c r="H5" s="161"/>
      <c r="I5" s="1"/>
      <c r="J5" s="1"/>
      <c r="K5" s="1"/>
      <c r="L5" s="1"/>
      <c r="M5" s="1"/>
      <c r="N5" s="1"/>
      <c r="O5" s="1"/>
      <c r="P5" s="2"/>
      <c r="Q5" s="2"/>
    </row>
    <row r="6" spans="1:17" ht="15.95" customHeight="1" x14ac:dyDescent="0.2">
      <c r="P6" s="2"/>
      <c r="Q6" s="2"/>
    </row>
    <row r="7" spans="1:17" ht="15.95" customHeight="1" x14ac:dyDescent="0.2">
      <c r="B7" s="200" t="s">
        <v>82</v>
      </c>
      <c r="C7" s="200"/>
      <c r="D7" s="200"/>
      <c r="E7" s="200"/>
      <c r="F7" s="200"/>
      <c r="G7" s="207" t="s">
        <v>871</v>
      </c>
      <c r="H7" s="207"/>
      <c r="I7" s="207"/>
      <c r="J7" s="207"/>
      <c r="P7" s="2"/>
      <c r="Q7" s="2"/>
    </row>
    <row r="8" spans="1:17" ht="15.95" customHeight="1" x14ac:dyDescent="0.2">
      <c r="P8" s="2"/>
      <c r="Q8" s="2"/>
    </row>
    <row r="9" spans="1:17" ht="15.95" customHeight="1" x14ac:dyDescent="0.2">
      <c r="B9" s="201" t="s">
        <v>84</v>
      </c>
      <c r="C9" s="201"/>
      <c r="D9" s="201"/>
      <c r="E9" s="201"/>
      <c r="F9" s="201"/>
      <c r="G9" s="207" t="s">
        <v>871</v>
      </c>
      <c r="H9" s="207"/>
      <c r="I9" s="207"/>
      <c r="J9" s="207"/>
      <c r="P9" s="2"/>
      <c r="Q9" s="2"/>
    </row>
    <row r="10" spans="1:17" ht="15.95" customHeight="1" x14ac:dyDescent="0.2">
      <c r="P10" s="2"/>
      <c r="Q10" s="2"/>
    </row>
    <row r="11" spans="1:17" ht="15.95" customHeight="1" x14ac:dyDescent="0.2">
      <c r="B11" s="201" t="s">
        <v>85</v>
      </c>
      <c r="C11" s="201"/>
      <c r="D11" s="201"/>
      <c r="E11" s="201"/>
      <c r="F11" s="201"/>
      <c r="G11" s="201"/>
      <c r="H11" s="201"/>
      <c r="P11" s="2"/>
      <c r="Q11" s="2"/>
    </row>
    <row r="12" spans="1:17" ht="15.95" customHeight="1" x14ac:dyDescent="0.2">
      <c r="B12" s="202" t="s">
        <v>408</v>
      </c>
      <c r="C12" s="202"/>
      <c r="D12" s="202"/>
      <c r="E12" s="202"/>
      <c r="F12" s="202"/>
      <c r="G12" s="202"/>
      <c r="H12" s="202"/>
      <c r="I12" s="202"/>
      <c r="J12" s="202"/>
      <c r="P12" s="2"/>
      <c r="Q12" s="2"/>
    </row>
    <row r="13" spans="1:17" ht="15.95" customHeight="1" x14ac:dyDescent="0.2">
      <c r="B13" s="202"/>
      <c r="C13" s="202"/>
      <c r="D13" s="202"/>
      <c r="E13" s="202"/>
      <c r="F13" s="202"/>
      <c r="G13" s="202"/>
      <c r="H13" s="202"/>
      <c r="I13" s="202"/>
      <c r="J13" s="202"/>
      <c r="P13" s="2"/>
      <c r="Q13" s="2"/>
    </row>
    <row r="14" spans="1:17" ht="15.95" customHeight="1" x14ac:dyDescent="0.2">
      <c r="B14" s="202"/>
      <c r="C14" s="202"/>
      <c r="D14" s="202"/>
      <c r="E14" s="202"/>
      <c r="F14" s="202"/>
      <c r="G14" s="202"/>
      <c r="H14" s="202"/>
      <c r="I14" s="202"/>
      <c r="J14" s="202"/>
      <c r="P14" s="2"/>
      <c r="Q14" s="2"/>
    </row>
    <row r="15" spans="1:17" ht="15.95" customHeight="1" x14ac:dyDescent="0.2">
      <c r="B15" s="202"/>
      <c r="C15" s="202"/>
      <c r="D15" s="202"/>
      <c r="E15" s="202"/>
      <c r="F15" s="202"/>
      <c r="G15" s="202"/>
      <c r="H15" s="202"/>
      <c r="I15" s="202"/>
      <c r="J15" s="202"/>
      <c r="P15" s="2"/>
      <c r="Q15" s="2"/>
    </row>
    <row r="16" spans="1:17" ht="15.95" customHeight="1" x14ac:dyDescent="0.2">
      <c r="B16" s="202"/>
      <c r="C16" s="202"/>
      <c r="D16" s="202"/>
      <c r="E16" s="202"/>
      <c r="F16" s="202"/>
      <c r="G16" s="202"/>
      <c r="H16" s="202"/>
      <c r="I16" s="202"/>
      <c r="J16" s="202"/>
      <c r="L16" s="194" t="s">
        <v>86</v>
      </c>
      <c r="M16" s="194"/>
      <c r="N16" s="194"/>
      <c r="P16" s="2"/>
      <c r="Q16" s="2"/>
    </row>
    <row r="17" spans="2:17" ht="15.95" customHeight="1" x14ac:dyDescent="0.2">
      <c r="B17" s="202"/>
      <c r="C17" s="202"/>
      <c r="D17" s="202"/>
      <c r="E17" s="202"/>
      <c r="F17" s="202"/>
      <c r="G17" s="202"/>
      <c r="H17" s="202"/>
      <c r="I17" s="202"/>
      <c r="J17" s="202"/>
      <c r="L17" s="194"/>
      <c r="M17" s="194"/>
      <c r="N17" s="194"/>
      <c r="P17" s="2"/>
      <c r="Q17" s="2"/>
    </row>
    <row r="18" spans="2:17" ht="15.95" customHeight="1" x14ac:dyDescent="0.2">
      <c r="B18" s="202"/>
      <c r="C18" s="202"/>
      <c r="D18" s="202"/>
      <c r="E18" s="202"/>
      <c r="F18" s="202"/>
      <c r="G18" s="202"/>
      <c r="H18" s="202"/>
      <c r="I18" s="202"/>
      <c r="J18" s="202"/>
      <c r="L18" s="194"/>
      <c r="M18" s="194"/>
      <c r="N18" s="194"/>
      <c r="P18" s="2"/>
      <c r="Q18" s="2"/>
    </row>
    <row r="19" spans="2:17" ht="15.95" customHeight="1" x14ac:dyDescent="0.2">
      <c r="B19" s="203" t="s">
        <v>87</v>
      </c>
      <c r="C19" s="203"/>
      <c r="D19" s="203"/>
      <c r="E19" s="203"/>
      <c r="F19" s="203"/>
      <c r="G19" s="203"/>
      <c r="H19" s="203"/>
      <c r="I19" s="203"/>
      <c r="J19" s="203"/>
      <c r="L19" s="194"/>
      <c r="M19" s="194"/>
      <c r="N19" s="194"/>
      <c r="P19" s="2"/>
      <c r="Q19" s="2"/>
    </row>
    <row r="20" spans="2:17" ht="15.95" customHeight="1" x14ac:dyDescent="0.2">
      <c r="B20" s="203"/>
      <c r="C20" s="203"/>
      <c r="D20" s="203"/>
      <c r="E20" s="203"/>
      <c r="F20" s="203"/>
      <c r="G20" s="203"/>
      <c r="H20" s="203"/>
      <c r="I20" s="203"/>
      <c r="J20" s="203"/>
      <c r="L20" s="194"/>
      <c r="M20" s="194"/>
      <c r="N20" s="194"/>
      <c r="P20" s="2"/>
      <c r="Q20" s="2"/>
    </row>
    <row r="21" spans="2:17" ht="15.95" customHeight="1" x14ac:dyDescent="0.2">
      <c r="B21" s="203"/>
      <c r="C21" s="203"/>
      <c r="D21" s="203"/>
      <c r="E21" s="203"/>
      <c r="F21" s="203"/>
      <c r="G21" s="203"/>
      <c r="H21" s="203"/>
      <c r="I21" s="203"/>
      <c r="J21" s="203"/>
      <c r="P21" s="2"/>
      <c r="Q21" s="2"/>
    </row>
    <row r="22" spans="2:17" ht="15.95" customHeight="1" x14ac:dyDescent="0.2">
      <c r="B22" s="202" t="s">
        <v>872</v>
      </c>
      <c r="C22" s="202"/>
      <c r="D22" s="202"/>
      <c r="E22" s="202"/>
      <c r="F22" s="202"/>
      <c r="G22" s="202"/>
      <c r="H22" s="202"/>
      <c r="I22" s="202"/>
      <c r="J22" s="202"/>
      <c r="P22" s="2"/>
      <c r="Q22" s="2"/>
    </row>
    <row r="23" spans="2:17" ht="15.95" customHeight="1" x14ac:dyDescent="0.2">
      <c r="B23" s="202"/>
      <c r="C23" s="202"/>
      <c r="D23" s="202"/>
      <c r="E23" s="202"/>
      <c r="F23" s="202"/>
      <c r="G23" s="202"/>
      <c r="H23" s="202"/>
      <c r="I23" s="202"/>
      <c r="J23" s="202"/>
      <c r="P23" s="2"/>
      <c r="Q23" s="2"/>
    </row>
    <row r="24" spans="2:17" ht="15.95" customHeight="1" x14ac:dyDescent="0.2">
      <c r="B24" s="202"/>
      <c r="C24" s="202"/>
      <c r="D24" s="202"/>
      <c r="E24" s="202"/>
      <c r="F24" s="202"/>
      <c r="G24" s="202"/>
      <c r="H24" s="202"/>
      <c r="I24" s="202"/>
      <c r="J24" s="202"/>
      <c r="P24" s="2"/>
      <c r="Q24" s="2"/>
    </row>
    <row r="25" spans="2:17" ht="15.95" customHeight="1" x14ac:dyDescent="0.2">
      <c r="B25" s="202"/>
      <c r="C25" s="202"/>
      <c r="D25" s="202"/>
      <c r="E25" s="202"/>
      <c r="F25" s="202"/>
      <c r="G25" s="202"/>
      <c r="H25" s="202"/>
      <c r="I25" s="202"/>
      <c r="J25" s="202"/>
      <c r="P25" s="2"/>
      <c r="Q25" s="2"/>
    </row>
    <row r="26" spans="2:17" ht="15.95" customHeight="1" x14ac:dyDescent="0.2">
      <c r="P26" s="2"/>
      <c r="Q26" s="2"/>
    </row>
    <row r="27" spans="2:17" ht="15.95" customHeight="1" x14ac:dyDescent="0.2">
      <c r="P27" s="2"/>
      <c r="Q27" s="2"/>
    </row>
    <row r="28" spans="2:17" ht="15.95" customHeight="1" x14ac:dyDescent="0.2">
      <c r="P28" s="2"/>
      <c r="Q28" s="2"/>
    </row>
    <row r="29" spans="2:17" ht="15.95" customHeight="1" x14ac:dyDescent="0.2">
      <c r="P29" s="2"/>
      <c r="Q29" s="2"/>
    </row>
    <row r="30" spans="2:17" ht="15.95" customHeight="1" x14ac:dyDescent="0.2">
      <c r="P30" s="2"/>
      <c r="Q30" s="2"/>
    </row>
    <row r="31" spans="2:17" ht="15.95" customHeight="1" x14ac:dyDescent="0.2">
      <c r="P31" s="2"/>
      <c r="Q31" s="2"/>
    </row>
    <row r="32" spans="2:17" ht="15.95" customHeight="1" x14ac:dyDescent="0.2">
      <c r="B32" s="202" t="s">
        <v>677</v>
      </c>
      <c r="C32" s="202"/>
      <c r="D32" s="202"/>
      <c r="E32" s="202"/>
      <c r="F32" s="202"/>
      <c r="G32" s="202"/>
      <c r="H32" s="202"/>
      <c r="I32" s="202"/>
      <c r="J32" s="202"/>
      <c r="P32" s="2"/>
      <c r="Q32" s="2"/>
    </row>
    <row r="33" spans="2:17" ht="15.95" customHeight="1" x14ac:dyDescent="0.2">
      <c r="B33" s="202"/>
      <c r="C33" s="202"/>
      <c r="D33" s="202"/>
      <c r="E33" s="202"/>
      <c r="F33" s="202"/>
      <c r="G33" s="202"/>
      <c r="H33" s="202"/>
      <c r="I33" s="202"/>
      <c r="J33" s="202"/>
      <c r="P33" s="2"/>
      <c r="Q33" s="2"/>
    </row>
    <row r="34" spans="2:17" ht="15.95" customHeight="1" x14ac:dyDescent="0.2">
      <c r="B34" s="202"/>
      <c r="C34" s="202"/>
      <c r="D34" s="202"/>
      <c r="E34" s="202"/>
      <c r="F34" s="202"/>
      <c r="G34" s="202"/>
      <c r="H34" s="202"/>
      <c r="I34" s="202"/>
      <c r="J34" s="202"/>
      <c r="P34" s="2"/>
      <c r="Q34" s="2"/>
    </row>
    <row r="35" spans="2:17" ht="15.95" customHeight="1" x14ac:dyDescent="0.2">
      <c r="B35" s="202"/>
      <c r="C35" s="202"/>
      <c r="D35" s="202"/>
      <c r="E35" s="202"/>
      <c r="F35" s="202"/>
      <c r="G35" s="202"/>
      <c r="H35" s="202"/>
      <c r="I35" s="202"/>
      <c r="J35" s="202"/>
      <c r="P35" s="2"/>
      <c r="Q35" s="2"/>
    </row>
    <row r="36" spans="2:17" ht="15.95" customHeight="1" x14ac:dyDescent="0.2">
      <c r="B36" s="202"/>
      <c r="C36" s="202"/>
      <c r="D36" s="202"/>
      <c r="E36" s="202"/>
      <c r="F36" s="202"/>
      <c r="G36" s="202"/>
      <c r="H36" s="202"/>
      <c r="I36" s="202"/>
      <c r="J36" s="202"/>
      <c r="P36" s="2"/>
      <c r="Q36" s="2"/>
    </row>
    <row r="37" spans="2:17" ht="15.95" customHeight="1" x14ac:dyDescent="0.2">
      <c r="B37" s="202"/>
      <c r="C37" s="202"/>
      <c r="D37" s="202"/>
      <c r="E37" s="202"/>
      <c r="F37" s="202"/>
      <c r="G37" s="202"/>
      <c r="H37" s="202"/>
      <c r="I37" s="202"/>
      <c r="J37" s="202"/>
      <c r="P37" s="2"/>
      <c r="Q37" s="2"/>
    </row>
    <row r="38" spans="2:17" ht="15.95" customHeight="1" x14ac:dyDescent="0.2">
      <c r="B38" s="202"/>
      <c r="C38" s="202"/>
      <c r="D38" s="202"/>
      <c r="E38" s="202"/>
      <c r="F38" s="202"/>
      <c r="G38" s="202"/>
      <c r="H38" s="202"/>
      <c r="I38" s="202"/>
      <c r="J38" s="202"/>
      <c r="P38" s="2"/>
      <c r="Q38" s="2"/>
    </row>
    <row r="39" spans="2:17" ht="15.95" customHeight="1" x14ac:dyDescent="0.2">
      <c r="B39" s="202" t="s">
        <v>678</v>
      </c>
      <c r="C39" s="202"/>
      <c r="D39" s="202"/>
      <c r="E39" s="202"/>
      <c r="F39" s="202"/>
      <c r="G39" s="202"/>
      <c r="H39" s="202"/>
      <c r="I39" s="202"/>
      <c r="J39" s="202"/>
      <c r="P39" s="2"/>
      <c r="Q39" s="2"/>
    </row>
    <row r="40" spans="2:17" ht="15.95" customHeight="1" x14ac:dyDescent="0.2">
      <c r="B40" s="202"/>
      <c r="C40" s="202"/>
      <c r="D40" s="202"/>
      <c r="E40" s="202"/>
      <c r="F40" s="202"/>
      <c r="G40" s="202"/>
      <c r="H40" s="202"/>
      <c r="I40" s="202"/>
      <c r="J40" s="202"/>
      <c r="P40" s="2"/>
      <c r="Q40" s="2"/>
    </row>
    <row r="41" spans="2:17" ht="15.95" customHeight="1" x14ac:dyDescent="0.2">
      <c r="B41" s="202"/>
      <c r="C41" s="202"/>
      <c r="D41" s="202"/>
      <c r="E41" s="202"/>
      <c r="F41" s="202"/>
      <c r="G41" s="202"/>
      <c r="H41" s="202"/>
      <c r="I41" s="202"/>
      <c r="J41" s="202"/>
      <c r="P41" s="2"/>
      <c r="Q41" s="2"/>
    </row>
    <row r="42" spans="2:17" ht="15.95" customHeight="1" x14ac:dyDescent="0.2">
      <c r="B42" s="202"/>
      <c r="C42" s="202"/>
      <c r="D42" s="202"/>
      <c r="E42" s="202"/>
      <c r="F42" s="202"/>
      <c r="G42" s="202"/>
      <c r="H42" s="202"/>
      <c r="I42" s="202"/>
      <c r="J42" s="202"/>
      <c r="L42" s="208" t="s">
        <v>94</v>
      </c>
      <c r="M42" s="208"/>
      <c r="N42" s="208"/>
      <c r="P42" s="2"/>
      <c r="Q42" s="2"/>
    </row>
    <row r="43" spans="2:17" ht="15.95" customHeight="1" x14ac:dyDescent="0.2">
      <c r="B43" s="202"/>
      <c r="C43" s="202"/>
      <c r="D43" s="202"/>
      <c r="E43" s="202"/>
      <c r="F43" s="202"/>
      <c r="G43" s="202"/>
      <c r="H43" s="202"/>
      <c r="I43" s="202"/>
      <c r="J43" s="202"/>
      <c r="L43" s="208"/>
      <c r="M43" s="208"/>
      <c r="N43" s="208"/>
      <c r="P43" s="2"/>
      <c r="Q43" s="2"/>
    </row>
    <row r="44" spans="2:17" ht="15.95" customHeight="1" x14ac:dyDescent="0.2">
      <c r="B44" s="202"/>
      <c r="C44" s="202"/>
      <c r="D44" s="202"/>
      <c r="E44" s="202"/>
      <c r="F44" s="202"/>
      <c r="G44" s="202"/>
      <c r="H44" s="202"/>
      <c r="I44" s="202"/>
      <c r="J44" s="202"/>
      <c r="L44" s="208"/>
      <c r="M44" s="208"/>
      <c r="N44" s="208"/>
      <c r="P44" s="2"/>
      <c r="Q44" s="2"/>
    </row>
    <row r="45" spans="2:17" ht="15.95" customHeight="1" x14ac:dyDescent="0.2">
      <c r="B45" s="202"/>
      <c r="C45" s="202"/>
      <c r="D45" s="202"/>
      <c r="E45" s="202"/>
      <c r="F45" s="202"/>
      <c r="G45" s="202"/>
      <c r="H45" s="202"/>
      <c r="I45" s="202"/>
      <c r="J45" s="202"/>
      <c r="L45" s="208"/>
      <c r="M45" s="208"/>
      <c r="N45" s="208"/>
      <c r="P45" s="2"/>
      <c r="Q45" s="2"/>
    </row>
    <row r="46" spans="2:17" ht="15.95" customHeight="1" x14ac:dyDescent="0.2">
      <c r="B46" s="202"/>
      <c r="C46" s="202"/>
      <c r="D46" s="202"/>
      <c r="E46" s="202"/>
      <c r="F46" s="202"/>
      <c r="G46" s="202"/>
      <c r="H46" s="202"/>
      <c r="I46" s="202"/>
      <c r="J46" s="202"/>
      <c r="L46" s="208"/>
      <c r="M46" s="208"/>
      <c r="N46" s="208"/>
      <c r="P46" s="2"/>
      <c r="Q46" s="2"/>
    </row>
    <row r="47" spans="2:17" ht="15.95" customHeight="1" x14ac:dyDescent="0.2">
      <c r="B47" s="202" t="s">
        <v>679</v>
      </c>
      <c r="C47" s="202"/>
      <c r="D47" s="202"/>
      <c r="E47" s="202"/>
      <c r="F47" s="202"/>
      <c r="G47" s="202"/>
      <c r="H47" s="202"/>
      <c r="I47" s="202"/>
      <c r="J47" s="202"/>
      <c r="L47" s="208"/>
      <c r="M47" s="208"/>
      <c r="N47" s="208"/>
      <c r="P47" s="2"/>
      <c r="Q47" s="2"/>
    </row>
    <row r="48" spans="2:17" ht="15.95" customHeight="1" x14ac:dyDescent="0.2">
      <c r="B48" s="202"/>
      <c r="C48" s="202"/>
      <c r="D48" s="202"/>
      <c r="E48" s="202"/>
      <c r="F48" s="202"/>
      <c r="G48" s="202"/>
      <c r="H48" s="202"/>
      <c r="I48" s="202"/>
      <c r="J48" s="202"/>
      <c r="P48" s="2"/>
      <c r="Q48" s="2"/>
    </row>
    <row r="49" spans="2:17" ht="15.95" customHeight="1" x14ac:dyDescent="0.2">
      <c r="B49" s="202"/>
      <c r="C49" s="202"/>
      <c r="D49" s="202"/>
      <c r="E49" s="202"/>
      <c r="F49" s="202"/>
      <c r="G49" s="202"/>
      <c r="H49" s="202"/>
      <c r="I49" s="202"/>
      <c r="J49" s="202"/>
      <c r="P49" s="2"/>
      <c r="Q49" s="2"/>
    </row>
    <row r="50" spans="2:17" ht="15.95" customHeight="1" x14ac:dyDescent="0.2">
      <c r="B50" s="202"/>
      <c r="C50" s="202"/>
      <c r="D50" s="202"/>
      <c r="E50" s="202"/>
      <c r="F50" s="202"/>
      <c r="G50" s="202"/>
      <c r="H50" s="202"/>
      <c r="I50" s="202"/>
      <c r="J50" s="202"/>
      <c r="P50" s="2"/>
      <c r="Q50" s="2"/>
    </row>
    <row r="51" spans="2:17" ht="15.95" customHeight="1" x14ac:dyDescent="0.2">
      <c r="B51" s="202"/>
      <c r="C51" s="202"/>
      <c r="D51" s="202"/>
      <c r="E51" s="202"/>
      <c r="F51" s="202"/>
      <c r="G51" s="202"/>
      <c r="H51" s="202"/>
      <c r="I51" s="202"/>
      <c r="J51" s="202"/>
      <c r="P51" s="2"/>
      <c r="Q51" s="2"/>
    </row>
    <row r="52" spans="2:17" ht="15.95" customHeight="1" x14ac:dyDescent="0.2">
      <c r="B52" s="202"/>
      <c r="C52" s="202"/>
      <c r="D52" s="202"/>
      <c r="E52" s="202"/>
      <c r="F52" s="202"/>
      <c r="G52" s="202"/>
      <c r="H52" s="202"/>
      <c r="I52" s="202"/>
      <c r="J52" s="202"/>
      <c r="P52" s="2"/>
      <c r="Q52" s="2"/>
    </row>
    <row r="53" spans="2:17" ht="15.95" customHeight="1" x14ac:dyDescent="0.2">
      <c r="P53" s="2"/>
      <c r="Q53" s="2"/>
    </row>
    <row r="54" spans="2:17" ht="15.95" customHeight="1" x14ac:dyDescent="0.2">
      <c r="P54" s="2"/>
      <c r="Q54" s="2"/>
    </row>
    <row r="55" spans="2:17" ht="15.95" customHeight="1" x14ac:dyDescent="0.2">
      <c r="P55" s="2"/>
      <c r="Q55" s="2"/>
    </row>
    <row r="56" spans="2:17" ht="15.95" customHeight="1" x14ac:dyDescent="0.2">
      <c r="P56" s="2"/>
      <c r="Q56" s="2"/>
    </row>
    <row r="57" spans="2:17" ht="15.95" customHeight="1" x14ac:dyDescent="0.2">
      <c r="P57" s="2"/>
      <c r="Q57" s="2"/>
    </row>
    <row r="58" spans="2:17" ht="15.95" customHeight="1" x14ac:dyDescent="0.2">
      <c r="P58" s="2"/>
      <c r="Q58" s="2"/>
    </row>
    <row r="59" spans="2:17" ht="15.95" customHeight="1" x14ac:dyDescent="0.2">
      <c r="P59" s="2"/>
      <c r="Q59" s="2"/>
    </row>
    <row r="60" spans="2:17" ht="15.95" customHeight="1" x14ac:dyDescent="0.2">
      <c r="P60" s="2"/>
      <c r="Q60" s="2"/>
    </row>
    <row r="61" spans="2:17" ht="15.95" customHeight="1" x14ac:dyDescent="0.2">
      <c r="P61" s="2"/>
      <c r="Q61" s="2"/>
    </row>
    <row r="62" spans="2:17" ht="15.95" customHeight="1" x14ac:dyDescent="0.2">
      <c r="B62" s="202" t="s">
        <v>680</v>
      </c>
      <c r="C62" s="202"/>
      <c r="D62" s="202"/>
      <c r="E62" s="202"/>
      <c r="F62" s="202"/>
      <c r="G62" s="202"/>
      <c r="H62" s="202"/>
      <c r="I62" s="202"/>
      <c r="J62" s="202"/>
      <c r="P62" s="2"/>
      <c r="Q62" s="2"/>
    </row>
    <row r="63" spans="2:17" ht="15.95" customHeight="1" x14ac:dyDescent="0.2">
      <c r="B63" s="202"/>
      <c r="C63" s="202"/>
      <c r="D63" s="202"/>
      <c r="E63" s="202"/>
      <c r="F63" s="202"/>
      <c r="G63" s="202"/>
      <c r="H63" s="202"/>
      <c r="I63" s="202"/>
      <c r="J63" s="202"/>
      <c r="P63" s="2"/>
      <c r="Q63" s="2"/>
    </row>
    <row r="64" spans="2:17" ht="15.95" customHeight="1" x14ac:dyDescent="0.2">
      <c r="B64" s="202"/>
      <c r="C64" s="202"/>
      <c r="D64" s="202"/>
      <c r="E64" s="202"/>
      <c r="F64" s="202"/>
      <c r="G64" s="202"/>
      <c r="H64" s="202"/>
      <c r="I64" s="202"/>
      <c r="J64" s="202"/>
      <c r="P64" s="2"/>
      <c r="Q64" s="2"/>
    </row>
    <row r="65" spans="2:17" ht="15.95" customHeight="1" x14ac:dyDescent="0.35">
      <c r="B65" s="209" t="s">
        <v>95</v>
      </c>
      <c r="C65" s="209"/>
      <c r="P65" s="2"/>
      <c r="Q65" s="2"/>
    </row>
    <row r="66" spans="2:17" ht="15.95" customHeight="1" x14ac:dyDescent="0.2">
      <c r="B66" s="211" t="s">
        <v>681</v>
      </c>
      <c r="C66" s="211"/>
      <c r="D66" s="211"/>
      <c r="E66" s="211"/>
      <c r="F66" s="211"/>
      <c r="G66" s="211"/>
      <c r="H66" s="211"/>
      <c r="I66" s="211"/>
      <c r="J66" s="211"/>
      <c r="P66" s="2"/>
      <c r="Q66" s="2"/>
    </row>
    <row r="67" spans="2:17" ht="15.95" customHeight="1" x14ac:dyDescent="0.2">
      <c r="B67" s="211"/>
      <c r="C67" s="211"/>
      <c r="D67" s="211"/>
      <c r="E67" s="211"/>
      <c r="F67" s="211"/>
      <c r="G67" s="211"/>
      <c r="H67" s="211"/>
      <c r="I67" s="211"/>
      <c r="J67" s="211"/>
      <c r="P67" s="2"/>
      <c r="Q67" s="2"/>
    </row>
    <row r="68" spans="2:17" ht="15.95" customHeight="1" x14ac:dyDescent="0.2">
      <c r="B68" s="211"/>
      <c r="C68" s="211"/>
      <c r="D68" s="211"/>
      <c r="E68" s="211"/>
      <c r="F68" s="211"/>
      <c r="G68" s="211"/>
      <c r="H68" s="211"/>
      <c r="I68" s="211"/>
      <c r="J68" s="211"/>
      <c r="P68" s="2"/>
      <c r="Q68" s="2"/>
    </row>
    <row r="69" spans="2:17" ht="15.95" customHeight="1" x14ac:dyDescent="0.2">
      <c r="B69" s="211"/>
      <c r="C69" s="211"/>
      <c r="D69" s="211"/>
      <c r="E69" s="211"/>
      <c r="F69" s="211"/>
      <c r="G69" s="211"/>
      <c r="H69" s="211"/>
      <c r="I69" s="211"/>
      <c r="J69" s="211"/>
      <c r="P69" s="2"/>
      <c r="Q69" s="2"/>
    </row>
    <row r="70" spans="2:17" ht="15.95" customHeight="1" x14ac:dyDescent="0.2">
      <c r="P70" s="2"/>
      <c r="Q70" s="2"/>
    </row>
    <row r="71" spans="2:17" ht="15.95" customHeight="1" x14ac:dyDescent="0.2">
      <c r="P71" s="2"/>
      <c r="Q71" s="2"/>
    </row>
    <row r="72" spans="2:17" ht="15.95" customHeight="1" x14ac:dyDescent="0.2">
      <c r="P72" s="2"/>
      <c r="Q72" s="2"/>
    </row>
    <row r="73" spans="2:17" ht="15.95" customHeight="1" x14ac:dyDescent="0.2">
      <c r="P73" s="2"/>
      <c r="Q73" s="2"/>
    </row>
    <row r="74" spans="2:17" ht="15.95" customHeight="1" x14ac:dyDescent="0.2">
      <c r="P74" s="2"/>
      <c r="Q74" s="2"/>
    </row>
    <row r="75" spans="2:17" ht="15.95" customHeight="1" x14ac:dyDescent="0.2">
      <c r="P75" s="2"/>
      <c r="Q75" s="2"/>
    </row>
    <row r="76" spans="2:17" ht="15.95" customHeight="1" x14ac:dyDescent="0.2">
      <c r="P76" s="2"/>
      <c r="Q76" s="2"/>
    </row>
    <row r="77" spans="2:17" ht="15.95" customHeight="1" x14ac:dyDescent="0.2">
      <c r="P77" s="2"/>
      <c r="Q77" s="2"/>
    </row>
    <row r="78" spans="2:17" ht="15.95" customHeight="1" x14ac:dyDescent="0.2">
      <c r="P78" s="2"/>
      <c r="Q78" s="2"/>
    </row>
    <row r="79" spans="2:17" ht="15.95" customHeight="1" x14ac:dyDescent="0.2">
      <c r="B79" s="202" t="s">
        <v>409</v>
      </c>
      <c r="C79" s="202"/>
      <c r="D79" s="202"/>
      <c r="E79" s="202"/>
      <c r="F79" s="202"/>
      <c r="G79" s="202"/>
      <c r="H79" s="202"/>
      <c r="I79" s="202"/>
      <c r="J79" s="202"/>
      <c r="P79" s="2"/>
      <c r="Q79" s="2"/>
    </row>
    <row r="80" spans="2:17" ht="15.95" customHeight="1" x14ac:dyDescent="0.2">
      <c r="B80" s="202"/>
      <c r="C80" s="202"/>
      <c r="D80" s="202"/>
      <c r="E80" s="202"/>
      <c r="F80" s="202"/>
      <c r="G80" s="202"/>
      <c r="H80" s="202"/>
      <c r="I80" s="202"/>
      <c r="J80" s="202"/>
      <c r="P80" s="2"/>
      <c r="Q80" s="2"/>
    </row>
    <row r="81" spans="2:17" ht="15.95" customHeight="1" x14ac:dyDescent="0.2">
      <c r="B81" s="202"/>
      <c r="C81" s="202"/>
      <c r="D81" s="202"/>
      <c r="E81" s="202"/>
      <c r="F81" s="202"/>
      <c r="G81" s="202"/>
      <c r="H81" s="202"/>
      <c r="I81" s="202"/>
      <c r="J81" s="202"/>
      <c r="P81" s="2"/>
      <c r="Q81" s="2"/>
    </row>
    <row r="82" spans="2:17" ht="15.95" customHeight="1" x14ac:dyDescent="0.2">
      <c r="B82" s="202"/>
      <c r="C82" s="202"/>
      <c r="D82" s="202"/>
      <c r="E82" s="202"/>
      <c r="F82" s="202"/>
      <c r="G82" s="202"/>
      <c r="H82" s="202"/>
      <c r="I82" s="202"/>
      <c r="J82" s="202"/>
      <c r="P82" s="2"/>
      <c r="Q82" s="2"/>
    </row>
    <row r="83" spans="2:17" ht="15.95" customHeight="1" x14ac:dyDescent="0.2">
      <c r="P83" s="2"/>
      <c r="Q83" s="2"/>
    </row>
    <row r="84" spans="2:17" ht="15.95" customHeight="1" x14ac:dyDescent="0.2">
      <c r="P84" s="2"/>
      <c r="Q84" s="2"/>
    </row>
    <row r="85" spans="2:17" ht="15.95" customHeight="1" x14ac:dyDescent="0.2">
      <c r="P85" s="2"/>
      <c r="Q85" s="2"/>
    </row>
    <row r="86" spans="2:17" ht="15.95" customHeight="1" x14ac:dyDescent="0.2">
      <c r="P86" s="2"/>
      <c r="Q86" s="2"/>
    </row>
    <row r="87" spans="2:17" ht="15.95" customHeight="1" x14ac:dyDescent="0.2">
      <c r="P87" s="2"/>
      <c r="Q87" s="2"/>
    </row>
    <row r="88" spans="2:17" ht="15.95" customHeight="1" x14ac:dyDescent="0.2">
      <c r="P88" s="2"/>
      <c r="Q88" s="2"/>
    </row>
    <row r="89" spans="2:17" ht="15.95" customHeight="1" x14ac:dyDescent="0.2">
      <c r="P89" s="2"/>
      <c r="Q89" s="2"/>
    </row>
    <row r="90" spans="2:17" ht="15.95" customHeight="1" x14ac:dyDescent="0.2">
      <c r="P90" s="2"/>
      <c r="Q90" s="2"/>
    </row>
    <row r="91" spans="2:17" ht="15.95" customHeight="1" x14ac:dyDescent="0.2">
      <c r="B91" s="204" t="s">
        <v>96</v>
      </c>
      <c r="C91" s="204"/>
      <c r="P91" s="2"/>
      <c r="Q91" s="2"/>
    </row>
    <row r="92" spans="2:17" ht="15.95" customHeight="1" x14ac:dyDescent="0.2">
      <c r="B92" s="202" t="s">
        <v>682</v>
      </c>
      <c r="C92" s="202"/>
      <c r="D92" s="202"/>
      <c r="E92" s="202"/>
      <c r="F92" s="202"/>
      <c r="G92" s="202"/>
      <c r="H92" s="202"/>
      <c r="I92" s="202"/>
      <c r="J92" s="202"/>
      <c r="P92" s="2"/>
      <c r="Q92" s="2"/>
    </row>
    <row r="93" spans="2:17" ht="15.95" customHeight="1" x14ac:dyDescent="0.2">
      <c r="B93" s="202"/>
      <c r="C93" s="202"/>
      <c r="D93" s="202"/>
      <c r="E93" s="202"/>
      <c r="F93" s="202"/>
      <c r="G93" s="202"/>
      <c r="H93" s="202"/>
      <c r="I93" s="202"/>
      <c r="J93" s="202"/>
      <c r="P93" s="2"/>
      <c r="Q93" s="2"/>
    </row>
    <row r="94" spans="2:17" ht="15.95" customHeight="1" x14ac:dyDescent="0.2">
      <c r="B94" s="202"/>
      <c r="C94" s="202"/>
      <c r="D94" s="202"/>
      <c r="E94" s="202"/>
      <c r="F94" s="202"/>
      <c r="G94" s="202"/>
      <c r="H94" s="202"/>
      <c r="I94" s="202"/>
      <c r="J94" s="202"/>
      <c r="P94" s="2"/>
      <c r="Q94" s="2"/>
    </row>
    <row r="95" spans="2:17" ht="15.95" customHeight="1" x14ac:dyDescent="0.2">
      <c r="B95" s="202"/>
      <c r="C95" s="202"/>
      <c r="D95" s="202"/>
      <c r="E95" s="202"/>
      <c r="F95" s="202"/>
      <c r="G95" s="202"/>
      <c r="H95" s="202"/>
      <c r="I95" s="202"/>
      <c r="J95" s="202"/>
      <c r="P95" s="2"/>
      <c r="Q95" s="2"/>
    </row>
    <row r="96" spans="2:17" ht="15.75" customHeight="1" x14ac:dyDescent="0.2">
      <c r="B96" s="202"/>
      <c r="C96" s="202"/>
      <c r="D96" s="202"/>
      <c r="E96" s="202"/>
      <c r="F96" s="202"/>
      <c r="G96" s="202"/>
      <c r="H96" s="202"/>
      <c r="I96" s="202"/>
      <c r="J96" s="202"/>
      <c r="P96" s="2"/>
      <c r="Q96" s="2"/>
    </row>
    <row r="97" spans="2:17" ht="15.95" customHeight="1" x14ac:dyDescent="0.2">
      <c r="B97" s="202"/>
      <c r="C97" s="202"/>
      <c r="D97" s="202"/>
      <c r="E97" s="202"/>
      <c r="F97" s="202"/>
      <c r="G97" s="202"/>
      <c r="H97" s="202"/>
      <c r="I97" s="202"/>
      <c r="J97" s="202"/>
      <c r="P97" s="2"/>
      <c r="Q97" s="2"/>
    </row>
    <row r="98" spans="2:17" ht="15.95" customHeight="1" x14ac:dyDescent="0.2">
      <c r="B98" s="202"/>
      <c r="C98" s="202"/>
      <c r="D98" s="202"/>
      <c r="E98" s="202"/>
      <c r="F98" s="202"/>
      <c r="G98" s="202"/>
      <c r="H98" s="202"/>
      <c r="I98" s="202"/>
      <c r="J98" s="202"/>
      <c r="P98" s="2"/>
      <c r="Q98" s="2"/>
    </row>
    <row r="99" spans="2:17" ht="15.95" customHeight="1" x14ac:dyDescent="0.2">
      <c r="B99" s="210" t="s">
        <v>97</v>
      </c>
      <c r="C99" s="210"/>
      <c r="D99" s="210"/>
      <c r="E99" s="210"/>
      <c r="F99" s="210"/>
      <c r="G99" s="210"/>
      <c r="H99" s="210"/>
      <c r="I99" s="210"/>
      <c r="J99" s="210"/>
      <c r="P99" s="2"/>
      <c r="Q99" s="2"/>
    </row>
    <row r="100" spans="2:17" ht="15.95" customHeight="1" x14ac:dyDescent="0.2">
      <c r="P100" s="2"/>
      <c r="Q100" s="2"/>
    </row>
    <row r="101" spans="2:17" ht="15.95" customHeight="1" x14ac:dyDescent="0.2">
      <c r="P101" s="2"/>
      <c r="Q101" s="2"/>
    </row>
    <row r="102" spans="2:17" ht="15.95" customHeight="1" x14ac:dyDescent="0.2">
      <c r="P102" s="2"/>
      <c r="Q102" s="2"/>
    </row>
    <row r="103" spans="2:17" ht="15.95" customHeight="1" x14ac:dyDescent="0.2">
      <c r="P103" s="2"/>
      <c r="Q103" s="2"/>
    </row>
    <row r="104" spans="2:17" ht="15.95" customHeight="1" x14ac:dyDescent="0.2">
      <c r="P104" s="2"/>
      <c r="Q104" s="2"/>
    </row>
    <row r="105" spans="2:17" ht="15.95" customHeight="1" x14ac:dyDescent="0.2">
      <c r="P105" s="2"/>
      <c r="Q105" s="2"/>
    </row>
    <row r="106" spans="2:17" ht="15.95" customHeight="1" x14ac:dyDescent="0.2">
      <c r="B106" s="202" t="s">
        <v>410</v>
      </c>
      <c r="C106" s="202"/>
      <c r="D106" s="202"/>
      <c r="E106" s="202"/>
      <c r="F106" s="202"/>
      <c r="G106" s="202"/>
      <c r="H106" s="202"/>
      <c r="I106" s="202"/>
      <c r="J106" s="202"/>
      <c r="P106" s="2"/>
      <c r="Q106" s="2"/>
    </row>
    <row r="107" spans="2:17" ht="15.95" customHeight="1" x14ac:dyDescent="0.2">
      <c r="B107" s="202"/>
      <c r="C107" s="202"/>
      <c r="D107" s="202"/>
      <c r="E107" s="202"/>
      <c r="F107" s="202"/>
      <c r="G107" s="202"/>
      <c r="H107" s="202"/>
      <c r="I107" s="202"/>
      <c r="J107" s="202"/>
      <c r="P107" s="2"/>
      <c r="Q107" s="2"/>
    </row>
    <row r="108" spans="2:17" ht="15.95" customHeight="1" x14ac:dyDescent="0.2">
      <c r="P108" s="2"/>
      <c r="Q108" s="2"/>
    </row>
    <row r="109" spans="2:17" ht="15.95" customHeight="1" x14ac:dyDescent="0.2">
      <c r="P109" s="2"/>
      <c r="Q109" s="2"/>
    </row>
    <row r="110" spans="2:17" ht="15.95" customHeight="1" x14ac:dyDescent="0.2">
      <c r="P110" s="2"/>
      <c r="Q110" s="2"/>
    </row>
    <row r="111" spans="2:17" ht="15.95" customHeight="1" x14ac:dyDescent="0.2">
      <c r="P111" s="2"/>
      <c r="Q111" s="2"/>
    </row>
    <row r="112" spans="2:17" ht="15.95" customHeight="1" x14ac:dyDescent="0.2">
      <c r="P112" s="2"/>
      <c r="Q112" s="2"/>
    </row>
    <row r="113" spans="2:17" ht="15.95" customHeight="1" x14ac:dyDescent="0.2">
      <c r="B113" s="202" t="s">
        <v>411</v>
      </c>
      <c r="C113" s="202"/>
      <c r="D113" s="202"/>
      <c r="E113" s="202"/>
      <c r="F113" s="202"/>
      <c r="G113" s="202"/>
      <c r="H113" s="202"/>
      <c r="I113" s="202"/>
      <c r="J113" s="202"/>
      <c r="P113" s="2"/>
      <c r="Q113" s="2"/>
    </row>
    <row r="114" spans="2:17" ht="15.95" customHeight="1" x14ac:dyDescent="0.2">
      <c r="B114" s="202"/>
      <c r="C114" s="202"/>
      <c r="D114" s="202"/>
      <c r="E114" s="202"/>
      <c r="F114" s="202"/>
      <c r="G114" s="202"/>
      <c r="H114" s="202"/>
      <c r="I114" s="202"/>
      <c r="J114" s="202"/>
      <c r="P114" s="2"/>
      <c r="Q114" s="2"/>
    </row>
    <row r="115" spans="2:17" ht="15.95" customHeight="1" x14ac:dyDescent="0.2">
      <c r="B115" s="202"/>
      <c r="C115" s="202"/>
      <c r="D115" s="202"/>
      <c r="E115" s="202"/>
      <c r="F115" s="202"/>
      <c r="G115" s="202"/>
      <c r="H115" s="202"/>
      <c r="I115" s="202"/>
      <c r="J115" s="202"/>
      <c r="P115" s="2"/>
      <c r="Q115" s="2"/>
    </row>
    <row r="116" spans="2:17" ht="15.95" customHeight="1" x14ac:dyDescent="0.2">
      <c r="B116" s="16"/>
      <c r="C116" s="16"/>
      <c r="D116" s="16"/>
      <c r="E116" s="16"/>
      <c r="F116" s="16"/>
      <c r="G116" s="16"/>
      <c r="H116" s="16"/>
      <c r="I116" s="16"/>
      <c r="J116" s="16"/>
      <c r="P116" s="2"/>
      <c r="Q116" s="2"/>
    </row>
    <row r="117" spans="2:17" ht="15.95" customHeight="1" x14ac:dyDescent="0.2">
      <c r="B117" s="16"/>
      <c r="C117" s="16"/>
      <c r="D117" s="16"/>
      <c r="E117" s="16"/>
      <c r="F117" s="16"/>
      <c r="G117" s="16"/>
      <c r="H117" s="16"/>
      <c r="I117" s="16"/>
      <c r="J117" s="16"/>
      <c r="P117" s="2"/>
      <c r="Q117" s="2"/>
    </row>
    <row r="118" spans="2:17" ht="15.95" customHeight="1" x14ac:dyDescent="0.2">
      <c r="B118" s="16"/>
      <c r="C118" s="16"/>
      <c r="D118" s="16"/>
      <c r="E118" s="16"/>
      <c r="F118" s="16"/>
      <c r="G118" s="16"/>
      <c r="H118" s="16"/>
      <c r="I118" s="16"/>
      <c r="J118" s="16"/>
      <c r="P118" s="2"/>
      <c r="Q118" s="2"/>
    </row>
    <row r="119" spans="2:17" ht="15.95" customHeight="1" x14ac:dyDescent="0.2">
      <c r="B119" s="16"/>
      <c r="C119" s="16"/>
      <c r="D119" s="16"/>
      <c r="E119" s="16"/>
      <c r="F119" s="16"/>
      <c r="G119" s="16"/>
      <c r="H119" s="16"/>
      <c r="I119" s="16"/>
      <c r="J119" s="16"/>
      <c r="P119" s="2"/>
      <c r="Q119" s="2"/>
    </row>
    <row r="120" spans="2:17" ht="15.95" customHeight="1" x14ac:dyDescent="0.2">
      <c r="B120" s="16"/>
      <c r="C120" s="16"/>
      <c r="D120" s="16"/>
      <c r="E120" s="16"/>
      <c r="F120" s="16"/>
      <c r="G120" s="16"/>
      <c r="H120" s="16"/>
      <c r="I120" s="16"/>
      <c r="J120" s="16"/>
      <c r="P120" s="2"/>
      <c r="Q120" s="2"/>
    </row>
    <row r="121" spans="2:17" ht="15.95" customHeight="1" x14ac:dyDescent="0.2">
      <c r="B121" s="16"/>
      <c r="C121" s="16"/>
      <c r="D121" s="16"/>
      <c r="E121" s="16"/>
      <c r="F121" s="16"/>
      <c r="G121" s="16"/>
      <c r="H121" s="16"/>
      <c r="I121" s="16"/>
      <c r="J121" s="16"/>
      <c r="P121" s="2"/>
      <c r="Q121" s="2"/>
    </row>
    <row r="122" spans="2:17" ht="15.95" customHeight="1" x14ac:dyDescent="0.2">
      <c r="B122" s="205" t="s">
        <v>98</v>
      </c>
      <c r="C122" s="205"/>
      <c r="D122" s="205"/>
      <c r="E122" s="205"/>
      <c r="F122" s="205"/>
      <c r="K122" s="191" t="s">
        <v>78</v>
      </c>
      <c r="L122" s="175" t="s">
        <v>862</v>
      </c>
      <c r="M122" s="176"/>
      <c r="N122" s="176"/>
      <c r="O122" s="176"/>
      <c r="P122" s="177"/>
      <c r="Q122" s="2"/>
    </row>
    <row r="123" spans="2:17" ht="15.95" customHeight="1" x14ac:dyDescent="0.2">
      <c r="B123" s="181" t="s">
        <v>412</v>
      </c>
      <c r="C123" s="181"/>
      <c r="D123" s="181"/>
      <c r="E123" s="181"/>
      <c r="F123" s="181"/>
      <c r="G123" s="181"/>
      <c r="H123" s="181"/>
      <c r="I123" s="181"/>
      <c r="J123" s="181"/>
      <c r="K123" s="191"/>
      <c r="L123" s="178"/>
      <c r="M123" s="179"/>
      <c r="N123" s="179"/>
      <c r="O123" s="179"/>
      <c r="P123" s="180"/>
      <c r="Q123" s="2"/>
    </row>
    <row r="124" spans="2:17" ht="15.95" customHeight="1" x14ac:dyDescent="0.2">
      <c r="B124" s="181"/>
      <c r="C124" s="181"/>
      <c r="D124" s="181"/>
      <c r="E124" s="181"/>
      <c r="F124" s="181"/>
      <c r="G124" s="181"/>
      <c r="H124" s="181"/>
      <c r="I124" s="181"/>
      <c r="J124" s="181"/>
      <c r="L124" s="178"/>
      <c r="M124" s="179"/>
      <c r="N124" s="179"/>
      <c r="O124" s="179"/>
      <c r="P124" s="180"/>
      <c r="Q124" s="2"/>
    </row>
    <row r="125" spans="2:17" ht="15.95" customHeight="1" x14ac:dyDescent="0.2">
      <c r="B125" s="181"/>
      <c r="C125" s="181"/>
      <c r="D125" s="181"/>
      <c r="E125" s="181"/>
      <c r="F125" s="181"/>
      <c r="G125" s="181"/>
      <c r="H125" s="181"/>
      <c r="I125" s="181"/>
      <c r="J125" s="181"/>
      <c r="L125" s="178"/>
      <c r="M125" s="179"/>
      <c r="N125" s="179"/>
      <c r="O125" s="179"/>
      <c r="P125" s="180"/>
      <c r="Q125" s="2"/>
    </row>
    <row r="126" spans="2:17" ht="15.95" customHeight="1" x14ac:dyDescent="0.2">
      <c r="B126" s="181"/>
      <c r="C126" s="181"/>
      <c r="D126" s="181"/>
      <c r="E126" s="181"/>
      <c r="F126" s="181"/>
      <c r="G126" s="181"/>
      <c r="H126" s="181"/>
      <c r="I126" s="181"/>
      <c r="J126" s="181"/>
      <c r="L126" s="178"/>
      <c r="M126" s="179"/>
      <c r="N126" s="179"/>
      <c r="O126" s="179"/>
      <c r="P126" s="180"/>
      <c r="Q126" s="2"/>
    </row>
    <row r="127" spans="2:17" ht="15.95" customHeight="1" x14ac:dyDescent="0.2">
      <c r="B127" s="181" t="s">
        <v>413</v>
      </c>
      <c r="C127" s="181"/>
      <c r="D127" s="181"/>
      <c r="E127" s="181"/>
      <c r="F127" s="181"/>
      <c r="G127" s="181"/>
      <c r="H127" s="181"/>
      <c r="I127" s="181"/>
      <c r="J127" s="181"/>
      <c r="L127" s="178"/>
      <c r="M127" s="179"/>
      <c r="N127" s="179"/>
      <c r="O127" s="179"/>
      <c r="P127" s="180"/>
      <c r="Q127" s="2"/>
    </row>
    <row r="128" spans="2:17" ht="15.95" customHeight="1" x14ac:dyDescent="0.2">
      <c r="B128" s="181"/>
      <c r="C128" s="181"/>
      <c r="D128" s="181"/>
      <c r="E128" s="181"/>
      <c r="F128" s="181"/>
      <c r="G128" s="181"/>
      <c r="H128" s="181"/>
      <c r="I128" s="181"/>
      <c r="J128" s="181"/>
      <c r="L128" s="178"/>
      <c r="M128" s="179"/>
      <c r="N128" s="179"/>
      <c r="O128" s="179"/>
      <c r="P128" s="180"/>
      <c r="Q128" s="2"/>
    </row>
    <row r="129" spans="2:17" ht="15.95" customHeight="1" x14ac:dyDescent="0.2">
      <c r="B129" s="181"/>
      <c r="C129" s="181"/>
      <c r="D129" s="181"/>
      <c r="E129" s="181"/>
      <c r="F129" s="181"/>
      <c r="G129" s="181"/>
      <c r="H129" s="181"/>
      <c r="I129" s="181"/>
      <c r="J129" s="181"/>
      <c r="L129" s="19"/>
      <c r="M129" s="20"/>
      <c r="N129" s="20"/>
      <c r="O129" s="20"/>
      <c r="P129" s="6"/>
      <c r="Q129" s="2"/>
    </row>
    <row r="130" spans="2:17" ht="15.95" customHeight="1" x14ac:dyDescent="0.2">
      <c r="B130" s="17"/>
      <c r="C130" s="17"/>
      <c r="D130" s="17"/>
      <c r="E130" s="17"/>
      <c r="F130" s="17"/>
      <c r="G130" s="18"/>
      <c r="H130" s="18"/>
      <c r="I130" s="18"/>
      <c r="J130" s="18"/>
      <c r="L130" s="193" t="s">
        <v>861</v>
      </c>
      <c r="M130" s="194"/>
      <c r="N130" s="194"/>
      <c r="O130" s="194"/>
      <c r="P130" s="195"/>
      <c r="Q130" s="2"/>
    </row>
    <row r="131" spans="2:17" ht="15.95" customHeight="1" x14ac:dyDescent="0.2">
      <c r="B131" s="17"/>
      <c r="C131" s="17"/>
      <c r="D131" s="17"/>
      <c r="E131" s="17"/>
      <c r="F131" s="17"/>
      <c r="G131" s="18"/>
      <c r="H131" s="18"/>
      <c r="I131" s="18"/>
      <c r="J131" s="18"/>
      <c r="L131" s="193"/>
      <c r="M131" s="194"/>
      <c r="N131" s="194"/>
      <c r="O131" s="194"/>
      <c r="P131" s="195"/>
      <c r="Q131" s="2"/>
    </row>
    <row r="132" spans="2:17" ht="15.95" customHeight="1" x14ac:dyDescent="0.2">
      <c r="B132" s="17"/>
      <c r="C132" s="17"/>
      <c r="D132" s="17"/>
      <c r="E132" s="17"/>
      <c r="F132" s="17"/>
      <c r="G132" s="17"/>
      <c r="H132" s="17"/>
      <c r="I132" s="17"/>
      <c r="J132" s="17"/>
      <c r="L132" s="193"/>
      <c r="M132" s="194"/>
      <c r="N132" s="194"/>
      <c r="O132" s="194"/>
      <c r="P132" s="195"/>
      <c r="Q132" s="2"/>
    </row>
    <row r="133" spans="2:17" ht="15.95" customHeight="1" x14ac:dyDescent="0.2">
      <c r="B133" s="17"/>
      <c r="C133" s="17"/>
      <c r="D133" s="17"/>
      <c r="E133" s="17"/>
      <c r="F133" s="17"/>
      <c r="G133" s="17"/>
      <c r="H133" s="17"/>
      <c r="I133" s="17"/>
      <c r="J133" s="17"/>
      <c r="L133" s="193"/>
      <c r="M133" s="194"/>
      <c r="N133" s="194"/>
      <c r="O133" s="194"/>
      <c r="P133" s="195"/>
      <c r="Q133" s="2"/>
    </row>
    <row r="134" spans="2:17" ht="15.95" customHeight="1" x14ac:dyDescent="0.2">
      <c r="B134" s="17"/>
      <c r="C134" s="17"/>
      <c r="D134" s="17"/>
      <c r="E134" s="17"/>
      <c r="F134" s="17"/>
      <c r="G134" s="17"/>
      <c r="H134" s="17"/>
      <c r="I134" s="17"/>
      <c r="J134" s="17"/>
      <c r="L134" s="193"/>
      <c r="M134" s="194"/>
      <c r="N134" s="194"/>
      <c r="O134" s="194"/>
      <c r="P134" s="195"/>
      <c r="Q134" s="2"/>
    </row>
    <row r="135" spans="2:17" ht="15.95" customHeight="1" x14ac:dyDescent="0.2">
      <c r="B135" s="17"/>
      <c r="C135" s="17"/>
      <c r="D135" s="17"/>
      <c r="E135" s="17"/>
      <c r="F135" s="17"/>
      <c r="G135" s="17"/>
      <c r="H135" s="17"/>
      <c r="I135" s="17"/>
      <c r="J135" s="17"/>
      <c r="L135" s="193"/>
      <c r="M135" s="194"/>
      <c r="N135" s="194"/>
      <c r="O135" s="194"/>
      <c r="P135" s="195"/>
      <c r="Q135" s="2"/>
    </row>
    <row r="136" spans="2:17" ht="15.95" customHeight="1" x14ac:dyDescent="0.2">
      <c r="B136" s="17"/>
      <c r="C136" s="17"/>
      <c r="D136" s="17"/>
      <c r="E136" s="17"/>
      <c r="F136" s="17"/>
      <c r="G136" s="17"/>
      <c r="H136" s="17"/>
      <c r="I136" s="17"/>
      <c r="J136" s="17"/>
      <c r="L136" s="193"/>
      <c r="M136" s="194"/>
      <c r="N136" s="194"/>
      <c r="O136" s="194"/>
      <c r="P136" s="195"/>
      <c r="Q136" s="2"/>
    </row>
    <row r="137" spans="2:17" ht="15.95" customHeight="1" x14ac:dyDescent="0.2">
      <c r="B137" s="181" t="s">
        <v>683</v>
      </c>
      <c r="C137" s="181"/>
      <c r="D137" s="181"/>
      <c r="E137" s="181"/>
      <c r="F137" s="181"/>
      <c r="G137" s="181"/>
      <c r="H137" s="181"/>
      <c r="I137" s="181"/>
      <c r="J137" s="181"/>
      <c r="L137" s="193"/>
      <c r="M137" s="194"/>
      <c r="N137" s="194"/>
      <c r="O137" s="194"/>
      <c r="P137" s="195"/>
      <c r="Q137" s="2"/>
    </row>
    <row r="138" spans="2:17" ht="15.95" customHeight="1" x14ac:dyDescent="0.2">
      <c r="B138" s="181"/>
      <c r="C138" s="181"/>
      <c r="D138" s="181"/>
      <c r="E138" s="181"/>
      <c r="F138" s="181"/>
      <c r="G138" s="181"/>
      <c r="H138" s="181"/>
      <c r="I138" s="181"/>
      <c r="J138" s="181"/>
      <c r="L138" s="193"/>
      <c r="M138" s="194"/>
      <c r="N138" s="194"/>
      <c r="O138" s="194"/>
      <c r="P138" s="195"/>
      <c r="Q138" s="2"/>
    </row>
    <row r="139" spans="2:17" ht="15.95" customHeight="1" x14ac:dyDescent="0.2">
      <c r="B139" s="181"/>
      <c r="C139" s="181"/>
      <c r="D139" s="181"/>
      <c r="E139" s="181"/>
      <c r="F139" s="181"/>
      <c r="G139" s="181"/>
      <c r="H139" s="181"/>
      <c r="I139" s="181"/>
      <c r="J139" s="181"/>
      <c r="L139" s="193"/>
      <c r="M139" s="194"/>
      <c r="N139" s="194"/>
      <c r="O139" s="194"/>
      <c r="P139" s="195"/>
      <c r="Q139" s="2"/>
    </row>
    <row r="140" spans="2:17" ht="15.95" customHeight="1" x14ac:dyDescent="0.2">
      <c r="B140" s="181"/>
      <c r="C140" s="181"/>
      <c r="D140" s="181"/>
      <c r="E140" s="181"/>
      <c r="F140" s="181"/>
      <c r="G140" s="181"/>
      <c r="H140" s="181"/>
      <c r="I140" s="181"/>
      <c r="J140" s="181"/>
      <c r="L140" s="193"/>
      <c r="M140" s="194"/>
      <c r="N140" s="194"/>
      <c r="O140" s="194"/>
      <c r="P140" s="195"/>
      <c r="Q140" s="2"/>
    </row>
    <row r="141" spans="2:17" ht="15.95" customHeight="1" x14ac:dyDescent="0.2">
      <c r="B141" s="181" t="s">
        <v>873</v>
      </c>
      <c r="C141" s="181"/>
      <c r="D141" s="181"/>
      <c r="E141" s="181"/>
      <c r="F141" s="181"/>
      <c r="G141" s="181"/>
      <c r="H141" s="181"/>
      <c r="I141" s="181"/>
      <c r="J141" s="181"/>
      <c r="L141" s="193"/>
      <c r="M141" s="194"/>
      <c r="N141" s="194"/>
      <c r="O141" s="194"/>
      <c r="P141" s="195"/>
      <c r="Q141" s="2"/>
    </row>
    <row r="142" spans="2:17" ht="15.95" customHeight="1" x14ac:dyDescent="0.2">
      <c r="B142" s="181"/>
      <c r="C142" s="181"/>
      <c r="D142" s="181"/>
      <c r="E142" s="181"/>
      <c r="F142" s="181"/>
      <c r="G142" s="181"/>
      <c r="H142" s="181"/>
      <c r="I142" s="181"/>
      <c r="J142" s="181"/>
      <c r="L142" s="193"/>
      <c r="M142" s="194"/>
      <c r="N142" s="194"/>
      <c r="O142" s="194"/>
      <c r="P142" s="195"/>
      <c r="Q142" s="2"/>
    </row>
    <row r="143" spans="2:17" ht="15.95" customHeight="1" x14ac:dyDescent="0.2">
      <c r="B143" s="181"/>
      <c r="C143" s="181"/>
      <c r="D143" s="181"/>
      <c r="E143" s="181"/>
      <c r="F143" s="181"/>
      <c r="G143" s="181"/>
      <c r="H143" s="181"/>
      <c r="I143" s="181"/>
      <c r="J143" s="181"/>
      <c r="L143" s="193"/>
      <c r="M143" s="194"/>
      <c r="N143" s="194"/>
      <c r="O143" s="194"/>
      <c r="P143" s="195"/>
      <c r="Q143" s="2"/>
    </row>
    <row r="144" spans="2:17" ht="15.95" customHeight="1" x14ac:dyDescent="0.2">
      <c r="B144" s="181"/>
      <c r="C144" s="181"/>
      <c r="D144" s="181"/>
      <c r="E144" s="181"/>
      <c r="F144" s="181"/>
      <c r="G144" s="181"/>
      <c r="H144" s="181"/>
      <c r="I144" s="181"/>
      <c r="J144" s="181"/>
      <c r="L144" s="196"/>
      <c r="M144" s="197"/>
      <c r="N144" s="197"/>
      <c r="O144" s="197"/>
      <c r="P144" s="198"/>
      <c r="Q144" s="2"/>
    </row>
    <row r="145" spans="2:17" ht="15.95" customHeight="1" x14ac:dyDescent="0.2">
      <c r="B145" s="181"/>
      <c r="C145" s="181"/>
      <c r="D145" s="181"/>
      <c r="E145" s="181"/>
      <c r="F145" s="181"/>
      <c r="G145" s="181"/>
      <c r="H145" s="181"/>
      <c r="I145" s="181"/>
      <c r="J145" s="181"/>
      <c r="P145" s="2"/>
      <c r="Q145" s="2"/>
    </row>
    <row r="146" spans="2:17" ht="15.95" customHeight="1" x14ac:dyDescent="0.2">
      <c r="B146" s="181"/>
      <c r="C146" s="181"/>
      <c r="D146" s="181"/>
      <c r="E146" s="181"/>
      <c r="F146" s="181"/>
      <c r="G146" s="181"/>
      <c r="H146" s="181"/>
      <c r="I146" s="181"/>
      <c r="J146" s="181"/>
      <c r="P146" s="2"/>
      <c r="Q146" s="2"/>
    </row>
    <row r="147" spans="2:17" ht="15.95" customHeight="1" x14ac:dyDescent="0.2">
      <c r="B147" s="181"/>
      <c r="C147" s="181"/>
      <c r="D147" s="181"/>
      <c r="E147" s="181"/>
      <c r="F147" s="181"/>
      <c r="G147" s="181"/>
      <c r="H147" s="181"/>
      <c r="I147" s="181"/>
      <c r="J147" s="181"/>
      <c r="P147" s="2"/>
      <c r="Q147" s="2"/>
    </row>
    <row r="148" spans="2:17" ht="15.95" customHeight="1" x14ac:dyDescent="0.2">
      <c r="B148" s="181"/>
      <c r="C148" s="181"/>
      <c r="D148" s="181"/>
      <c r="E148" s="181"/>
      <c r="F148" s="181"/>
      <c r="G148" s="181"/>
      <c r="H148" s="181"/>
      <c r="I148" s="181"/>
      <c r="J148" s="181"/>
      <c r="P148" s="2"/>
      <c r="Q148" s="2"/>
    </row>
    <row r="149" spans="2:17" ht="15.95" customHeight="1" x14ac:dyDescent="0.2">
      <c r="B149" s="181" t="s">
        <v>684</v>
      </c>
      <c r="C149" s="181"/>
      <c r="D149" s="181"/>
      <c r="E149" s="181"/>
      <c r="F149" s="181"/>
      <c r="G149" s="181"/>
      <c r="H149" s="181"/>
      <c r="I149" s="181"/>
      <c r="J149" s="181"/>
      <c r="P149" s="2"/>
      <c r="Q149" s="2"/>
    </row>
    <row r="150" spans="2:17" ht="15.95" customHeight="1" x14ac:dyDescent="0.2">
      <c r="B150" s="181"/>
      <c r="C150" s="181"/>
      <c r="D150" s="181"/>
      <c r="E150" s="181"/>
      <c r="F150" s="181"/>
      <c r="G150" s="181"/>
      <c r="H150" s="181"/>
      <c r="I150" s="181"/>
      <c r="J150" s="181"/>
      <c r="P150" s="2"/>
      <c r="Q150" s="2"/>
    </row>
    <row r="151" spans="2:17" ht="15.95" customHeight="1" x14ac:dyDescent="0.2">
      <c r="B151" s="181"/>
      <c r="C151" s="181"/>
      <c r="D151" s="181"/>
      <c r="E151" s="181"/>
      <c r="F151" s="181"/>
      <c r="G151" s="181"/>
      <c r="H151" s="181"/>
      <c r="I151" s="181"/>
      <c r="J151" s="181"/>
      <c r="P151" s="2"/>
      <c r="Q151" s="2"/>
    </row>
    <row r="152" spans="2:17" ht="15.95" customHeight="1" x14ac:dyDescent="0.2">
      <c r="B152" s="181"/>
      <c r="C152" s="181"/>
      <c r="D152" s="181"/>
      <c r="E152" s="181"/>
      <c r="F152" s="181"/>
      <c r="G152" s="181"/>
      <c r="H152" s="181"/>
      <c r="I152" s="181"/>
      <c r="J152" s="181"/>
      <c r="P152" s="2"/>
      <c r="Q152" s="2"/>
    </row>
    <row r="153" spans="2:17" ht="15.95" customHeight="1" x14ac:dyDescent="0.2">
      <c r="B153" s="181"/>
      <c r="C153" s="181"/>
      <c r="D153" s="181"/>
      <c r="E153" s="181"/>
      <c r="F153" s="181"/>
      <c r="G153" s="181"/>
      <c r="H153" s="181"/>
      <c r="I153" s="181"/>
      <c r="J153" s="181"/>
      <c r="P153" s="2"/>
      <c r="Q153" s="2"/>
    </row>
    <row r="154" spans="2:17" ht="15.95" customHeight="1" x14ac:dyDescent="0.2">
      <c r="B154" s="181"/>
      <c r="C154" s="181"/>
      <c r="D154" s="181"/>
      <c r="E154" s="181"/>
      <c r="F154" s="181"/>
      <c r="G154" s="181"/>
      <c r="H154" s="181"/>
      <c r="I154" s="181"/>
      <c r="J154" s="181"/>
      <c r="P154" s="2"/>
      <c r="Q154" s="2"/>
    </row>
    <row r="155" spans="2:17" ht="15.95" customHeight="1" x14ac:dyDescent="0.2">
      <c r="B155" s="181"/>
      <c r="C155" s="181"/>
      <c r="D155" s="181"/>
      <c r="E155" s="181"/>
      <c r="F155" s="181"/>
      <c r="G155" s="181"/>
      <c r="H155" s="181"/>
      <c r="I155" s="181"/>
      <c r="J155" s="181"/>
      <c r="P155" s="2"/>
      <c r="Q155" s="2"/>
    </row>
    <row r="156" spans="2:17" ht="15.95" customHeight="1" x14ac:dyDescent="0.2">
      <c r="B156" s="199" t="s">
        <v>105</v>
      </c>
      <c r="C156" s="199"/>
      <c r="D156" s="199"/>
      <c r="E156" s="199"/>
      <c r="F156" s="199"/>
      <c r="G156" s="199"/>
      <c r="H156" s="199"/>
      <c r="I156" s="199"/>
      <c r="J156" s="199"/>
      <c r="P156" s="2"/>
      <c r="Q156" s="2"/>
    </row>
    <row r="157" spans="2:17" ht="15.95" customHeight="1" x14ac:dyDescent="0.2">
      <c r="B157" s="17"/>
      <c r="C157" s="17"/>
      <c r="D157" s="17"/>
      <c r="E157" s="17"/>
      <c r="F157" s="17"/>
      <c r="G157" s="17"/>
      <c r="H157" s="17"/>
      <c r="I157" s="17"/>
      <c r="J157" s="17"/>
      <c r="P157" s="2"/>
      <c r="Q157" s="2"/>
    </row>
    <row r="158" spans="2:17" ht="15.95" customHeight="1" x14ac:dyDescent="0.2">
      <c r="B158" s="190"/>
      <c r="C158" s="186" t="s">
        <v>106</v>
      </c>
      <c r="D158" s="187"/>
      <c r="E158" s="187"/>
      <c r="F158" s="187"/>
      <c r="G158" s="187"/>
      <c r="H158" s="187"/>
      <c r="I158" s="187"/>
      <c r="J158" s="188"/>
      <c r="P158" s="2"/>
      <c r="Q158" s="2"/>
    </row>
    <row r="159" spans="2:17" ht="15.95" customHeight="1" x14ac:dyDescent="0.2">
      <c r="B159" s="190"/>
      <c r="C159" s="189"/>
      <c r="D159" s="187"/>
      <c r="E159" s="187"/>
      <c r="F159" s="187"/>
      <c r="G159" s="187"/>
      <c r="H159" s="187"/>
      <c r="I159" s="187"/>
      <c r="J159" s="188"/>
      <c r="P159" s="2"/>
      <c r="Q159" s="2"/>
    </row>
    <row r="160" spans="2:17" ht="15.95" customHeight="1" x14ac:dyDescent="0.2">
      <c r="B160" s="190"/>
      <c r="C160" s="182" t="s">
        <v>116</v>
      </c>
      <c r="D160" s="183"/>
      <c r="E160" s="183"/>
      <c r="F160" s="183"/>
      <c r="G160" s="183"/>
      <c r="H160" s="183"/>
      <c r="I160" s="183"/>
      <c r="J160" s="184"/>
      <c r="P160" s="2"/>
      <c r="Q160" s="2"/>
    </row>
    <row r="161" spans="2:17" ht="15.95" customHeight="1" x14ac:dyDescent="0.2">
      <c r="B161" s="190"/>
      <c r="C161" s="185"/>
      <c r="D161" s="183"/>
      <c r="E161" s="183"/>
      <c r="F161" s="183"/>
      <c r="G161" s="183"/>
      <c r="H161" s="183"/>
      <c r="I161" s="183"/>
      <c r="J161" s="184"/>
      <c r="P161" s="2"/>
      <c r="Q161" s="2"/>
    </row>
    <row r="162" spans="2:17" ht="15.95" customHeight="1" x14ac:dyDescent="0.2">
      <c r="B162" s="190"/>
      <c r="C162" s="185"/>
      <c r="D162" s="183"/>
      <c r="E162" s="183"/>
      <c r="F162" s="183"/>
      <c r="G162" s="183"/>
      <c r="H162" s="183"/>
      <c r="I162" s="183"/>
      <c r="J162" s="184"/>
      <c r="P162" s="2"/>
      <c r="Q162" s="2"/>
    </row>
    <row r="163" spans="2:17" ht="15.95" customHeight="1" x14ac:dyDescent="0.2">
      <c r="B163" s="190"/>
      <c r="C163" s="186" t="s">
        <v>117</v>
      </c>
      <c r="D163" s="187"/>
      <c r="E163" s="187"/>
      <c r="F163" s="187"/>
      <c r="G163" s="187"/>
      <c r="H163" s="187"/>
      <c r="I163" s="187"/>
      <c r="J163" s="188"/>
      <c r="P163" s="2"/>
      <c r="Q163" s="2"/>
    </row>
    <row r="164" spans="2:17" ht="15.95" customHeight="1" x14ac:dyDescent="0.2">
      <c r="B164" s="190"/>
      <c r="C164" s="189"/>
      <c r="D164" s="187"/>
      <c r="E164" s="187"/>
      <c r="F164" s="187"/>
      <c r="G164" s="187"/>
      <c r="H164" s="187"/>
      <c r="I164" s="187"/>
      <c r="J164" s="188"/>
      <c r="P164" s="2"/>
      <c r="Q164" s="2"/>
    </row>
    <row r="165" spans="2:17" ht="15.95" customHeight="1" x14ac:dyDescent="0.2">
      <c r="B165" s="17"/>
      <c r="C165" s="17"/>
      <c r="D165" s="17"/>
      <c r="E165" s="17"/>
      <c r="F165" s="17"/>
      <c r="G165" s="17"/>
      <c r="H165" s="17"/>
      <c r="I165" s="17"/>
      <c r="J165" s="17"/>
      <c r="P165" s="2"/>
      <c r="Q165" s="2"/>
    </row>
    <row r="166" spans="2:17" ht="15.95" customHeight="1" x14ac:dyDescent="0.2">
      <c r="B166" s="181" t="s">
        <v>118</v>
      </c>
      <c r="C166" s="181"/>
      <c r="D166" s="181"/>
      <c r="E166" s="181"/>
      <c r="F166" s="181"/>
      <c r="G166" s="181"/>
      <c r="H166" s="181"/>
      <c r="I166" s="181"/>
      <c r="J166" s="181"/>
      <c r="P166" s="2"/>
      <c r="Q166" s="2"/>
    </row>
    <row r="167" spans="2:17" ht="15.95" customHeight="1" x14ac:dyDescent="0.2">
      <c r="B167" s="181"/>
      <c r="C167" s="181"/>
      <c r="D167" s="181"/>
      <c r="E167" s="181"/>
      <c r="F167" s="181"/>
      <c r="G167" s="181"/>
      <c r="H167" s="181"/>
      <c r="I167" s="181"/>
      <c r="J167" s="181"/>
      <c r="P167" s="2"/>
      <c r="Q167" s="2"/>
    </row>
    <row r="168" spans="2:17" ht="15.95" customHeight="1" x14ac:dyDescent="0.2">
      <c r="B168" s="181"/>
      <c r="C168" s="181"/>
      <c r="D168" s="181"/>
      <c r="E168" s="181"/>
      <c r="F168" s="181"/>
      <c r="G168" s="181"/>
      <c r="H168" s="181"/>
      <c r="I168" s="181"/>
      <c r="J168" s="181"/>
      <c r="P168" s="2"/>
      <c r="Q168" s="2"/>
    </row>
    <row r="169" spans="2:17" ht="15.95" customHeight="1" x14ac:dyDescent="0.2">
      <c r="B169" s="17"/>
      <c r="C169" s="17"/>
      <c r="D169" s="17"/>
      <c r="E169" s="17"/>
      <c r="F169" s="17"/>
      <c r="G169" s="17"/>
      <c r="H169" s="17"/>
      <c r="I169" s="17"/>
      <c r="J169" s="17"/>
      <c r="P169" s="2"/>
      <c r="Q169" s="2"/>
    </row>
    <row r="170" spans="2:17" ht="15.95" customHeight="1" x14ac:dyDescent="0.2">
      <c r="B170" s="17"/>
      <c r="C170" s="17"/>
      <c r="D170" s="17"/>
      <c r="E170" s="17"/>
      <c r="F170" s="17"/>
      <c r="G170" s="17"/>
      <c r="H170" s="17"/>
      <c r="I170" s="17"/>
      <c r="J170" s="17"/>
      <c r="P170" s="2"/>
      <c r="Q170" s="2"/>
    </row>
    <row r="171" spans="2:17" ht="15.95" customHeight="1" x14ac:dyDescent="0.2">
      <c r="B171" s="17"/>
      <c r="C171" s="17"/>
      <c r="D171" s="17"/>
      <c r="E171" s="17"/>
      <c r="F171" s="17"/>
      <c r="G171" s="17"/>
      <c r="H171" s="17"/>
      <c r="I171" s="17"/>
      <c r="J171" s="17"/>
      <c r="P171" s="2"/>
      <c r="Q171" s="2"/>
    </row>
    <row r="172" spans="2:17" ht="15.95" customHeight="1" x14ac:dyDescent="0.2">
      <c r="B172" s="21"/>
      <c r="C172" s="21"/>
      <c r="D172" s="21"/>
      <c r="E172" s="21"/>
      <c r="F172" s="21"/>
      <c r="G172" s="21"/>
      <c r="H172" s="21"/>
      <c r="I172" s="21"/>
      <c r="J172" s="21"/>
      <c r="P172" s="2"/>
      <c r="Q172" s="2"/>
    </row>
    <row r="173" spans="2:17" ht="15.95" customHeight="1" x14ac:dyDescent="0.2">
      <c r="P173" s="2"/>
      <c r="Q173" s="2"/>
    </row>
    <row r="174" spans="2:17" ht="15.95" customHeight="1" x14ac:dyDescent="0.2">
      <c r="P174" s="2"/>
      <c r="Q174" s="2"/>
    </row>
    <row r="175" spans="2:17" ht="15.95" customHeight="1" x14ac:dyDescent="0.2">
      <c r="P175" s="2"/>
      <c r="Q175" s="2"/>
    </row>
    <row r="176" spans="2:17" ht="15.95" customHeight="1" x14ac:dyDescent="0.2">
      <c r="P176" s="2"/>
      <c r="Q176" s="2"/>
    </row>
    <row r="177" spans="1:17" ht="15.95" customHeight="1" x14ac:dyDescent="0.2">
      <c r="P177" s="2"/>
      <c r="Q177" s="2"/>
    </row>
    <row r="178" spans="1:17" ht="15.95" customHeight="1" x14ac:dyDescent="0.2">
      <c r="P178" s="2"/>
      <c r="Q178" s="2"/>
    </row>
    <row r="179" spans="1:17" ht="15.95" customHeight="1" x14ac:dyDescent="0.2">
      <c r="P179" s="2"/>
      <c r="Q179" s="2"/>
    </row>
    <row r="180" spans="1:17" ht="15.95" customHeight="1" x14ac:dyDescent="0.2">
      <c r="P180" s="2"/>
      <c r="Q180" s="2"/>
    </row>
    <row r="181" spans="1:17" ht="15.95" customHeight="1" x14ac:dyDescent="0.2">
      <c r="P181" s="2"/>
      <c r="Q181" s="2"/>
    </row>
    <row r="182" spans="1:17" ht="15.95" customHeight="1" x14ac:dyDescent="0.2">
      <c r="P182" s="2"/>
      <c r="Q182" s="2"/>
    </row>
    <row r="183" spans="1:17" ht="15.95" customHeight="1" x14ac:dyDescent="0.2">
      <c r="P183" s="2"/>
      <c r="Q183" s="2"/>
    </row>
    <row r="184" spans="1:17" ht="15.95" customHeight="1" x14ac:dyDescent="0.2">
      <c r="P184" s="2"/>
      <c r="Q184" s="2"/>
    </row>
    <row r="185" spans="1:17" ht="15.95" customHeight="1" x14ac:dyDescent="0.2">
      <c r="P185" s="2"/>
      <c r="Q185" s="2"/>
    </row>
    <row r="186" spans="1:17" ht="15.95" customHeight="1" x14ac:dyDescent="0.2">
      <c r="P186" s="2"/>
      <c r="Q186" s="2"/>
    </row>
    <row r="187" spans="1:17" ht="15.95" customHeight="1" x14ac:dyDescent="0.2">
      <c r="P187" s="2"/>
      <c r="Q187" s="2"/>
    </row>
    <row r="188" spans="1:17" ht="15.95" customHeight="1" x14ac:dyDescent="0.2">
      <c r="A188" s="2"/>
      <c r="B188" s="2"/>
      <c r="C188" s="2"/>
      <c r="D188" s="2"/>
      <c r="E188" s="2"/>
      <c r="F188" s="2"/>
      <c r="G188" s="2"/>
      <c r="H188" s="2"/>
      <c r="I188" s="2"/>
      <c r="J188" s="192" t="s">
        <v>119</v>
      </c>
      <c r="K188" s="192"/>
      <c r="L188" s="192"/>
      <c r="M188" s="192"/>
      <c r="N188" s="192"/>
      <c r="O188" s="192"/>
      <c r="P188" s="2"/>
      <c r="Q188" s="2"/>
    </row>
    <row r="190" spans="1:17" ht="15.95" customHeight="1" x14ac:dyDescent="0.2">
      <c r="B190" s="151" t="s">
        <v>77</v>
      </c>
      <c r="C190" s="151"/>
      <c r="D190" s="151"/>
    </row>
    <row r="191" spans="1:17" ht="15.95" customHeight="1" x14ac:dyDescent="0.2">
      <c r="B191" s="152"/>
      <c r="C191" s="152"/>
      <c r="D191" s="152"/>
    </row>
    <row r="192" spans="1:17" ht="15.95" customHeight="1" x14ac:dyDescent="0.2">
      <c r="B192" s="149" t="s">
        <v>80</v>
      </c>
      <c r="C192" s="149"/>
      <c r="D192" s="149"/>
    </row>
  </sheetData>
  <sheetProtection algorithmName="SHA-512" hashValue="t1fmkKa8m/Tru5DMvXOQSuGGRZuLKBd8S82jm5OLVhUxahCmvA+6s7LzAKCLdrgmBS0HZ6AJcQ9eQ0DL6S3yDQ==" saltValue="iKWjSYXoZop9X7pdhdv/XA==" spinCount="100000" sheet="1" objects="1" scenarios="1"/>
  <mergeCells count="45">
    <mergeCell ref="L42:N47"/>
    <mergeCell ref="B47:J52"/>
    <mergeCell ref="B62:J64"/>
    <mergeCell ref="B65:C65"/>
    <mergeCell ref="B113:J115"/>
    <mergeCell ref="B99:J99"/>
    <mergeCell ref="B106:J107"/>
    <mergeCell ref="B92:J98"/>
    <mergeCell ref="B66:J69"/>
    <mergeCell ref="B39:J46"/>
    <mergeCell ref="M2:O2"/>
    <mergeCell ref="B4:H5"/>
    <mergeCell ref="L16:N20"/>
    <mergeCell ref="G7:J7"/>
    <mergeCell ref="G9:J9"/>
    <mergeCell ref="B191:D191"/>
    <mergeCell ref="B192:D192"/>
    <mergeCell ref="B7:F7"/>
    <mergeCell ref="B9:F9"/>
    <mergeCell ref="B11:H11"/>
    <mergeCell ref="B12:J18"/>
    <mergeCell ref="B19:J21"/>
    <mergeCell ref="B79:J82"/>
    <mergeCell ref="B91:C91"/>
    <mergeCell ref="B122:F122"/>
    <mergeCell ref="B22:J25"/>
    <mergeCell ref="B32:J38"/>
    <mergeCell ref="C158:J159"/>
    <mergeCell ref="B166:J168"/>
    <mergeCell ref="L122:P128"/>
    <mergeCell ref="B123:J126"/>
    <mergeCell ref="B127:J129"/>
    <mergeCell ref="B190:D190"/>
    <mergeCell ref="C160:J162"/>
    <mergeCell ref="C163:J164"/>
    <mergeCell ref="B160:B162"/>
    <mergeCell ref="K122:K123"/>
    <mergeCell ref="B163:B164"/>
    <mergeCell ref="B141:J148"/>
    <mergeCell ref="B149:J155"/>
    <mergeCell ref="J188:O188"/>
    <mergeCell ref="L130:P144"/>
    <mergeCell ref="B137:J140"/>
    <mergeCell ref="B156:J156"/>
    <mergeCell ref="B158:B159"/>
  </mergeCells>
  <phoneticPr fontId="0" type="noConversion"/>
  <hyperlinks>
    <hyperlink ref="B192:D192" r:id="rId1" location="'Αντιδράσεις προσθήκης'!A1" display="… στην αρχή της σελίδας"/>
  </hyperlinks>
  <pageMargins left="0.75" right="0.75" top="1" bottom="1" header="0.5" footer="0.5"/>
  <pageSetup paperSize="9" orientation="portrait" horizontalDpi="300" verticalDpi="300"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2"/>
  <sheetViews>
    <sheetView zoomScale="93" zoomScaleNormal="93" workbookViewId="0"/>
  </sheetViews>
  <sheetFormatPr defaultColWidth="9.140625" defaultRowHeight="15.95" customHeight="1" x14ac:dyDescent="0.2"/>
  <cols>
    <col min="1" max="16384" width="9.140625" style="4"/>
  </cols>
  <sheetData>
    <row r="1" spans="1:17" ht="15.95" customHeight="1" x14ac:dyDescent="0.2">
      <c r="A1" s="1"/>
      <c r="B1" s="1"/>
      <c r="C1" s="1"/>
      <c r="D1" s="1"/>
      <c r="E1" s="1"/>
      <c r="F1" s="1"/>
      <c r="G1" s="1"/>
      <c r="H1" s="1"/>
      <c r="I1" s="1"/>
      <c r="J1" s="1"/>
      <c r="K1" s="1"/>
      <c r="L1" s="1"/>
      <c r="M1" s="1"/>
      <c r="N1" s="1"/>
      <c r="O1" s="1"/>
      <c r="P1" s="2"/>
      <c r="Q1" s="2"/>
    </row>
    <row r="2" spans="1:17" ht="15.95" customHeight="1" x14ac:dyDescent="0.2">
      <c r="A2" s="3"/>
      <c r="B2" s="3"/>
      <c r="C2" s="3"/>
      <c r="D2" s="3"/>
      <c r="E2" s="3"/>
      <c r="F2" s="3"/>
      <c r="G2" s="3"/>
      <c r="H2" s="3"/>
      <c r="I2" s="3"/>
      <c r="J2" s="3"/>
      <c r="K2" s="3"/>
      <c r="L2" s="3"/>
      <c r="M2" s="206" t="s">
        <v>81</v>
      </c>
      <c r="N2" s="206"/>
      <c r="O2" s="206"/>
      <c r="P2" s="2"/>
      <c r="Q2" s="2"/>
    </row>
    <row r="3" spans="1:17" ht="15.95" customHeight="1" x14ac:dyDescent="0.2">
      <c r="A3" s="1"/>
      <c r="B3" s="1"/>
      <c r="C3" s="1"/>
      <c r="D3" s="1"/>
      <c r="E3" s="1"/>
      <c r="F3" s="1"/>
      <c r="G3" s="1"/>
      <c r="H3" s="1"/>
      <c r="I3" s="1"/>
      <c r="J3" s="1"/>
      <c r="K3" s="1"/>
      <c r="L3" s="1"/>
      <c r="M3" s="1"/>
      <c r="N3" s="1"/>
      <c r="O3" s="1"/>
      <c r="P3" s="2"/>
      <c r="Q3" s="2"/>
    </row>
    <row r="4" spans="1:17" ht="15.95" customHeight="1" x14ac:dyDescent="0.2">
      <c r="A4" s="1"/>
      <c r="B4" s="161" t="s">
        <v>420</v>
      </c>
      <c r="C4" s="161"/>
      <c r="D4" s="161"/>
      <c r="E4" s="161"/>
      <c r="F4" s="161"/>
      <c r="G4" s="161"/>
      <c r="H4" s="161"/>
      <c r="I4" s="1"/>
      <c r="J4" s="1"/>
      <c r="K4" s="1"/>
      <c r="L4" s="1"/>
      <c r="M4" s="1"/>
      <c r="N4" s="1"/>
      <c r="O4" s="1"/>
      <c r="P4" s="2"/>
      <c r="Q4" s="2"/>
    </row>
    <row r="5" spans="1:17" ht="15.95" customHeight="1" x14ac:dyDescent="0.2">
      <c r="A5" s="1"/>
      <c r="B5" s="161"/>
      <c r="C5" s="161"/>
      <c r="D5" s="161"/>
      <c r="E5" s="161"/>
      <c r="F5" s="161"/>
      <c r="G5" s="161"/>
      <c r="H5" s="161"/>
      <c r="I5" s="1"/>
      <c r="J5" s="1"/>
      <c r="K5" s="1"/>
      <c r="L5" s="1"/>
      <c r="M5" s="1"/>
      <c r="N5" s="1"/>
      <c r="O5" s="1"/>
      <c r="P5" s="2"/>
      <c r="Q5" s="2"/>
    </row>
    <row r="6" spans="1:17" ht="15.95" customHeight="1" x14ac:dyDescent="0.2">
      <c r="B6" s="202" t="s">
        <v>685</v>
      </c>
      <c r="C6" s="202"/>
      <c r="D6" s="202"/>
      <c r="E6" s="202"/>
      <c r="F6" s="202"/>
      <c r="G6" s="202"/>
      <c r="H6" s="202"/>
      <c r="I6" s="202"/>
      <c r="J6" s="202"/>
      <c r="P6" s="2"/>
      <c r="Q6" s="2"/>
    </row>
    <row r="7" spans="1:17" ht="15.95" customHeight="1" x14ac:dyDescent="0.2">
      <c r="B7" s="202"/>
      <c r="C7" s="202"/>
      <c r="D7" s="202"/>
      <c r="E7" s="202"/>
      <c r="F7" s="202"/>
      <c r="G7" s="202"/>
      <c r="H7" s="202"/>
      <c r="I7" s="202"/>
      <c r="J7" s="202"/>
      <c r="P7" s="2"/>
      <c r="Q7" s="2"/>
    </row>
    <row r="8" spans="1:17" ht="15.95" customHeight="1" x14ac:dyDescent="0.2">
      <c r="B8" s="202"/>
      <c r="C8" s="202"/>
      <c r="D8" s="202"/>
      <c r="E8" s="202"/>
      <c r="F8" s="202"/>
      <c r="G8" s="202"/>
      <c r="H8" s="202"/>
      <c r="I8" s="202"/>
      <c r="J8" s="202"/>
      <c r="P8" s="2"/>
      <c r="Q8" s="2"/>
    </row>
    <row r="9" spans="1:17" ht="15.95" customHeight="1" x14ac:dyDescent="0.2">
      <c r="B9" s="202"/>
      <c r="C9" s="202"/>
      <c r="D9" s="202"/>
      <c r="E9" s="202"/>
      <c r="F9" s="202"/>
      <c r="G9" s="202"/>
      <c r="H9" s="202"/>
      <c r="I9" s="202"/>
      <c r="J9" s="202"/>
      <c r="P9" s="2"/>
      <c r="Q9" s="2"/>
    </row>
    <row r="10" spans="1:17" ht="15.95" customHeight="1" x14ac:dyDescent="0.2">
      <c r="B10" s="202"/>
      <c r="C10" s="202"/>
      <c r="D10" s="202"/>
      <c r="E10" s="202"/>
      <c r="F10" s="202"/>
      <c r="G10" s="202"/>
      <c r="H10" s="202"/>
      <c r="I10" s="202"/>
      <c r="J10" s="202"/>
      <c r="L10" s="194"/>
      <c r="M10" s="194"/>
      <c r="N10" s="194"/>
      <c r="P10" s="2"/>
      <c r="Q10" s="2"/>
    </row>
    <row r="11" spans="1:17" ht="15.95" customHeight="1" x14ac:dyDescent="0.2">
      <c r="B11" s="202"/>
      <c r="C11" s="202"/>
      <c r="D11" s="202"/>
      <c r="E11" s="202"/>
      <c r="F11" s="202"/>
      <c r="G11" s="202"/>
      <c r="H11" s="202"/>
      <c r="I11" s="202"/>
      <c r="J11" s="202"/>
      <c r="L11" s="194"/>
      <c r="M11" s="194"/>
      <c r="N11" s="194"/>
      <c r="P11" s="2"/>
      <c r="Q11" s="2"/>
    </row>
    <row r="12" spans="1:17" ht="15.95" customHeight="1" x14ac:dyDescent="0.2">
      <c r="B12" s="202"/>
      <c r="C12" s="202"/>
      <c r="D12" s="202"/>
      <c r="E12" s="202"/>
      <c r="F12" s="202"/>
      <c r="G12" s="202"/>
      <c r="H12" s="202"/>
      <c r="I12" s="202"/>
      <c r="J12" s="202"/>
      <c r="L12" s="194"/>
      <c r="M12" s="194"/>
      <c r="N12" s="194"/>
      <c r="P12" s="2"/>
      <c r="Q12" s="2"/>
    </row>
    <row r="13" spans="1:17" ht="15.95" customHeight="1" x14ac:dyDescent="0.2">
      <c r="P13" s="2"/>
      <c r="Q13" s="2"/>
    </row>
    <row r="14" spans="1:17" ht="15.95" customHeight="1" x14ac:dyDescent="0.2">
      <c r="P14" s="2"/>
      <c r="Q14" s="2"/>
    </row>
    <row r="15" spans="1:17" ht="15.95" customHeight="1" x14ac:dyDescent="0.2">
      <c r="B15" s="202" t="s">
        <v>686</v>
      </c>
      <c r="C15" s="202"/>
      <c r="D15" s="202"/>
      <c r="E15" s="202"/>
      <c r="F15" s="202"/>
      <c r="G15" s="202"/>
      <c r="H15" s="202"/>
      <c r="I15" s="202"/>
      <c r="J15" s="202"/>
      <c r="P15" s="2"/>
      <c r="Q15" s="2"/>
    </row>
    <row r="16" spans="1:17" ht="15.95" customHeight="1" x14ac:dyDescent="0.2">
      <c r="B16" s="202"/>
      <c r="C16" s="202"/>
      <c r="D16" s="202"/>
      <c r="E16" s="202"/>
      <c r="F16" s="202"/>
      <c r="G16" s="202"/>
      <c r="H16" s="202"/>
      <c r="I16" s="202"/>
      <c r="J16" s="202"/>
      <c r="P16" s="2"/>
      <c r="Q16" s="2"/>
    </row>
    <row r="17" spans="2:17" ht="15.95" customHeight="1" x14ac:dyDescent="0.2">
      <c r="B17" s="202"/>
      <c r="C17" s="202"/>
      <c r="D17" s="202"/>
      <c r="E17" s="202"/>
      <c r="F17" s="202"/>
      <c r="G17" s="202"/>
      <c r="H17" s="202"/>
      <c r="I17" s="202"/>
      <c r="J17" s="202"/>
      <c r="P17" s="2"/>
      <c r="Q17" s="2"/>
    </row>
    <row r="18" spans="2:17" ht="15.95" customHeight="1" x14ac:dyDescent="0.2">
      <c r="B18" s="202"/>
      <c r="C18" s="202"/>
      <c r="D18" s="202"/>
      <c r="E18" s="202"/>
      <c r="F18" s="202"/>
      <c r="G18" s="202"/>
      <c r="H18" s="202"/>
      <c r="I18" s="202"/>
      <c r="J18" s="202"/>
      <c r="P18" s="2"/>
      <c r="Q18" s="2"/>
    </row>
    <row r="19" spans="2:17" ht="15.95" customHeight="1" x14ac:dyDescent="0.2">
      <c r="B19" s="202"/>
      <c r="C19" s="202"/>
      <c r="D19" s="202"/>
      <c r="E19" s="202"/>
      <c r="F19" s="202"/>
      <c r="G19" s="202"/>
      <c r="H19" s="202"/>
      <c r="I19" s="202"/>
      <c r="J19" s="202"/>
      <c r="P19" s="2"/>
      <c r="Q19" s="2"/>
    </row>
    <row r="20" spans="2:17" ht="15.95" customHeight="1" x14ac:dyDescent="0.2">
      <c r="B20" s="239" t="s">
        <v>0</v>
      </c>
      <c r="C20" s="240"/>
      <c r="D20" s="240"/>
      <c r="E20" s="240"/>
      <c r="F20" s="240"/>
      <c r="G20" s="240"/>
      <c r="H20" s="240"/>
      <c r="I20" s="240"/>
      <c r="J20" s="240"/>
      <c r="P20" s="2"/>
      <c r="Q20" s="2"/>
    </row>
    <row r="21" spans="2:17" ht="15.95" customHeight="1" x14ac:dyDescent="0.2">
      <c r="B21" s="240"/>
      <c r="C21" s="240"/>
      <c r="D21" s="240"/>
      <c r="E21" s="240"/>
      <c r="F21" s="240"/>
      <c r="G21" s="240"/>
      <c r="H21" s="240"/>
      <c r="I21" s="240"/>
      <c r="J21" s="240"/>
      <c r="P21" s="2"/>
      <c r="Q21" s="2"/>
    </row>
    <row r="22" spans="2:17" ht="15.95" customHeight="1" x14ac:dyDescent="0.2">
      <c r="B22" s="202" t="s">
        <v>687</v>
      </c>
      <c r="C22" s="202"/>
      <c r="D22" s="202"/>
      <c r="E22" s="202"/>
      <c r="F22" s="202"/>
      <c r="G22" s="202"/>
      <c r="H22" s="202"/>
      <c r="I22" s="202"/>
      <c r="J22" s="202"/>
      <c r="P22" s="2"/>
      <c r="Q22" s="2"/>
    </row>
    <row r="23" spans="2:17" ht="15.95" customHeight="1" x14ac:dyDescent="0.2">
      <c r="B23" s="202"/>
      <c r="C23" s="202"/>
      <c r="D23" s="202"/>
      <c r="E23" s="202"/>
      <c r="F23" s="202"/>
      <c r="G23" s="202"/>
      <c r="H23" s="202"/>
      <c r="I23" s="202"/>
      <c r="J23" s="202"/>
      <c r="P23" s="2"/>
      <c r="Q23" s="2"/>
    </row>
    <row r="24" spans="2:17" ht="15.95" customHeight="1" x14ac:dyDescent="0.2">
      <c r="B24" s="202"/>
      <c r="C24" s="202"/>
      <c r="D24" s="202"/>
      <c r="E24" s="202"/>
      <c r="F24" s="202"/>
      <c r="G24" s="202"/>
      <c r="H24" s="202"/>
      <c r="I24" s="202"/>
      <c r="J24" s="202"/>
      <c r="P24" s="2"/>
      <c r="Q24" s="2"/>
    </row>
    <row r="25" spans="2:17" ht="15.95" customHeight="1" x14ac:dyDescent="0.2">
      <c r="P25" s="2"/>
      <c r="Q25" s="2"/>
    </row>
    <row r="26" spans="2:17" ht="15.95" customHeight="1" x14ac:dyDescent="0.2">
      <c r="P26" s="2"/>
      <c r="Q26" s="2"/>
    </row>
    <row r="27" spans="2:17" ht="15.95" customHeight="1" x14ac:dyDescent="0.2">
      <c r="B27" s="202" t="s">
        <v>688</v>
      </c>
      <c r="C27" s="202"/>
      <c r="D27" s="202"/>
      <c r="E27" s="202"/>
      <c r="F27" s="202"/>
      <c r="G27" s="202"/>
      <c r="H27" s="202"/>
      <c r="I27" s="202"/>
      <c r="J27" s="202"/>
      <c r="K27" s="191" t="s">
        <v>78</v>
      </c>
      <c r="L27" s="225" t="s">
        <v>692</v>
      </c>
      <c r="M27" s="226"/>
      <c r="N27" s="226"/>
      <c r="O27" s="226"/>
      <c r="P27" s="227"/>
      <c r="Q27" s="2"/>
    </row>
    <row r="28" spans="2:17" ht="15.95" customHeight="1" x14ac:dyDescent="0.2">
      <c r="B28" s="202"/>
      <c r="C28" s="202"/>
      <c r="D28" s="202"/>
      <c r="E28" s="202"/>
      <c r="F28" s="202"/>
      <c r="G28" s="202"/>
      <c r="H28" s="202"/>
      <c r="I28" s="202"/>
      <c r="J28" s="202"/>
      <c r="K28" s="191"/>
      <c r="L28" s="193"/>
      <c r="M28" s="194"/>
      <c r="N28" s="194"/>
      <c r="O28" s="194"/>
      <c r="P28" s="195"/>
      <c r="Q28" s="2"/>
    </row>
    <row r="29" spans="2:17" ht="15.95" customHeight="1" x14ac:dyDescent="0.2">
      <c r="B29" s="202"/>
      <c r="C29" s="202"/>
      <c r="D29" s="202"/>
      <c r="E29" s="202"/>
      <c r="F29" s="202"/>
      <c r="G29" s="202"/>
      <c r="H29" s="202"/>
      <c r="I29" s="202"/>
      <c r="J29" s="202"/>
      <c r="L29" s="193"/>
      <c r="M29" s="194"/>
      <c r="N29" s="194"/>
      <c r="O29" s="194"/>
      <c r="P29" s="195"/>
      <c r="Q29" s="2"/>
    </row>
    <row r="30" spans="2:17" ht="15.95" customHeight="1" x14ac:dyDescent="0.2">
      <c r="B30" s="202"/>
      <c r="C30" s="202"/>
      <c r="D30" s="202"/>
      <c r="E30" s="202"/>
      <c r="F30" s="202"/>
      <c r="G30" s="202"/>
      <c r="H30" s="202"/>
      <c r="I30" s="202"/>
      <c r="J30" s="202"/>
      <c r="L30" s="193"/>
      <c r="M30" s="194"/>
      <c r="N30" s="194"/>
      <c r="O30" s="194"/>
      <c r="P30" s="195"/>
      <c r="Q30" s="2"/>
    </row>
    <row r="31" spans="2:17" ht="15.95" customHeight="1" x14ac:dyDescent="0.2">
      <c r="L31" s="193"/>
      <c r="M31" s="194"/>
      <c r="N31" s="194"/>
      <c r="O31" s="194"/>
      <c r="P31" s="195"/>
      <c r="Q31" s="2"/>
    </row>
    <row r="32" spans="2:17" ht="15.95" customHeight="1" x14ac:dyDescent="0.2">
      <c r="L32" s="193"/>
      <c r="M32" s="194"/>
      <c r="N32" s="194"/>
      <c r="O32" s="194"/>
      <c r="P32" s="195"/>
      <c r="Q32" s="2"/>
    </row>
    <row r="33" spans="2:17" ht="15.95" customHeight="1" x14ac:dyDescent="0.2">
      <c r="L33" s="193"/>
      <c r="M33" s="194"/>
      <c r="N33" s="194"/>
      <c r="O33" s="194"/>
      <c r="P33" s="195"/>
      <c r="Q33" s="2"/>
    </row>
    <row r="34" spans="2:17" ht="15.95" customHeight="1" x14ac:dyDescent="0.2">
      <c r="L34" s="193"/>
      <c r="M34" s="194"/>
      <c r="N34" s="194"/>
      <c r="O34" s="194"/>
      <c r="P34" s="195"/>
      <c r="Q34" s="2"/>
    </row>
    <row r="35" spans="2:17" ht="15.95" customHeight="1" x14ac:dyDescent="0.2">
      <c r="L35" s="193"/>
      <c r="M35" s="194"/>
      <c r="N35" s="194"/>
      <c r="O35" s="194"/>
      <c r="P35" s="195"/>
      <c r="Q35" s="2"/>
    </row>
    <row r="36" spans="2:17" ht="15.95" customHeight="1" x14ac:dyDescent="0.2">
      <c r="B36" s="202" t="s">
        <v>689</v>
      </c>
      <c r="C36" s="202"/>
      <c r="D36" s="202"/>
      <c r="E36" s="202"/>
      <c r="F36" s="202"/>
      <c r="G36" s="202"/>
      <c r="H36" s="202"/>
      <c r="I36" s="202"/>
      <c r="J36" s="202"/>
      <c r="L36" s="193"/>
      <c r="M36" s="194"/>
      <c r="N36" s="194"/>
      <c r="O36" s="194"/>
      <c r="P36" s="195"/>
      <c r="Q36" s="2"/>
    </row>
    <row r="37" spans="2:17" ht="15.95" customHeight="1" x14ac:dyDescent="0.2">
      <c r="B37" s="202"/>
      <c r="C37" s="202"/>
      <c r="D37" s="202"/>
      <c r="E37" s="202"/>
      <c r="F37" s="202"/>
      <c r="G37" s="202"/>
      <c r="H37" s="202"/>
      <c r="I37" s="202"/>
      <c r="J37" s="202"/>
      <c r="L37" s="193"/>
      <c r="M37" s="194"/>
      <c r="N37" s="194"/>
      <c r="O37" s="194"/>
      <c r="P37" s="195"/>
      <c r="Q37" s="2"/>
    </row>
    <row r="38" spans="2:17" ht="15.95" customHeight="1" x14ac:dyDescent="0.2">
      <c r="B38" s="202"/>
      <c r="C38" s="202"/>
      <c r="D38" s="202"/>
      <c r="E38" s="202"/>
      <c r="F38" s="202"/>
      <c r="G38" s="202"/>
      <c r="H38" s="202"/>
      <c r="I38" s="202"/>
      <c r="J38" s="202"/>
      <c r="L38" s="193"/>
      <c r="M38" s="194"/>
      <c r="N38" s="194"/>
      <c r="O38" s="194"/>
      <c r="P38" s="195"/>
      <c r="Q38" s="2"/>
    </row>
    <row r="39" spans="2:17" ht="15.95" customHeight="1" x14ac:dyDescent="0.2">
      <c r="L39" s="193"/>
      <c r="M39" s="194"/>
      <c r="N39" s="194"/>
      <c r="O39" s="194"/>
      <c r="P39" s="195"/>
      <c r="Q39" s="2"/>
    </row>
    <row r="40" spans="2:17" ht="15.95" customHeight="1" x14ac:dyDescent="0.2">
      <c r="L40" s="193"/>
      <c r="M40" s="194"/>
      <c r="N40" s="194"/>
      <c r="O40" s="194"/>
      <c r="P40" s="195"/>
      <c r="Q40" s="2"/>
    </row>
    <row r="41" spans="2:17" ht="15.95" customHeight="1" x14ac:dyDescent="0.2">
      <c r="L41" s="196"/>
      <c r="M41" s="197"/>
      <c r="N41" s="197"/>
      <c r="O41" s="197"/>
      <c r="P41" s="198"/>
      <c r="Q41" s="2"/>
    </row>
    <row r="42" spans="2:17" ht="15.95" customHeight="1" x14ac:dyDescent="0.2">
      <c r="P42" s="2"/>
      <c r="Q42" s="2"/>
    </row>
    <row r="43" spans="2:17" ht="15.95" customHeight="1" x14ac:dyDescent="0.2">
      <c r="B43" s="202" t="s">
        <v>690</v>
      </c>
      <c r="C43" s="202"/>
      <c r="D43" s="202"/>
      <c r="E43" s="202"/>
      <c r="F43" s="202"/>
      <c r="G43" s="202"/>
      <c r="H43" s="202"/>
      <c r="I43" s="202"/>
      <c r="J43" s="202"/>
      <c r="P43" s="2"/>
      <c r="Q43" s="2"/>
    </row>
    <row r="44" spans="2:17" ht="15.95" customHeight="1" x14ac:dyDescent="0.2">
      <c r="B44" s="202"/>
      <c r="C44" s="202"/>
      <c r="D44" s="202"/>
      <c r="E44" s="202"/>
      <c r="F44" s="202"/>
      <c r="G44" s="202"/>
      <c r="H44" s="202"/>
      <c r="I44" s="202"/>
      <c r="J44" s="202"/>
      <c r="P44" s="2"/>
      <c r="Q44" s="2"/>
    </row>
    <row r="45" spans="2:17" ht="15.95" customHeight="1" x14ac:dyDescent="0.2">
      <c r="B45" s="202"/>
      <c r="C45" s="202"/>
      <c r="D45" s="202"/>
      <c r="E45" s="202"/>
      <c r="F45" s="202"/>
      <c r="G45" s="202"/>
      <c r="H45" s="202"/>
      <c r="I45" s="202"/>
      <c r="J45" s="202"/>
      <c r="P45" s="2"/>
      <c r="Q45" s="2"/>
    </row>
    <row r="46" spans="2:17" ht="15.95" customHeight="1" x14ac:dyDescent="0.2">
      <c r="B46" s="202"/>
      <c r="C46" s="202"/>
      <c r="D46" s="202"/>
      <c r="E46" s="202"/>
      <c r="F46" s="202"/>
      <c r="G46" s="202"/>
      <c r="H46" s="202"/>
      <c r="I46" s="202"/>
      <c r="J46" s="202"/>
      <c r="P46" s="2"/>
      <c r="Q46" s="2"/>
    </row>
    <row r="47" spans="2:17" ht="15.95" customHeight="1" x14ac:dyDescent="0.2">
      <c r="B47" s="202"/>
      <c r="C47" s="202"/>
      <c r="D47" s="202"/>
      <c r="E47" s="202"/>
      <c r="F47" s="202"/>
      <c r="G47" s="202"/>
      <c r="H47" s="202"/>
      <c r="I47" s="202"/>
      <c r="J47" s="202"/>
      <c r="P47" s="2"/>
      <c r="Q47" s="2"/>
    </row>
    <row r="48" spans="2:17" ht="15.95" customHeight="1" x14ac:dyDescent="0.2">
      <c r="B48" s="202"/>
      <c r="C48" s="202"/>
      <c r="D48" s="202"/>
      <c r="E48" s="202"/>
      <c r="F48" s="202"/>
      <c r="G48" s="202"/>
      <c r="H48" s="202"/>
      <c r="I48" s="202"/>
      <c r="J48" s="202"/>
      <c r="P48" s="2"/>
      <c r="Q48" s="2"/>
    </row>
    <row r="49" spans="2:17" ht="15.95" customHeight="1" x14ac:dyDescent="0.2">
      <c r="P49" s="2"/>
      <c r="Q49" s="2"/>
    </row>
    <row r="50" spans="2:17" ht="15.95" customHeight="1" x14ac:dyDescent="0.2">
      <c r="P50" s="2"/>
      <c r="Q50" s="2"/>
    </row>
    <row r="51" spans="2:17" ht="15.95" customHeight="1" x14ac:dyDescent="0.2">
      <c r="B51" s="24"/>
      <c r="C51" s="24"/>
      <c r="D51" s="24"/>
      <c r="E51" s="24"/>
      <c r="F51" s="24"/>
      <c r="G51" s="24"/>
      <c r="H51" s="24"/>
      <c r="I51" s="24"/>
      <c r="J51" s="24"/>
      <c r="P51" s="2"/>
      <c r="Q51" s="2"/>
    </row>
    <row r="52" spans="2:17" ht="15.95" customHeight="1" x14ac:dyDescent="0.2">
      <c r="B52" s="24"/>
      <c r="C52" s="24"/>
      <c r="D52" s="24"/>
      <c r="E52" s="24"/>
      <c r="F52" s="24"/>
      <c r="G52" s="24"/>
      <c r="H52" s="24"/>
      <c r="I52" s="24"/>
      <c r="J52" s="24"/>
      <c r="P52" s="2"/>
      <c r="Q52" s="2"/>
    </row>
    <row r="53" spans="2:17" ht="15.95" customHeight="1" x14ac:dyDescent="0.2">
      <c r="B53" s="24"/>
      <c r="C53" s="24"/>
      <c r="D53" s="24"/>
      <c r="E53" s="24"/>
      <c r="F53" s="24"/>
      <c r="G53" s="24"/>
      <c r="H53" s="24"/>
      <c r="I53" s="24"/>
      <c r="J53" s="24"/>
      <c r="P53" s="2"/>
      <c r="Q53" s="2"/>
    </row>
    <row r="54" spans="2:17" ht="15.95" customHeight="1" x14ac:dyDescent="0.2">
      <c r="B54" s="24"/>
      <c r="C54" s="24"/>
      <c r="D54" s="24"/>
      <c r="E54" s="24"/>
      <c r="F54" s="24"/>
      <c r="G54" s="24"/>
      <c r="H54" s="24"/>
      <c r="I54" s="24"/>
      <c r="J54" s="24"/>
      <c r="P54" s="2"/>
      <c r="Q54" s="2"/>
    </row>
    <row r="55" spans="2:17" ht="15.95" customHeight="1" x14ac:dyDescent="0.2">
      <c r="B55" s="236" t="s">
        <v>1</v>
      </c>
      <c r="C55" s="236"/>
      <c r="D55" s="236"/>
      <c r="E55" s="236"/>
      <c r="F55" s="236"/>
      <c r="G55" s="236"/>
      <c r="H55" s="236"/>
      <c r="I55" s="236"/>
      <c r="J55" s="236"/>
      <c r="P55" s="2"/>
      <c r="Q55" s="2"/>
    </row>
    <row r="56" spans="2:17" ht="15.95" customHeight="1" x14ac:dyDescent="0.2">
      <c r="B56" s="5"/>
      <c r="C56" s="5"/>
      <c r="D56" s="5"/>
      <c r="E56" s="237"/>
      <c r="F56" s="212"/>
      <c r="G56" s="212"/>
      <c r="H56" s="5"/>
      <c r="I56" s="5"/>
      <c r="J56" s="5"/>
      <c r="P56" s="2"/>
      <c r="Q56" s="2"/>
    </row>
    <row r="57" spans="2:17" ht="15.95" customHeight="1" x14ac:dyDescent="0.2">
      <c r="B57" s="5"/>
      <c r="C57" s="5"/>
      <c r="D57" s="5"/>
      <c r="E57" s="212"/>
      <c r="F57" s="212"/>
      <c r="G57" s="212"/>
      <c r="H57" s="5"/>
      <c r="I57" s="5"/>
      <c r="J57" s="5"/>
      <c r="P57" s="2"/>
      <c r="Q57" s="2"/>
    </row>
    <row r="58" spans="2:17" ht="15.95" customHeight="1" x14ac:dyDescent="0.2">
      <c r="B58" s="5"/>
      <c r="C58" s="5"/>
      <c r="D58" s="5"/>
      <c r="E58" s="5"/>
      <c r="F58" s="5"/>
      <c r="G58" s="5"/>
      <c r="H58" s="5"/>
      <c r="I58" s="5"/>
      <c r="J58" s="5"/>
      <c r="P58" s="2"/>
      <c r="Q58" s="2"/>
    </row>
    <row r="59" spans="2:17" ht="15.95" customHeight="1" x14ac:dyDescent="0.2">
      <c r="B59" s="181" t="s">
        <v>691</v>
      </c>
      <c r="C59" s="234"/>
      <c r="D59" s="234"/>
      <c r="E59" s="234"/>
      <c r="F59" s="234"/>
      <c r="G59" s="234"/>
      <c r="H59" s="234"/>
      <c r="I59" s="234"/>
      <c r="J59" s="234"/>
      <c r="P59" s="2"/>
      <c r="Q59" s="2"/>
    </row>
    <row r="60" spans="2:17" ht="15.95" customHeight="1" x14ac:dyDescent="0.2">
      <c r="B60" s="234"/>
      <c r="C60" s="234"/>
      <c r="D60" s="234"/>
      <c r="E60" s="234"/>
      <c r="F60" s="234"/>
      <c r="G60" s="234"/>
      <c r="H60" s="234"/>
      <c r="I60" s="234"/>
      <c r="J60" s="234"/>
      <c r="P60" s="2"/>
      <c r="Q60" s="2"/>
    </row>
    <row r="61" spans="2:17" ht="15.95" customHeight="1" x14ac:dyDescent="0.2">
      <c r="B61" s="234"/>
      <c r="C61" s="234"/>
      <c r="D61" s="234"/>
      <c r="E61" s="234"/>
      <c r="F61" s="234"/>
      <c r="G61" s="234"/>
      <c r="H61" s="234"/>
      <c r="I61" s="234"/>
      <c r="J61" s="234"/>
      <c r="P61" s="2"/>
      <c r="Q61" s="2"/>
    </row>
    <row r="62" spans="2:17" ht="15.95" customHeight="1" x14ac:dyDescent="0.2">
      <c r="B62" s="234"/>
      <c r="C62" s="234"/>
      <c r="D62" s="234"/>
      <c r="E62" s="234"/>
      <c r="F62" s="234"/>
      <c r="G62" s="234"/>
      <c r="H62" s="234"/>
      <c r="I62" s="234"/>
      <c r="J62" s="234"/>
      <c r="P62" s="2"/>
      <c r="Q62" s="2"/>
    </row>
    <row r="63" spans="2:17" ht="15.95" customHeight="1" x14ac:dyDescent="0.2">
      <c r="B63" s="5"/>
      <c r="C63" s="5"/>
      <c r="D63" s="5"/>
      <c r="E63" s="5"/>
      <c r="F63" s="5"/>
      <c r="G63" s="5"/>
      <c r="H63" s="5"/>
      <c r="I63" s="5"/>
      <c r="J63" s="5"/>
      <c r="P63" s="2"/>
      <c r="Q63" s="2"/>
    </row>
    <row r="64" spans="2:17" ht="15.95" customHeight="1" x14ac:dyDescent="0.2">
      <c r="P64" s="2"/>
      <c r="Q64" s="2"/>
    </row>
    <row r="65" spans="2:17" ht="15.95" customHeight="1" x14ac:dyDescent="0.2">
      <c r="P65" s="2"/>
      <c r="Q65" s="2"/>
    </row>
    <row r="66" spans="2:17" ht="15.95" customHeight="1" x14ac:dyDescent="0.2">
      <c r="P66" s="2"/>
      <c r="Q66" s="2"/>
    </row>
    <row r="67" spans="2:17" ht="15.95" customHeight="1" x14ac:dyDescent="0.2">
      <c r="P67" s="2"/>
      <c r="Q67" s="2"/>
    </row>
    <row r="68" spans="2:17" ht="15.95" customHeight="1" x14ac:dyDescent="0.2">
      <c r="P68" s="2"/>
      <c r="Q68" s="2"/>
    </row>
    <row r="69" spans="2:17" ht="15.95" customHeight="1" x14ac:dyDescent="0.2">
      <c r="B69" s="5"/>
      <c r="C69" s="5"/>
      <c r="D69" s="5"/>
      <c r="E69" s="5"/>
      <c r="F69" s="5"/>
      <c r="G69" s="5"/>
      <c r="H69" s="5"/>
      <c r="I69" s="5"/>
      <c r="J69" s="5"/>
      <c r="P69" s="2"/>
      <c r="Q69" s="2"/>
    </row>
    <row r="70" spans="2:17" ht="15.95" customHeight="1" x14ac:dyDescent="0.2">
      <c r="B70" s="181" t="s">
        <v>694</v>
      </c>
      <c r="C70" s="234"/>
      <c r="D70" s="234"/>
      <c r="E70" s="234"/>
      <c r="F70" s="234"/>
      <c r="G70" s="234"/>
      <c r="H70" s="234"/>
      <c r="I70" s="234"/>
      <c r="J70" s="234"/>
      <c r="K70" s="191" t="s">
        <v>79</v>
      </c>
      <c r="L70" s="225" t="s">
        <v>693</v>
      </c>
      <c r="M70" s="226"/>
      <c r="N70" s="226"/>
      <c r="O70" s="226"/>
      <c r="P70" s="227"/>
      <c r="Q70" s="2"/>
    </row>
    <row r="71" spans="2:17" ht="15.95" customHeight="1" x14ac:dyDescent="0.2">
      <c r="B71" s="234"/>
      <c r="C71" s="234"/>
      <c r="D71" s="234"/>
      <c r="E71" s="234"/>
      <c r="F71" s="234"/>
      <c r="G71" s="234"/>
      <c r="H71" s="234"/>
      <c r="I71" s="234"/>
      <c r="J71" s="234"/>
      <c r="K71" s="191"/>
      <c r="L71" s="193"/>
      <c r="M71" s="194"/>
      <c r="N71" s="194"/>
      <c r="O71" s="194"/>
      <c r="P71" s="195"/>
      <c r="Q71" s="2"/>
    </row>
    <row r="72" spans="2:17" ht="15.95" customHeight="1" x14ac:dyDescent="0.2">
      <c r="B72" s="234"/>
      <c r="C72" s="234"/>
      <c r="D72" s="234"/>
      <c r="E72" s="234"/>
      <c r="F72" s="234"/>
      <c r="G72" s="234"/>
      <c r="H72" s="234"/>
      <c r="I72" s="234"/>
      <c r="J72" s="234"/>
      <c r="L72" s="193"/>
      <c r="M72" s="194"/>
      <c r="N72" s="194"/>
      <c r="O72" s="194"/>
      <c r="P72" s="195"/>
      <c r="Q72" s="2"/>
    </row>
    <row r="73" spans="2:17" ht="15.95" customHeight="1" x14ac:dyDescent="0.2">
      <c r="B73" s="234"/>
      <c r="C73" s="234"/>
      <c r="D73" s="234"/>
      <c r="E73" s="234"/>
      <c r="F73" s="234"/>
      <c r="G73" s="234"/>
      <c r="H73" s="234"/>
      <c r="I73" s="234"/>
      <c r="J73" s="234"/>
      <c r="L73" s="193"/>
      <c r="M73" s="194"/>
      <c r="N73" s="194"/>
      <c r="O73" s="194"/>
      <c r="P73" s="195"/>
      <c r="Q73" s="2"/>
    </row>
    <row r="74" spans="2:17" ht="15.95" customHeight="1" x14ac:dyDescent="0.2">
      <c r="B74" s="234"/>
      <c r="C74" s="234"/>
      <c r="D74" s="234"/>
      <c r="E74" s="234"/>
      <c r="F74" s="234"/>
      <c r="G74" s="234"/>
      <c r="H74" s="234"/>
      <c r="I74" s="234"/>
      <c r="J74" s="234"/>
      <c r="L74" s="193"/>
      <c r="M74" s="194"/>
      <c r="N74" s="194"/>
      <c r="O74" s="194"/>
      <c r="P74" s="195"/>
      <c r="Q74" s="2"/>
    </row>
    <row r="75" spans="2:17" ht="15.95" customHeight="1" x14ac:dyDescent="0.2">
      <c r="B75" s="235" t="s">
        <v>2</v>
      </c>
      <c r="C75" s="235"/>
      <c r="D75" s="235"/>
      <c r="E75" s="235"/>
      <c r="F75" s="235"/>
      <c r="G75" s="235"/>
      <c r="H75" s="235"/>
      <c r="I75" s="235"/>
      <c r="J75" s="235"/>
      <c r="L75" s="193"/>
      <c r="M75" s="194"/>
      <c r="N75" s="194"/>
      <c r="O75" s="194"/>
      <c r="P75" s="195"/>
      <c r="Q75" s="2"/>
    </row>
    <row r="76" spans="2:17" ht="15.95" customHeight="1" x14ac:dyDescent="0.2">
      <c r="B76" s="235"/>
      <c r="C76" s="235"/>
      <c r="D76" s="235"/>
      <c r="E76" s="235"/>
      <c r="F76" s="235"/>
      <c r="G76" s="235"/>
      <c r="H76" s="235"/>
      <c r="I76" s="235"/>
      <c r="J76" s="235"/>
      <c r="L76" s="193"/>
      <c r="M76" s="194"/>
      <c r="N76" s="194"/>
      <c r="O76" s="194"/>
      <c r="P76" s="195"/>
      <c r="Q76" s="2"/>
    </row>
    <row r="77" spans="2:17" ht="15.95" customHeight="1" x14ac:dyDescent="0.2">
      <c r="B77" s="202" t="s">
        <v>3</v>
      </c>
      <c r="C77" s="202"/>
      <c r="D77" s="202"/>
      <c r="E77" s="202"/>
      <c r="F77" s="202"/>
      <c r="G77" s="202"/>
      <c r="H77" s="202"/>
      <c r="I77" s="202"/>
      <c r="J77" s="202"/>
      <c r="L77" s="228" t="s">
        <v>120</v>
      </c>
      <c r="M77" s="229"/>
      <c r="N77" s="229"/>
      <c r="O77" s="229"/>
      <c r="P77" s="230"/>
      <c r="Q77" s="2"/>
    </row>
    <row r="78" spans="2:17" ht="15.95" customHeight="1" x14ac:dyDescent="0.2">
      <c r="B78" s="202"/>
      <c r="C78" s="202"/>
      <c r="D78" s="202"/>
      <c r="E78" s="202"/>
      <c r="F78" s="202"/>
      <c r="G78" s="202"/>
      <c r="H78" s="202"/>
      <c r="I78" s="202"/>
      <c r="J78" s="202"/>
      <c r="L78" s="231"/>
      <c r="M78" s="232"/>
      <c r="N78" s="232"/>
      <c r="O78" s="232"/>
      <c r="P78" s="233"/>
      <c r="Q78" s="2"/>
    </row>
    <row r="79" spans="2:17" ht="15.95" customHeight="1" x14ac:dyDescent="0.2">
      <c r="P79" s="2"/>
      <c r="Q79" s="2"/>
    </row>
    <row r="80" spans="2:17" ht="15.95" customHeight="1" x14ac:dyDescent="0.2">
      <c r="P80" s="2"/>
      <c r="Q80" s="2"/>
    </row>
    <row r="81" spans="2:17" ht="15.95" customHeight="1" x14ac:dyDescent="0.2">
      <c r="B81" s="236"/>
      <c r="C81" s="236"/>
      <c r="D81" s="236"/>
      <c r="E81" s="236"/>
      <c r="F81" s="236"/>
      <c r="G81" s="236"/>
      <c r="H81" s="236"/>
      <c r="I81" s="236"/>
      <c r="J81" s="236"/>
      <c r="P81" s="2"/>
      <c r="Q81" s="2"/>
    </row>
    <row r="82" spans="2:17" ht="15.95" customHeight="1" x14ac:dyDescent="0.2">
      <c r="B82" s="236"/>
      <c r="C82" s="236"/>
      <c r="D82" s="236"/>
      <c r="E82" s="236"/>
      <c r="F82" s="236"/>
      <c r="G82" s="236"/>
      <c r="H82" s="236"/>
      <c r="I82" s="236"/>
      <c r="J82" s="236"/>
      <c r="P82" s="2"/>
      <c r="Q82" s="2"/>
    </row>
    <row r="83" spans="2:17" ht="15.95" customHeight="1" x14ac:dyDescent="0.2">
      <c r="P83" s="2"/>
      <c r="Q83" s="2"/>
    </row>
    <row r="84" spans="2:17" ht="15.95" customHeight="1" x14ac:dyDescent="0.2">
      <c r="B84" s="5"/>
      <c r="C84" s="5"/>
      <c r="D84" s="5"/>
      <c r="E84" s="5"/>
      <c r="F84" s="5"/>
      <c r="P84" s="2"/>
      <c r="Q84" s="2"/>
    </row>
    <row r="85" spans="2:17" ht="15.95" customHeight="1" x14ac:dyDescent="0.2">
      <c r="B85" s="202" t="s">
        <v>414</v>
      </c>
      <c r="C85" s="202"/>
      <c r="D85" s="202"/>
      <c r="E85" s="202"/>
      <c r="F85" s="202"/>
      <c r="G85" s="202"/>
      <c r="H85" s="202"/>
      <c r="I85" s="202"/>
      <c r="J85" s="202"/>
      <c r="P85" s="2"/>
      <c r="Q85" s="2"/>
    </row>
    <row r="86" spans="2:17" ht="15.95" customHeight="1" x14ac:dyDescent="0.2">
      <c r="B86" s="202"/>
      <c r="C86" s="202"/>
      <c r="D86" s="202"/>
      <c r="E86" s="202"/>
      <c r="F86" s="202"/>
      <c r="G86" s="202"/>
      <c r="H86" s="202"/>
      <c r="I86" s="202"/>
      <c r="J86" s="202"/>
      <c r="P86" s="2"/>
      <c r="Q86" s="2"/>
    </row>
    <row r="87" spans="2:17" ht="15.95" customHeight="1" x14ac:dyDescent="0.2">
      <c r="B87" s="202"/>
      <c r="C87" s="202"/>
      <c r="D87" s="202"/>
      <c r="E87" s="202"/>
      <c r="F87" s="202"/>
      <c r="G87" s="202"/>
      <c r="H87" s="202"/>
      <c r="I87" s="202"/>
      <c r="J87" s="202"/>
      <c r="P87" s="2"/>
      <c r="Q87" s="2"/>
    </row>
    <row r="88" spans="2:17" ht="15.95" customHeight="1" x14ac:dyDescent="0.2">
      <c r="B88" s="202"/>
      <c r="C88" s="202"/>
      <c r="D88" s="202"/>
      <c r="E88" s="202"/>
      <c r="F88" s="202"/>
      <c r="G88" s="202"/>
      <c r="H88" s="202"/>
      <c r="I88" s="202"/>
      <c r="J88" s="202"/>
      <c r="P88" s="2"/>
      <c r="Q88" s="2"/>
    </row>
    <row r="89" spans="2:17" ht="15.95" customHeight="1" x14ac:dyDescent="0.2">
      <c r="B89" s="235" t="s">
        <v>4</v>
      </c>
      <c r="C89" s="235"/>
      <c r="D89" s="235"/>
      <c r="E89" s="235"/>
      <c r="F89" s="235"/>
      <c r="G89" s="235"/>
      <c r="H89" s="235"/>
      <c r="I89" s="235"/>
      <c r="J89" s="235"/>
      <c r="P89" s="2"/>
      <c r="Q89" s="2"/>
    </row>
    <row r="90" spans="2:17" ht="15.95" customHeight="1" x14ac:dyDescent="0.2">
      <c r="B90" s="235"/>
      <c r="C90" s="235"/>
      <c r="D90" s="235"/>
      <c r="E90" s="235"/>
      <c r="F90" s="235"/>
      <c r="G90" s="235"/>
      <c r="H90" s="235"/>
      <c r="I90" s="235"/>
      <c r="J90" s="235"/>
      <c r="P90" s="2"/>
      <c r="Q90" s="2"/>
    </row>
    <row r="91" spans="2:17" ht="15.95" customHeight="1" x14ac:dyDescent="0.2">
      <c r="B91" s="202" t="s">
        <v>695</v>
      </c>
      <c r="C91" s="202"/>
      <c r="D91" s="202"/>
      <c r="E91" s="202"/>
      <c r="F91" s="202"/>
      <c r="G91" s="202"/>
      <c r="H91" s="202"/>
      <c r="I91" s="202"/>
      <c r="J91" s="202"/>
      <c r="P91" s="2"/>
      <c r="Q91" s="2"/>
    </row>
    <row r="92" spans="2:17" ht="15.95" customHeight="1" x14ac:dyDescent="0.2">
      <c r="B92" s="202"/>
      <c r="C92" s="202"/>
      <c r="D92" s="202"/>
      <c r="E92" s="202"/>
      <c r="F92" s="202"/>
      <c r="G92" s="202"/>
      <c r="H92" s="202"/>
      <c r="I92" s="202"/>
      <c r="J92" s="202"/>
      <c r="P92" s="2"/>
      <c r="Q92" s="2"/>
    </row>
    <row r="93" spans="2:17" ht="15.95" customHeight="1" x14ac:dyDescent="0.2">
      <c r="B93" s="202"/>
      <c r="C93" s="202"/>
      <c r="D93" s="202"/>
      <c r="E93" s="202"/>
      <c r="F93" s="202"/>
      <c r="G93" s="202"/>
      <c r="H93" s="202"/>
      <c r="I93" s="202"/>
      <c r="J93" s="202"/>
      <c r="P93" s="2"/>
      <c r="Q93" s="2"/>
    </row>
    <row r="94" spans="2:17" ht="15.95" customHeight="1" x14ac:dyDescent="0.2">
      <c r="B94" s="202"/>
      <c r="C94" s="202"/>
      <c r="D94" s="202"/>
      <c r="E94" s="202"/>
      <c r="F94" s="202"/>
      <c r="G94" s="202"/>
      <c r="H94" s="202"/>
      <c r="I94" s="202"/>
      <c r="J94" s="202"/>
      <c r="P94" s="2"/>
      <c r="Q94" s="2"/>
    </row>
    <row r="95" spans="2:17" ht="15.95" customHeight="1" x14ac:dyDescent="0.2">
      <c r="B95" s="202"/>
      <c r="C95" s="202"/>
      <c r="D95" s="202"/>
      <c r="E95" s="202"/>
      <c r="F95" s="202"/>
      <c r="G95" s="202"/>
      <c r="H95" s="202"/>
      <c r="I95" s="202"/>
      <c r="J95" s="202"/>
      <c r="P95" s="2"/>
      <c r="Q95" s="2"/>
    </row>
    <row r="96" spans="2:17" ht="15.95" customHeight="1" x14ac:dyDescent="0.2">
      <c r="B96" s="202" t="s">
        <v>415</v>
      </c>
      <c r="C96" s="202"/>
      <c r="D96" s="202"/>
      <c r="E96" s="202"/>
      <c r="F96" s="202"/>
      <c r="G96" s="202"/>
      <c r="H96" s="202"/>
      <c r="I96" s="202"/>
      <c r="J96" s="202"/>
      <c r="P96" s="2"/>
      <c r="Q96" s="2"/>
    </row>
    <row r="97" spans="2:17" ht="15.95" customHeight="1" x14ac:dyDescent="0.2">
      <c r="B97" s="202"/>
      <c r="C97" s="202"/>
      <c r="D97" s="202"/>
      <c r="E97" s="202"/>
      <c r="F97" s="202"/>
      <c r="G97" s="202"/>
      <c r="H97" s="202"/>
      <c r="I97" s="202"/>
      <c r="J97" s="202"/>
      <c r="P97" s="2"/>
      <c r="Q97" s="2"/>
    </row>
    <row r="98" spans="2:17" ht="15.95" customHeight="1" x14ac:dyDescent="0.2">
      <c r="B98" s="202"/>
      <c r="C98" s="202"/>
      <c r="D98" s="202"/>
      <c r="E98" s="202"/>
      <c r="F98" s="202"/>
      <c r="G98" s="202"/>
      <c r="H98" s="202"/>
      <c r="I98" s="202"/>
      <c r="J98" s="202"/>
      <c r="P98" s="2"/>
      <c r="Q98" s="2"/>
    </row>
    <row r="99" spans="2:17" ht="15.95" customHeight="1" x14ac:dyDescent="0.2">
      <c r="P99" s="2"/>
      <c r="Q99" s="2"/>
    </row>
    <row r="100" spans="2:17" ht="15.95" customHeight="1" x14ac:dyDescent="0.2">
      <c r="P100" s="2"/>
      <c r="Q100" s="2"/>
    </row>
    <row r="101" spans="2:17" ht="15.95" customHeight="1" x14ac:dyDescent="0.2">
      <c r="P101" s="2"/>
      <c r="Q101" s="2"/>
    </row>
    <row r="102" spans="2:17" ht="15.95" customHeight="1" x14ac:dyDescent="0.2">
      <c r="I102" s="18"/>
      <c r="P102" s="2"/>
      <c r="Q102" s="2"/>
    </row>
    <row r="103" spans="2:17" ht="15.95" customHeight="1" x14ac:dyDescent="0.2">
      <c r="P103" s="2"/>
      <c r="Q103" s="2"/>
    </row>
    <row r="104" spans="2:17" ht="15.95" customHeight="1" x14ac:dyDescent="0.2">
      <c r="P104" s="2"/>
      <c r="Q104" s="2"/>
    </row>
    <row r="105" spans="2:17" ht="15.95" customHeight="1" x14ac:dyDescent="0.2">
      <c r="B105" s="5"/>
      <c r="C105" s="5"/>
      <c r="D105" s="5"/>
      <c r="E105" s="5"/>
      <c r="F105" s="5"/>
      <c r="P105" s="2"/>
      <c r="Q105" s="2"/>
    </row>
    <row r="106" spans="2:17" ht="15.95" customHeight="1" x14ac:dyDescent="0.2">
      <c r="B106" s="202" t="s">
        <v>696</v>
      </c>
      <c r="C106" s="202"/>
      <c r="D106" s="202"/>
      <c r="E106" s="202"/>
      <c r="F106" s="202"/>
      <c r="G106" s="202"/>
      <c r="H106" s="202"/>
      <c r="I106" s="202"/>
      <c r="J106" s="202"/>
      <c r="P106" s="2"/>
      <c r="Q106" s="2"/>
    </row>
    <row r="107" spans="2:17" ht="15.95" customHeight="1" x14ac:dyDescent="0.2">
      <c r="B107" s="202"/>
      <c r="C107" s="202"/>
      <c r="D107" s="202"/>
      <c r="E107" s="202"/>
      <c r="F107" s="202"/>
      <c r="G107" s="202"/>
      <c r="H107" s="202"/>
      <c r="I107" s="202"/>
      <c r="J107" s="202"/>
      <c r="P107" s="2"/>
      <c r="Q107" s="2"/>
    </row>
    <row r="108" spans="2:17" ht="15.95" customHeight="1" x14ac:dyDescent="0.2">
      <c r="B108" s="235" t="s">
        <v>5</v>
      </c>
      <c r="C108" s="235"/>
      <c r="D108" s="235"/>
      <c r="E108" s="235"/>
      <c r="F108" s="235"/>
      <c r="G108" s="235"/>
      <c r="H108" s="235"/>
      <c r="I108" s="235"/>
      <c r="J108" s="235"/>
      <c r="K108" s="238" t="s">
        <v>78</v>
      </c>
      <c r="L108" s="214" t="s">
        <v>419</v>
      </c>
      <c r="M108" s="215"/>
      <c r="N108" s="215"/>
      <c r="O108" s="215"/>
      <c r="P108" s="216"/>
      <c r="Q108" s="2"/>
    </row>
    <row r="109" spans="2:17" ht="15.95" customHeight="1" x14ac:dyDescent="0.2">
      <c r="B109" s="235"/>
      <c r="C109" s="235"/>
      <c r="D109" s="235"/>
      <c r="E109" s="235"/>
      <c r="F109" s="235"/>
      <c r="G109" s="235"/>
      <c r="H109" s="235"/>
      <c r="I109" s="235"/>
      <c r="J109" s="235"/>
      <c r="K109" s="238"/>
      <c r="L109" s="217"/>
      <c r="M109" s="218"/>
      <c r="N109" s="218"/>
      <c r="O109" s="218"/>
      <c r="P109" s="219"/>
      <c r="Q109" s="2"/>
    </row>
    <row r="110" spans="2:17" ht="15.95" customHeight="1" x14ac:dyDescent="0.2">
      <c r="B110" s="25"/>
      <c r="C110" s="25"/>
      <c r="D110" s="25"/>
      <c r="E110" s="25"/>
      <c r="F110" s="25"/>
      <c r="G110" s="25"/>
      <c r="H110" s="25"/>
      <c r="I110" s="25"/>
      <c r="J110" s="25"/>
      <c r="L110" s="217"/>
      <c r="M110" s="218"/>
      <c r="N110" s="218"/>
      <c r="O110" s="218"/>
      <c r="P110" s="219"/>
      <c r="Q110" s="2"/>
    </row>
    <row r="111" spans="2:17" ht="15.95" customHeight="1" x14ac:dyDescent="0.2">
      <c r="B111" s="25"/>
      <c r="C111" s="25"/>
      <c r="D111" s="25"/>
      <c r="E111" s="25"/>
      <c r="F111" s="25"/>
      <c r="G111" s="25"/>
      <c r="H111" s="25"/>
      <c r="I111" s="25"/>
      <c r="J111" s="25"/>
      <c r="L111" s="217"/>
      <c r="M111" s="218"/>
      <c r="N111" s="218"/>
      <c r="O111" s="218"/>
      <c r="P111" s="219"/>
      <c r="Q111" s="2"/>
    </row>
    <row r="112" spans="2:17" ht="15.95" customHeight="1" x14ac:dyDescent="0.2">
      <c r="B112" s="235" t="s">
        <v>6</v>
      </c>
      <c r="C112" s="235"/>
      <c r="D112" s="235"/>
      <c r="E112" s="235"/>
      <c r="F112" s="235"/>
      <c r="G112" s="235"/>
      <c r="H112" s="235"/>
      <c r="I112" s="235"/>
      <c r="J112" s="235"/>
      <c r="L112" s="217"/>
      <c r="M112" s="218"/>
      <c r="N112" s="218"/>
      <c r="O112" s="218"/>
      <c r="P112" s="219"/>
      <c r="Q112" s="2"/>
    </row>
    <row r="113" spans="2:17" ht="15.95" customHeight="1" x14ac:dyDescent="0.2">
      <c r="B113" s="235"/>
      <c r="C113" s="235"/>
      <c r="D113" s="235"/>
      <c r="E113" s="235"/>
      <c r="F113" s="235"/>
      <c r="G113" s="235"/>
      <c r="H113" s="235"/>
      <c r="I113" s="235"/>
      <c r="J113" s="235"/>
      <c r="L113" s="217"/>
      <c r="M113" s="218"/>
      <c r="N113" s="218"/>
      <c r="O113" s="218"/>
      <c r="P113" s="219"/>
      <c r="Q113" s="2"/>
    </row>
    <row r="114" spans="2:17" ht="15.95" customHeight="1" x14ac:dyDescent="0.2">
      <c r="B114" s="25"/>
      <c r="C114" s="25"/>
      <c r="D114" s="25"/>
      <c r="E114" s="25"/>
      <c r="F114" s="25"/>
      <c r="G114" s="25"/>
      <c r="H114" s="25"/>
      <c r="I114" s="25"/>
      <c r="J114" s="25"/>
      <c r="L114" s="217"/>
      <c r="M114" s="218"/>
      <c r="N114" s="218"/>
      <c r="O114" s="218"/>
      <c r="P114" s="219"/>
      <c r="Q114" s="2"/>
    </row>
    <row r="115" spans="2:17" ht="15.95" customHeight="1" x14ac:dyDescent="0.2">
      <c r="B115" s="25"/>
      <c r="C115" s="25"/>
      <c r="D115" s="25"/>
      <c r="E115" s="25"/>
      <c r="F115" s="25"/>
      <c r="G115" s="25"/>
      <c r="H115" s="25"/>
      <c r="I115" s="25"/>
      <c r="J115" s="25"/>
      <c r="L115" s="193" t="s">
        <v>697</v>
      </c>
      <c r="M115" s="194"/>
      <c r="N115" s="194"/>
      <c r="O115" s="194"/>
      <c r="P115" s="195"/>
      <c r="Q115" s="2"/>
    </row>
    <row r="116" spans="2:17" ht="15.95" customHeight="1" x14ac:dyDescent="0.2">
      <c r="B116" s="235" t="s">
        <v>7</v>
      </c>
      <c r="C116" s="235"/>
      <c r="D116" s="235"/>
      <c r="E116" s="235"/>
      <c r="F116" s="235"/>
      <c r="G116" s="235"/>
      <c r="H116" s="235"/>
      <c r="I116" s="235"/>
      <c r="J116" s="235"/>
      <c r="L116" s="193"/>
      <c r="M116" s="194"/>
      <c r="N116" s="194"/>
      <c r="O116" s="194"/>
      <c r="P116" s="195"/>
      <c r="Q116" s="2"/>
    </row>
    <row r="117" spans="2:17" ht="15.95" customHeight="1" x14ac:dyDescent="0.2">
      <c r="B117" s="235"/>
      <c r="C117" s="235"/>
      <c r="D117" s="235"/>
      <c r="E117" s="235"/>
      <c r="F117" s="235"/>
      <c r="G117" s="235"/>
      <c r="H117" s="235"/>
      <c r="I117" s="235"/>
      <c r="J117" s="235"/>
      <c r="L117" s="193"/>
      <c r="M117" s="194"/>
      <c r="N117" s="194"/>
      <c r="O117" s="194"/>
      <c r="P117" s="195"/>
      <c r="Q117" s="2"/>
    </row>
    <row r="118" spans="2:17" ht="15.95" customHeight="1" x14ac:dyDescent="0.2">
      <c r="B118" s="25"/>
      <c r="C118" s="25"/>
      <c r="D118" s="25"/>
      <c r="E118" s="25"/>
      <c r="F118" s="25"/>
      <c r="G118" s="25"/>
      <c r="H118" s="25"/>
      <c r="I118" s="25"/>
      <c r="J118" s="25"/>
      <c r="L118" s="193"/>
      <c r="M118" s="194"/>
      <c r="N118" s="194"/>
      <c r="O118" s="194"/>
      <c r="P118" s="195"/>
      <c r="Q118" s="2"/>
    </row>
    <row r="119" spans="2:17" ht="15.95" customHeight="1" x14ac:dyDescent="0.2">
      <c r="B119" s="25"/>
      <c r="C119" s="25"/>
      <c r="D119" s="25"/>
      <c r="E119" s="25"/>
      <c r="F119" s="25"/>
      <c r="G119" s="25"/>
      <c r="H119" s="25"/>
      <c r="I119" s="25"/>
      <c r="J119" s="25"/>
      <c r="L119" s="193"/>
      <c r="M119" s="194"/>
      <c r="N119" s="194"/>
      <c r="O119" s="194"/>
      <c r="P119" s="195"/>
      <c r="Q119" s="2"/>
    </row>
    <row r="120" spans="2:17" ht="15.95" customHeight="1" x14ac:dyDescent="0.2">
      <c r="B120" s="202" t="s">
        <v>699</v>
      </c>
      <c r="C120" s="202"/>
      <c r="D120" s="202"/>
      <c r="E120" s="202"/>
      <c r="F120" s="202"/>
      <c r="G120" s="202"/>
      <c r="H120" s="202"/>
      <c r="I120" s="202"/>
      <c r="J120" s="202"/>
      <c r="L120" s="193" t="s">
        <v>8</v>
      </c>
      <c r="M120" s="194"/>
      <c r="N120" s="194"/>
      <c r="O120" s="194"/>
      <c r="P120" s="195"/>
      <c r="Q120" s="2"/>
    </row>
    <row r="121" spans="2:17" ht="15.95" customHeight="1" x14ac:dyDescent="0.2">
      <c r="B121" s="202"/>
      <c r="C121" s="202"/>
      <c r="D121" s="202"/>
      <c r="E121" s="202"/>
      <c r="F121" s="202"/>
      <c r="G121" s="202"/>
      <c r="H121" s="202"/>
      <c r="I121" s="202"/>
      <c r="J121" s="202"/>
      <c r="L121" s="193"/>
      <c r="M121" s="194"/>
      <c r="N121" s="194"/>
      <c r="O121" s="194"/>
      <c r="P121" s="195"/>
      <c r="Q121" s="2"/>
    </row>
    <row r="122" spans="2:17" ht="15.95" customHeight="1" x14ac:dyDescent="0.2">
      <c r="B122" s="202"/>
      <c r="C122" s="202"/>
      <c r="D122" s="202"/>
      <c r="E122" s="202"/>
      <c r="F122" s="202"/>
      <c r="G122" s="202"/>
      <c r="H122" s="202"/>
      <c r="I122" s="202"/>
      <c r="J122" s="202"/>
      <c r="L122" s="220" t="s">
        <v>10</v>
      </c>
      <c r="M122" s="221"/>
      <c r="N122" s="221"/>
      <c r="O122" s="221"/>
      <c r="P122" s="222"/>
      <c r="Q122" s="2"/>
    </row>
    <row r="123" spans="2:17" ht="15.95" customHeight="1" x14ac:dyDescent="0.2">
      <c r="B123" s="202"/>
      <c r="C123" s="202"/>
      <c r="D123" s="202"/>
      <c r="E123" s="202"/>
      <c r="F123" s="202"/>
      <c r="G123" s="202"/>
      <c r="H123" s="202"/>
      <c r="I123" s="202"/>
      <c r="J123" s="202"/>
      <c r="L123" s="220"/>
      <c r="M123" s="221"/>
      <c r="N123" s="221"/>
      <c r="O123" s="221"/>
      <c r="P123" s="222"/>
      <c r="Q123" s="2"/>
    </row>
    <row r="124" spans="2:17" ht="15.95" customHeight="1" x14ac:dyDescent="0.2">
      <c r="B124" s="202"/>
      <c r="C124" s="202"/>
      <c r="D124" s="202"/>
      <c r="E124" s="202"/>
      <c r="F124" s="202"/>
      <c r="G124" s="202"/>
      <c r="H124" s="202"/>
      <c r="I124" s="202"/>
      <c r="J124" s="202"/>
      <c r="L124" s="19"/>
      <c r="M124" s="20"/>
      <c r="N124" s="20"/>
      <c r="O124" s="20"/>
      <c r="P124" s="6"/>
      <c r="Q124" s="2"/>
    </row>
    <row r="125" spans="2:17" ht="15.95" customHeight="1" x14ac:dyDescent="0.2">
      <c r="B125" s="202"/>
      <c r="C125" s="202"/>
      <c r="D125" s="202"/>
      <c r="E125" s="202"/>
      <c r="F125" s="202"/>
      <c r="G125" s="202"/>
      <c r="H125" s="202"/>
      <c r="I125" s="202"/>
      <c r="J125" s="202"/>
      <c r="L125" s="19"/>
      <c r="M125" s="20"/>
      <c r="N125" s="20"/>
      <c r="O125" s="20"/>
      <c r="P125" s="6"/>
      <c r="Q125" s="2"/>
    </row>
    <row r="126" spans="2:17" ht="15.95" customHeight="1" x14ac:dyDescent="0.2">
      <c r="B126" s="202"/>
      <c r="C126" s="202"/>
      <c r="D126" s="202"/>
      <c r="E126" s="202"/>
      <c r="F126" s="202"/>
      <c r="G126" s="202"/>
      <c r="H126" s="202"/>
      <c r="I126" s="202"/>
      <c r="J126" s="202"/>
      <c r="L126" s="19"/>
      <c r="M126" s="20"/>
      <c r="N126" s="20"/>
      <c r="O126" s="20"/>
      <c r="P126" s="6"/>
      <c r="Q126" s="2"/>
    </row>
    <row r="127" spans="2:17" ht="15.95" customHeight="1" x14ac:dyDescent="0.2">
      <c r="B127" s="202"/>
      <c r="C127" s="202"/>
      <c r="D127" s="202"/>
      <c r="E127" s="202"/>
      <c r="F127" s="202"/>
      <c r="G127" s="202"/>
      <c r="H127" s="202"/>
      <c r="I127" s="202"/>
      <c r="J127" s="202"/>
      <c r="L127" s="19"/>
      <c r="M127" s="20"/>
      <c r="N127" s="20"/>
      <c r="O127" s="20"/>
      <c r="P127" s="6"/>
      <c r="Q127" s="2"/>
    </row>
    <row r="128" spans="2:17" ht="15.95" customHeight="1" x14ac:dyDescent="0.2">
      <c r="B128" s="202"/>
      <c r="C128" s="202"/>
      <c r="D128" s="202"/>
      <c r="E128" s="202"/>
      <c r="F128" s="202"/>
      <c r="G128" s="202"/>
      <c r="H128" s="202"/>
      <c r="I128" s="202"/>
      <c r="J128" s="202"/>
      <c r="L128" s="19"/>
      <c r="M128" s="20"/>
      <c r="N128" s="20"/>
      <c r="O128" s="223" t="s">
        <v>11</v>
      </c>
      <c r="P128" s="224"/>
      <c r="Q128" s="2"/>
    </row>
    <row r="129" spans="2:17" ht="15.95" customHeight="1" x14ac:dyDescent="0.35">
      <c r="B129" s="202"/>
      <c r="C129" s="202"/>
      <c r="D129" s="202"/>
      <c r="E129" s="202"/>
      <c r="F129" s="202"/>
      <c r="G129" s="202"/>
      <c r="H129" s="202"/>
      <c r="I129" s="202"/>
      <c r="J129" s="202"/>
      <c r="L129" s="19"/>
      <c r="M129" s="213" t="s">
        <v>9</v>
      </c>
      <c r="N129" s="213"/>
      <c r="O129" s="213"/>
      <c r="P129" s="6"/>
      <c r="Q129" s="2"/>
    </row>
    <row r="130" spans="2:17" ht="15.95" customHeight="1" x14ac:dyDescent="0.2">
      <c r="L130" s="193" t="s">
        <v>698</v>
      </c>
      <c r="M130" s="194"/>
      <c r="N130" s="194"/>
      <c r="O130" s="194"/>
      <c r="P130" s="195"/>
      <c r="Q130" s="2"/>
    </row>
    <row r="131" spans="2:17" ht="15.95" customHeight="1" x14ac:dyDescent="0.2">
      <c r="B131" s="5"/>
      <c r="C131" s="5"/>
      <c r="D131" s="5"/>
      <c r="E131" s="5"/>
      <c r="L131" s="193"/>
      <c r="M131" s="194"/>
      <c r="N131" s="194"/>
      <c r="O131" s="194"/>
      <c r="P131" s="195"/>
      <c r="Q131" s="2"/>
    </row>
    <row r="132" spans="2:17" ht="15.95" customHeight="1" x14ac:dyDescent="0.2">
      <c r="B132" s="202" t="s">
        <v>700</v>
      </c>
      <c r="C132" s="202"/>
      <c r="D132" s="202"/>
      <c r="E132" s="202"/>
      <c r="F132" s="202"/>
      <c r="G132" s="202"/>
      <c r="H132" s="202"/>
      <c r="I132" s="202"/>
      <c r="J132" s="202"/>
      <c r="L132" s="193"/>
      <c r="M132" s="194"/>
      <c r="N132" s="194"/>
      <c r="O132" s="194"/>
      <c r="P132" s="195"/>
      <c r="Q132" s="2"/>
    </row>
    <row r="133" spans="2:17" ht="15.95" customHeight="1" x14ac:dyDescent="0.2">
      <c r="B133" s="202"/>
      <c r="C133" s="202"/>
      <c r="D133" s="202"/>
      <c r="E133" s="202"/>
      <c r="F133" s="202"/>
      <c r="G133" s="202"/>
      <c r="H133" s="202"/>
      <c r="I133" s="202"/>
      <c r="J133" s="202"/>
      <c r="L133" s="193"/>
      <c r="M133" s="194"/>
      <c r="N133" s="194"/>
      <c r="O133" s="194"/>
      <c r="P133" s="195"/>
      <c r="Q133" s="2"/>
    </row>
    <row r="134" spans="2:17" ht="15.95" customHeight="1" x14ac:dyDescent="0.2">
      <c r="B134" s="202"/>
      <c r="C134" s="202"/>
      <c r="D134" s="202"/>
      <c r="E134" s="202"/>
      <c r="F134" s="202"/>
      <c r="G134" s="202"/>
      <c r="H134" s="202"/>
      <c r="I134" s="202"/>
      <c r="J134" s="202"/>
      <c r="L134" s="193"/>
      <c r="M134" s="194"/>
      <c r="N134" s="194"/>
      <c r="O134" s="194"/>
      <c r="P134" s="195"/>
      <c r="Q134" s="2"/>
    </row>
    <row r="135" spans="2:17" ht="15.95" customHeight="1" x14ac:dyDescent="0.2">
      <c r="B135" s="202"/>
      <c r="C135" s="202"/>
      <c r="D135" s="202"/>
      <c r="E135" s="202"/>
      <c r="F135" s="202"/>
      <c r="G135" s="202"/>
      <c r="H135" s="202"/>
      <c r="I135" s="202"/>
      <c r="J135" s="202"/>
      <c r="L135" s="193"/>
      <c r="M135" s="194"/>
      <c r="N135" s="194"/>
      <c r="O135" s="194"/>
      <c r="P135" s="195"/>
      <c r="Q135" s="2"/>
    </row>
    <row r="136" spans="2:17" ht="15.95" customHeight="1" x14ac:dyDescent="0.2">
      <c r="B136" s="202"/>
      <c r="C136" s="202"/>
      <c r="D136" s="202"/>
      <c r="E136" s="202"/>
      <c r="F136" s="202"/>
      <c r="G136" s="202"/>
      <c r="H136" s="202"/>
      <c r="I136" s="202"/>
      <c r="J136" s="202"/>
      <c r="L136" s="193"/>
      <c r="M136" s="194"/>
      <c r="N136" s="194"/>
      <c r="O136" s="194"/>
      <c r="P136" s="195"/>
      <c r="Q136" s="2"/>
    </row>
    <row r="137" spans="2:17" ht="15.95" customHeight="1" x14ac:dyDescent="0.2">
      <c r="B137" s="202"/>
      <c r="C137" s="202"/>
      <c r="D137" s="202"/>
      <c r="E137" s="202"/>
      <c r="F137" s="202"/>
      <c r="G137" s="202"/>
      <c r="H137" s="202"/>
      <c r="I137" s="202"/>
      <c r="J137" s="202"/>
      <c r="L137" s="19"/>
      <c r="M137" s="20"/>
      <c r="N137" s="20"/>
      <c r="O137" s="20"/>
      <c r="P137" s="6"/>
      <c r="Q137" s="2"/>
    </row>
    <row r="138" spans="2:17" ht="15.95" customHeight="1" x14ac:dyDescent="0.2">
      <c r="L138" s="19"/>
      <c r="M138" s="20"/>
      <c r="N138" s="20"/>
      <c r="O138" s="20"/>
      <c r="P138" s="6"/>
      <c r="Q138" s="2"/>
    </row>
    <row r="139" spans="2:17" ht="15.95" customHeight="1" x14ac:dyDescent="0.2">
      <c r="L139" s="19"/>
      <c r="M139" s="20"/>
      <c r="N139" s="20"/>
      <c r="O139" s="20"/>
      <c r="P139" s="6"/>
      <c r="Q139" s="2"/>
    </row>
    <row r="140" spans="2:17" ht="15.95" customHeight="1" x14ac:dyDescent="0.2">
      <c r="L140" s="19"/>
      <c r="M140" s="20"/>
      <c r="N140" s="20"/>
      <c r="O140" s="20"/>
      <c r="P140" s="6"/>
      <c r="Q140" s="2"/>
    </row>
    <row r="141" spans="2:17" ht="15.95" customHeight="1" x14ac:dyDescent="0.2">
      <c r="L141" s="19"/>
      <c r="M141" s="20"/>
      <c r="N141" s="20"/>
      <c r="O141" s="20"/>
      <c r="P141" s="6"/>
      <c r="Q141" s="2"/>
    </row>
    <row r="142" spans="2:17" ht="15.95" customHeight="1" x14ac:dyDescent="0.2">
      <c r="L142" s="19"/>
      <c r="M142" s="20"/>
      <c r="N142" s="20"/>
      <c r="O142" s="20"/>
      <c r="P142" s="6"/>
      <c r="Q142" s="2"/>
    </row>
    <row r="143" spans="2:17" ht="15.95" customHeight="1" x14ac:dyDescent="0.2">
      <c r="B143" s="202" t="s">
        <v>701</v>
      </c>
      <c r="C143" s="202"/>
      <c r="D143" s="202"/>
      <c r="E143" s="202"/>
      <c r="F143" s="202"/>
      <c r="G143" s="202"/>
      <c r="H143" s="202"/>
      <c r="I143" s="202"/>
      <c r="J143" s="202"/>
      <c r="L143" s="19"/>
      <c r="M143" s="20"/>
      <c r="N143" s="20"/>
      <c r="O143" s="20"/>
      <c r="P143" s="6"/>
      <c r="Q143" s="2"/>
    </row>
    <row r="144" spans="2:17" ht="15.95" customHeight="1" x14ac:dyDescent="0.2">
      <c r="B144" s="202"/>
      <c r="C144" s="202"/>
      <c r="D144" s="202"/>
      <c r="E144" s="202"/>
      <c r="F144" s="202"/>
      <c r="G144" s="202"/>
      <c r="H144" s="202"/>
      <c r="I144" s="202"/>
      <c r="J144" s="202"/>
      <c r="L144" s="19"/>
      <c r="M144" s="20"/>
      <c r="N144" s="20"/>
      <c r="O144" s="20"/>
      <c r="P144" s="6"/>
      <c r="Q144" s="2"/>
    </row>
    <row r="145" spans="2:17" ht="15.95" customHeight="1" x14ac:dyDescent="0.2">
      <c r="B145" s="202"/>
      <c r="C145" s="202"/>
      <c r="D145" s="202"/>
      <c r="E145" s="202"/>
      <c r="F145" s="202"/>
      <c r="G145" s="202"/>
      <c r="H145" s="202"/>
      <c r="I145" s="202"/>
      <c r="J145" s="202"/>
      <c r="L145" s="19"/>
      <c r="M145" s="20"/>
      <c r="N145" s="20"/>
      <c r="O145" s="20"/>
      <c r="P145" s="6"/>
      <c r="Q145" s="2"/>
    </row>
    <row r="146" spans="2:17" ht="15.95" customHeight="1" x14ac:dyDescent="0.2">
      <c r="B146" s="202"/>
      <c r="C146" s="202"/>
      <c r="D146" s="202"/>
      <c r="E146" s="202"/>
      <c r="F146" s="202"/>
      <c r="G146" s="202"/>
      <c r="H146" s="202"/>
      <c r="I146" s="202"/>
      <c r="J146" s="202"/>
      <c r="L146" s="19"/>
      <c r="M146" s="20"/>
      <c r="N146" s="20"/>
      <c r="O146" s="20"/>
      <c r="P146" s="6"/>
      <c r="Q146" s="2"/>
    </row>
    <row r="147" spans="2:17" ht="15.95" customHeight="1" x14ac:dyDescent="0.2">
      <c r="B147" s="235" t="s">
        <v>18</v>
      </c>
      <c r="C147" s="235"/>
      <c r="D147" s="235"/>
      <c r="E147" s="235"/>
      <c r="F147" s="235"/>
      <c r="G147" s="235"/>
      <c r="H147" s="235"/>
      <c r="I147" s="235"/>
      <c r="J147" s="235"/>
      <c r="L147" s="19"/>
      <c r="M147" s="20"/>
      <c r="N147" s="20"/>
      <c r="O147" s="20"/>
      <c r="P147" s="6"/>
      <c r="Q147" s="2"/>
    </row>
    <row r="148" spans="2:17" ht="15.95" customHeight="1" x14ac:dyDescent="0.2">
      <c r="B148" s="235"/>
      <c r="C148" s="235"/>
      <c r="D148" s="235"/>
      <c r="E148" s="235"/>
      <c r="F148" s="235"/>
      <c r="G148" s="235"/>
      <c r="H148" s="235"/>
      <c r="I148" s="235"/>
      <c r="J148" s="235"/>
      <c r="L148" s="19"/>
      <c r="M148" s="20"/>
      <c r="N148" s="20"/>
      <c r="O148" s="20"/>
      <c r="P148" s="6"/>
      <c r="Q148" s="2"/>
    </row>
    <row r="149" spans="2:17" ht="15.95" customHeight="1" x14ac:dyDescent="0.2">
      <c r="B149" s="202" t="s">
        <v>702</v>
      </c>
      <c r="C149" s="202"/>
      <c r="D149" s="202"/>
      <c r="E149" s="202"/>
      <c r="F149" s="202"/>
      <c r="G149" s="202"/>
      <c r="H149" s="202"/>
      <c r="I149" s="202"/>
      <c r="J149" s="202"/>
      <c r="L149" s="22"/>
      <c r="M149" s="23"/>
      <c r="N149" s="23"/>
      <c r="O149" s="23"/>
      <c r="P149" s="6"/>
      <c r="Q149" s="2"/>
    </row>
    <row r="150" spans="2:17" ht="15.95" customHeight="1" x14ac:dyDescent="0.2">
      <c r="B150" s="202"/>
      <c r="C150" s="202"/>
      <c r="D150" s="202"/>
      <c r="E150" s="202"/>
      <c r="F150" s="202"/>
      <c r="G150" s="202"/>
      <c r="H150" s="202"/>
      <c r="I150" s="202"/>
      <c r="J150" s="202"/>
      <c r="L150" s="22"/>
      <c r="M150" s="23"/>
      <c r="N150" s="23"/>
      <c r="O150" s="23"/>
      <c r="P150" s="6"/>
      <c r="Q150" s="2"/>
    </row>
    <row r="151" spans="2:17" ht="15.95" customHeight="1" x14ac:dyDescent="0.2">
      <c r="B151" s="202"/>
      <c r="C151" s="202"/>
      <c r="D151" s="202"/>
      <c r="E151" s="202"/>
      <c r="F151" s="202"/>
      <c r="G151" s="202"/>
      <c r="H151" s="202"/>
      <c r="I151" s="202"/>
      <c r="J151" s="202"/>
      <c r="L151" s="19"/>
      <c r="M151" s="20"/>
      <c r="N151" s="20"/>
      <c r="O151" s="20"/>
      <c r="P151" s="6"/>
      <c r="Q151" s="2"/>
    </row>
    <row r="152" spans="2:17" ht="15.95" customHeight="1" x14ac:dyDescent="0.2">
      <c r="B152" s="202"/>
      <c r="C152" s="202"/>
      <c r="D152" s="202"/>
      <c r="E152" s="202"/>
      <c r="F152" s="202"/>
      <c r="G152" s="202"/>
      <c r="H152" s="202"/>
      <c r="I152" s="202"/>
      <c r="J152" s="202"/>
      <c r="L152" s="26"/>
      <c r="M152" s="27"/>
      <c r="N152" s="27"/>
      <c r="O152" s="27"/>
      <c r="P152" s="7"/>
      <c r="Q152" s="2"/>
    </row>
    <row r="153" spans="2:17" ht="15.95" customHeight="1" x14ac:dyDescent="0.2">
      <c r="B153" s="202"/>
      <c r="C153" s="202"/>
      <c r="D153" s="202"/>
      <c r="E153" s="202"/>
      <c r="F153" s="202"/>
      <c r="G153" s="202"/>
      <c r="H153" s="202"/>
      <c r="I153" s="202"/>
      <c r="J153" s="202"/>
      <c r="P153" s="2"/>
      <c r="Q153" s="2"/>
    </row>
    <row r="154" spans="2:17" ht="15.95" customHeight="1" x14ac:dyDescent="0.2">
      <c r="B154" s="202" t="s">
        <v>703</v>
      </c>
      <c r="C154" s="202"/>
      <c r="D154" s="202"/>
      <c r="E154" s="202"/>
      <c r="F154" s="202"/>
      <c r="G154" s="202"/>
      <c r="H154" s="202"/>
      <c r="I154" s="202"/>
      <c r="J154" s="202"/>
      <c r="P154" s="2"/>
      <c r="Q154" s="2"/>
    </row>
    <row r="155" spans="2:17" ht="15.95" customHeight="1" x14ac:dyDescent="0.2">
      <c r="B155" s="202"/>
      <c r="C155" s="202"/>
      <c r="D155" s="202"/>
      <c r="E155" s="202"/>
      <c r="F155" s="202"/>
      <c r="G155" s="202"/>
      <c r="H155" s="202"/>
      <c r="I155" s="202"/>
      <c r="J155" s="202"/>
      <c r="P155" s="2"/>
      <c r="Q155" s="2"/>
    </row>
    <row r="156" spans="2:17" ht="15.95" customHeight="1" x14ac:dyDescent="0.2">
      <c r="B156" s="202"/>
      <c r="C156" s="202"/>
      <c r="D156" s="202"/>
      <c r="E156" s="202"/>
      <c r="F156" s="202"/>
      <c r="G156" s="202"/>
      <c r="H156" s="202"/>
      <c r="I156" s="202"/>
      <c r="J156" s="202"/>
      <c r="P156" s="2"/>
      <c r="Q156" s="2"/>
    </row>
    <row r="157" spans="2:17" ht="15.95" customHeight="1" x14ac:dyDescent="0.2">
      <c r="B157" s="202" t="s">
        <v>121</v>
      </c>
      <c r="C157" s="202"/>
      <c r="D157" s="202"/>
      <c r="E157" s="202"/>
      <c r="F157" s="202"/>
      <c r="G157" s="202"/>
      <c r="H157" s="202"/>
      <c r="I157" s="202"/>
      <c r="J157" s="202"/>
      <c r="P157" s="2"/>
      <c r="Q157" s="2"/>
    </row>
    <row r="158" spans="2:17" ht="15.95" customHeight="1" x14ac:dyDescent="0.2">
      <c r="B158" s="202"/>
      <c r="C158" s="202"/>
      <c r="D158" s="202"/>
      <c r="E158" s="202"/>
      <c r="F158" s="202"/>
      <c r="G158" s="202"/>
      <c r="H158" s="202"/>
      <c r="I158" s="202"/>
      <c r="J158" s="202"/>
      <c r="P158" s="2"/>
      <c r="Q158" s="2"/>
    </row>
    <row r="159" spans="2:17" ht="15.95" customHeight="1" x14ac:dyDescent="0.2">
      <c r="B159" s="202"/>
      <c r="C159" s="202"/>
      <c r="D159" s="202"/>
      <c r="E159" s="202"/>
      <c r="F159" s="202"/>
      <c r="G159" s="202"/>
      <c r="H159" s="202"/>
      <c r="I159" s="202"/>
      <c r="J159" s="202"/>
      <c r="P159" s="2"/>
      <c r="Q159" s="2"/>
    </row>
    <row r="160" spans="2:17" ht="15.95" customHeight="1" x14ac:dyDescent="0.2">
      <c r="B160" s="202"/>
      <c r="C160" s="202"/>
      <c r="D160" s="202"/>
      <c r="E160" s="202"/>
      <c r="F160" s="202"/>
      <c r="G160" s="202"/>
      <c r="H160" s="202"/>
      <c r="I160" s="202"/>
      <c r="J160" s="202"/>
      <c r="P160" s="2"/>
      <c r="Q160" s="2"/>
    </row>
    <row r="161" spans="2:17" ht="15.95" customHeight="1" x14ac:dyDescent="0.2">
      <c r="B161" s="202"/>
      <c r="C161" s="202"/>
      <c r="D161" s="202"/>
      <c r="E161" s="202"/>
      <c r="F161" s="202"/>
      <c r="G161" s="202"/>
      <c r="H161" s="202"/>
      <c r="I161" s="202"/>
      <c r="J161" s="202"/>
      <c r="P161" s="2"/>
      <c r="Q161" s="2"/>
    </row>
    <row r="162" spans="2:17" ht="15.95" customHeight="1" x14ac:dyDescent="0.2">
      <c r="P162" s="2"/>
      <c r="Q162" s="2"/>
    </row>
    <row r="163" spans="2:17" ht="15.95" customHeight="1" x14ac:dyDescent="0.2">
      <c r="P163" s="2"/>
      <c r="Q163" s="2"/>
    </row>
    <row r="164" spans="2:17" ht="15.95" customHeight="1" x14ac:dyDescent="0.2">
      <c r="P164" s="2"/>
      <c r="Q164" s="2"/>
    </row>
    <row r="165" spans="2:17" ht="15.95" customHeight="1" x14ac:dyDescent="0.2">
      <c r="P165" s="2"/>
      <c r="Q165" s="2"/>
    </row>
    <row r="166" spans="2:17" ht="15.95" customHeight="1" x14ac:dyDescent="0.2">
      <c r="P166" s="2"/>
      <c r="Q166" s="2"/>
    </row>
    <row r="167" spans="2:17" ht="15.95" customHeight="1" x14ac:dyDescent="0.2">
      <c r="P167" s="2"/>
      <c r="Q167" s="2"/>
    </row>
    <row r="168" spans="2:17" ht="15.95" customHeight="1" x14ac:dyDescent="0.2">
      <c r="P168" s="2"/>
      <c r="Q168" s="2"/>
    </row>
    <row r="169" spans="2:17" ht="15.95" customHeight="1" x14ac:dyDescent="0.2">
      <c r="P169" s="2"/>
      <c r="Q169" s="2"/>
    </row>
    <row r="170" spans="2:17" ht="15.95" customHeight="1" x14ac:dyDescent="0.2">
      <c r="P170" s="2"/>
      <c r="Q170" s="2"/>
    </row>
    <row r="171" spans="2:17" ht="15.95" customHeight="1" x14ac:dyDescent="0.2">
      <c r="B171" s="202" t="s">
        <v>704</v>
      </c>
      <c r="C171" s="202"/>
      <c r="D171" s="202"/>
      <c r="E171" s="202"/>
      <c r="F171" s="202"/>
      <c r="G171" s="202"/>
      <c r="H171" s="202"/>
      <c r="I171" s="202"/>
      <c r="J171" s="202"/>
      <c r="P171" s="2"/>
      <c r="Q171" s="2"/>
    </row>
    <row r="172" spans="2:17" ht="15.95" customHeight="1" x14ac:dyDescent="0.2">
      <c r="B172" s="202"/>
      <c r="C172" s="202"/>
      <c r="D172" s="202"/>
      <c r="E172" s="202"/>
      <c r="F172" s="202"/>
      <c r="G172" s="202"/>
      <c r="H172" s="202"/>
      <c r="I172" s="202"/>
      <c r="J172" s="202"/>
      <c r="P172" s="2"/>
      <c r="Q172" s="2"/>
    </row>
    <row r="173" spans="2:17" ht="15.95" customHeight="1" x14ac:dyDescent="0.2">
      <c r="B173" s="202"/>
      <c r="C173" s="202"/>
      <c r="D173" s="202"/>
      <c r="E173" s="202"/>
      <c r="F173" s="202"/>
      <c r="G173" s="202"/>
      <c r="H173" s="202"/>
      <c r="I173" s="202"/>
      <c r="J173" s="202"/>
      <c r="P173" s="2"/>
      <c r="Q173" s="2"/>
    </row>
    <row r="174" spans="2:17" ht="15.95" customHeight="1" x14ac:dyDescent="0.2">
      <c r="B174" s="202"/>
      <c r="C174" s="202"/>
      <c r="D174" s="202"/>
      <c r="E174" s="202"/>
      <c r="F174" s="202"/>
      <c r="G174" s="202"/>
      <c r="H174" s="202"/>
      <c r="I174" s="202"/>
      <c r="J174" s="202"/>
      <c r="P174" s="2"/>
      <c r="Q174" s="2"/>
    </row>
    <row r="175" spans="2:17" ht="15.95" customHeight="1" x14ac:dyDescent="0.2">
      <c r="B175" s="202"/>
      <c r="C175" s="202"/>
      <c r="D175" s="202"/>
      <c r="E175" s="202"/>
      <c r="F175" s="202"/>
      <c r="G175" s="202"/>
      <c r="H175" s="202"/>
      <c r="I175" s="202"/>
      <c r="J175" s="202"/>
      <c r="P175" s="2"/>
      <c r="Q175" s="2"/>
    </row>
    <row r="176" spans="2:17" ht="15.95" customHeight="1" x14ac:dyDescent="0.2">
      <c r="B176" s="202"/>
      <c r="C176" s="202"/>
      <c r="D176" s="202"/>
      <c r="E176" s="202"/>
      <c r="F176" s="202"/>
      <c r="G176" s="202"/>
      <c r="H176" s="202"/>
      <c r="I176" s="202"/>
      <c r="J176" s="202"/>
      <c r="P176" s="2"/>
      <c r="Q176" s="2"/>
    </row>
    <row r="177" spans="2:17" ht="15.95" customHeight="1" x14ac:dyDescent="0.2">
      <c r="B177" s="202"/>
      <c r="C177" s="202"/>
      <c r="D177" s="202"/>
      <c r="E177" s="202"/>
      <c r="F177" s="202"/>
      <c r="G177" s="202"/>
      <c r="H177" s="202"/>
      <c r="I177" s="202"/>
      <c r="J177" s="202"/>
      <c r="P177" s="2"/>
      <c r="Q177" s="2"/>
    </row>
    <row r="178" spans="2:17" ht="15.95" customHeight="1" x14ac:dyDescent="0.2">
      <c r="B178" s="202"/>
      <c r="C178" s="202"/>
      <c r="D178" s="202"/>
      <c r="E178" s="202"/>
      <c r="F178" s="202"/>
      <c r="G178" s="202"/>
      <c r="H178" s="202"/>
      <c r="I178" s="202"/>
      <c r="J178" s="202"/>
      <c r="P178" s="2"/>
      <c r="Q178" s="2"/>
    </row>
    <row r="179" spans="2:17" ht="15.95" customHeight="1" x14ac:dyDescent="0.2">
      <c r="B179" s="202"/>
      <c r="C179" s="202"/>
      <c r="D179" s="202"/>
      <c r="E179" s="202"/>
      <c r="F179" s="202"/>
      <c r="G179" s="202"/>
      <c r="H179" s="202"/>
      <c r="I179" s="202"/>
      <c r="J179" s="202"/>
      <c r="P179" s="2"/>
      <c r="Q179" s="2"/>
    </row>
    <row r="180" spans="2:17" ht="15.95" customHeight="1" x14ac:dyDescent="0.2">
      <c r="B180" s="202" t="s">
        <v>705</v>
      </c>
      <c r="C180" s="202"/>
      <c r="D180" s="202"/>
      <c r="E180" s="202"/>
      <c r="F180" s="202"/>
      <c r="G180" s="202"/>
      <c r="H180" s="202"/>
      <c r="I180" s="202"/>
      <c r="J180" s="202"/>
      <c r="P180" s="2"/>
      <c r="Q180" s="2"/>
    </row>
    <row r="181" spans="2:17" ht="15.95" customHeight="1" x14ac:dyDescent="0.2">
      <c r="B181" s="202"/>
      <c r="C181" s="202"/>
      <c r="D181" s="202"/>
      <c r="E181" s="202"/>
      <c r="F181" s="202"/>
      <c r="G181" s="202"/>
      <c r="H181" s="202"/>
      <c r="I181" s="202"/>
      <c r="J181" s="202"/>
      <c r="P181" s="2"/>
      <c r="Q181" s="2"/>
    </row>
    <row r="182" spans="2:17" ht="15.95" customHeight="1" x14ac:dyDescent="0.2">
      <c r="B182" s="202"/>
      <c r="C182" s="202"/>
      <c r="D182" s="202"/>
      <c r="E182" s="202"/>
      <c r="F182" s="202"/>
      <c r="G182" s="202"/>
      <c r="H182" s="202"/>
      <c r="I182" s="202"/>
      <c r="J182" s="202"/>
      <c r="P182" s="2"/>
      <c r="Q182" s="2"/>
    </row>
    <row r="183" spans="2:17" ht="15.95" customHeight="1" x14ac:dyDescent="0.2">
      <c r="B183" s="202"/>
      <c r="C183" s="202"/>
      <c r="D183" s="202"/>
      <c r="E183" s="202"/>
      <c r="F183" s="202"/>
      <c r="G183" s="202"/>
      <c r="H183" s="202"/>
      <c r="I183" s="202"/>
      <c r="J183" s="202"/>
      <c r="P183" s="2"/>
      <c r="Q183" s="2"/>
    </row>
    <row r="184" spans="2:17" ht="15.95" customHeight="1" x14ac:dyDescent="0.2">
      <c r="B184" s="202" t="s">
        <v>416</v>
      </c>
      <c r="C184" s="202"/>
      <c r="D184" s="202"/>
      <c r="E184" s="202"/>
      <c r="F184" s="202"/>
      <c r="G184" s="202"/>
      <c r="H184" s="202"/>
      <c r="I184" s="202"/>
      <c r="J184" s="202"/>
      <c r="P184" s="2"/>
      <c r="Q184" s="2"/>
    </row>
    <row r="185" spans="2:17" ht="15.95" customHeight="1" x14ac:dyDescent="0.2">
      <c r="B185" s="202"/>
      <c r="C185" s="202"/>
      <c r="D185" s="202"/>
      <c r="E185" s="202"/>
      <c r="F185" s="202"/>
      <c r="G185" s="202"/>
      <c r="H185" s="202"/>
      <c r="I185" s="202"/>
      <c r="J185" s="202"/>
      <c r="P185" s="2"/>
      <c r="Q185" s="2"/>
    </row>
    <row r="186" spans="2:17" ht="15.95" customHeight="1" x14ac:dyDescent="0.2">
      <c r="B186" s="202"/>
      <c r="C186" s="202"/>
      <c r="D186" s="202"/>
      <c r="E186" s="202"/>
      <c r="F186" s="202"/>
      <c r="G186" s="202"/>
      <c r="H186" s="202"/>
      <c r="I186" s="202"/>
      <c r="J186" s="202"/>
      <c r="P186" s="2"/>
      <c r="Q186" s="2"/>
    </row>
    <row r="187" spans="2:17" ht="15.95" customHeight="1" x14ac:dyDescent="0.2">
      <c r="B187" s="202"/>
      <c r="C187" s="202"/>
      <c r="D187" s="202"/>
      <c r="E187" s="202"/>
      <c r="F187" s="202"/>
      <c r="G187" s="202"/>
      <c r="H187" s="202"/>
      <c r="I187" s="202"/>
      <c r="J187" s="202"/>
      <c r="P187" s="2"/>
      <c r="Q187" s="2"/>
    </row>
    <row r="188" spans="2:17" ht="15.95" customHeight="1" x14ac:dyDescent="0.2">
      <c r="B188" s="202"/>
      <c r="C188" s="202"/>
      <c r="D188" s="202"/>
      <c r="E188" s="202"/>
      <c r="F188" s="202"/>
      <c r="G188" s="202"/>
      <c r="H188" s="202"/>
      <c r="I188" s="202"/>
      <c r="J188" s="202"/>
      <c r="P188" s="2"/>
      <c r="Q188" s="2"/>
    </row>
    <row r="189" spans="2:17" ht="15.95" customHeight="1" x14ac:dyDescent="0.2">
      <c r="B189" s="24"/>
      <c r="C189" s="24"/>
      <c r="D189" s="24"/>
      <c r="E189" s="24"/>
      <c r="F189" s="24"/>
      <c r="G189" s="24"/>
      <c r="H189" s="24"/>
      <c r="I189" s="24"/>
      <c r="J189" s="24"/>
      <c r="P189" s="2"/>
      <c r="Q189" s="2"/>
    </row>
    <row r="190" spans="2:17" ht="15.95" customHeight="1" x14ac:dyDescent="0.2">
      <c r="B190" s="24"/>
      <c r="C190" s="24"/>
      <c r="D190" s="24"/>
      <c r="E190" s="24"/>
      <c r="F190" s="24"/>
      <c r="G190" s="24"/>
      <c r="H190" s="24"/>
      <c r="I190" s="24"/>
      <c r="J190" s="24"/>
      <c r="P190" s="2"/>
      <c r="Q190" s="2"/>
    </row>
    <row r="191" spans="2:17" ht="15.95" customHeight="1" x14ac:dyDescent="0.2">
      <c r="B191" s="24"/>
      <c r="C191" s="24"/>
      <c r="D191" s="24"/>
      <c r="E191" s="24"/>
      <c r="F191" s="24"/>
      <c r="G191" s="24"/>
      <c r="H191" s="24"/>
      <c r="I191" s="24"/>
      <c r="J191" s="24"/>
      <c r="P191" s="2"/>
      <c r="Q191" s="2"/>
    </row>
    <row r="192" spans="2:17" ht="15.95" customHeight="1" x14ac:dyDescent="0.2">
      <c r="B192" s="24"/>
      <c r="C192" s="24"/>
      <c r="D192" s="24"/>
      <c r="E192" s="24"/>
      <c r="F192" s="24"/>
      <c r="G192" s="24"/>
      <c r="H192" s="24"/>
      <c r="I192" s="24"/>
      <c r="J192" s="24"/>
      <c r="P192" s="2"/>
      <c r="Q192" s="2"/>
    </row>
    <row r="193" spans="2:17" ht="15.95" customHeight="1" x14ac:dyDescent="0.2">
      <c r="B193" s="24"/>
      <c r="C193" s="24"/>
      <c r="D193" s="24"/>
      <c r="E193" s="24"/>
      <c r="F193" s="24"/>
      <c r="G193" s="24"/>
      <c r="H193" s="24"/>
      <c r="I193" s="24"/>
      <c r="J193" s="24"/>
      <c r="P193" s="2"/>
      <c r="Q193" s="2"/>
    </row>
    <row r="194" spans="2:17" ht="15.95" customHeight="1" x14ac:dyDescent="0.2">
      <c r="B194" s="24"/>
      <c r="C194" s="24"/>
      <c r="D194" s="24"/>
      <c r="E194" s="24"/>
      <c r="F194" s="24"/>
      <c r="G194" s="24"/>
      <c r="H194" s="24"/>
      <c r="I194" s="24"/>
      <c r="J194" s="24"/>
      <c r="P194" s="2"/>
      <c r="Q194" s="2"/>
    </row>
    <row r="195" spans="2:17" ht="15.95" customHeight="1" x14ac:dyDescent="0.2">
      <c r="B195" s="24"/>
      <c r="C195" s="24"/>
      <c r="D195" s="24"/>
      <c r="E195" s="24"/>
      <c r="F195" s="24"/>
      <c r="G195" s="24"/>
      <c r="H195" s="24"/>
      <c r="I195" s="24"/>
      <c r="J195" s="24"/>
      <c r="P195" s="2"/>
      <c r="Q195" s="2"/>
    </row>
    <row r="196" spans="2:17" ht="15.95" customHeight="1" x14ac:dyDescent="0.2">
      <c r="B196" s="24"/>
      <c r="C196" s="24"/>
      <c r="D196" s="24"/>
      <c r="E196" s="24"/>
      <c r="F196" s="24"/>
      <c r="G196" s="24"/>
      <c r="H196" s="24"/>
      <c r="I196" s="24"/>
      <c r="J196" s="24"/>
      <c r="P196" s="2"/>
      <c r="Q196" s="2"/>
    </row>
    <row r="197" spans="2:17" ht="15.95" customHeight="1" x14ac:dyDescent="0.2">
      <c r="B197" s="24"/>
      <c r="C197" s="24"/>
      <c r="D197" s="24"/>
      <c r="E197" s="24"/>
      <c r="F197" s="24"/>
      <c r="G197" s="24"/>
      <c r="H197" s="24"/>
      <c r="I197" s="24"/>
      <c r="J197" s="24"/>
      <c r="P197" s="2"/>
      <c r="Q197" s="2"/>
    </row>
    <row r="198" spans="2:17" ht="15.95" customHeight="1" x14ac:dyDescent="0.2">
      <c r="B198" s="24"/>
      <c r="C198" s="24"/>
      <c r="D198" s="24"/>
      <c r="E198" s="24"/>
      <c r="F198" s="24"/>
      <c r="G198" s="24"/>
      <c r="H198" s="24"/>
      <c r="I198" s="24"/>
      <c r="J198" s="24"/>
      <c r="P198" s="2"/>
      <c r="Q198" s="2"/>
    </row>
    <row r="199" spans="2:17" ht="15.95" customHeight="1" x14ac:dyDescent="0.2">
      <c r="B199" s="24"/>
      <c r="C199" s="24"/>
      <c r="D199" s="24"/>
      <c r="E199" s="24"/>
      <c r="F199" s="24"/>
      <c r="G199" s="24"/>
      <c r="H199" s="24"/>
      <c r="I199" s="24"/>
      <c r="J199" s="24"/>
      <c r="P199" s="2"/>
      <c r="Q199" s="2"/>
    </row>
    <row r="200" spans="2:17" ht="15.95" customHeight="1" x14ac:dyDescent="0.2">
      <c r="B200" s="24"/>
      <c r="C200" s="24"/>
      <c r="D200" s="24"/>
      <c r="E200" s="24"/>
      <c r="F200" s="24"/>
      <c r="G200" s="24"/>
      <c r="H200" s="24"/>
      <c r="I200" s="24"/>
      <c r="J200" s="24"/>
      <c r="P200" s="2"/>
      <c r="Q200" s="2"/>
    </row>
    <row r="201" spans="2:17" ht="15.95" customHeight="1" x14ac:dyDescent="0.2">
      <c r="B201" s="24"/>
      <c r="C201" s="24"/>
      <c r="D201" s="24"/>
      <c r="E201" s="24"/>
      <c r="F201" s="24"/>
      <c r="G201" s="24"/>
      <c r="H201" s="24"/>
      <c r="I201" s="24"/>
      <c r="J201" s="24"/>
      <c r="P201" s="2"/>
      <c r="Q201" s="2"/>
    </row>
    <row r="202" spans="2:17" ht="15.95" customHeight="1" x14ac:dyDescent="0.2">
      <c r="B202" s="24"/>
      <c r="C202" s="24"/>
      <c r="D202" s="24"/>
      <c r="E202" s="24"/>
      <c r="F202" s="24"/>
      <c r="G202" s="24"/>
      <c r="H202" s="24"/>
      <c r="I202" s="24"/>
      <c r="J202" s="24"/>
      <c r="P202" s="2"/>
      <c r="Q202" s="2"/>
    </row>
    <row r="203" spans="2:17" ht="15.95" customHeight="1" x14ac:dyDescent="0.2">
      <c r="B203" s="24"/>
      <c r="C203" s="24"/>
      <c r="D203" s="24"/>
      <c r="E203" s="24"/>
      <c r="F203" s="24"/>
      <c r="G203" s="24"/>
      <c r="H203" s="24"/>
      <c r="I203" s="24"/>
      <c r="J203" s="24"/>
      <c r="P203" s="2"/>
      <c r="Q203" s="2"/>
    </row>
    <row r="204" spans="2:17" ht="15.95" customHeight="1" x14ac:dyDescent="0.2">
      <c r="B204" s="24"/>
      <c r="C204" s="24"/>
      <c r="D204" s="24"/>
      <c r="E204" s="24"/>
      <c r="F204" s="24"/>
      <c r="G204" s="24"/>
      <c r="H204" s="24"/>
      <c r="I204" s="24"/>
      <c r="J204" s="24"/>
      <c r="P204" s="2"/>
      <c r="Q204" s="2"/>
    </row>
    <row r="205" spans="2:17" ht="15.95" customHeight="1" x14ac:dyDescent="0.2">
      <c r="B205" s="202" t="s">
        <v>706</v>
      </c>
      <c r="C205" s="202"/>
      <c r="D205" s="202"/>
      <c r="E205" s="202"/>
      <c r="F205" s="202"/>
      <c r="G205" s="202"/>
      <c r="H205" s="202"/>
      <c r="I205" s="202"/>
      <c r="J205" s="202"/>
      <c r="P205" s="2"/>
      <c r="Q205" s="2"/>
    </row>
    <row r="206" spans="2:17" ht="15.95" customHeight="1" x14ac:dyDescent="0.2">
      <c r="B206" s="202"/>
      <c r="C206" s="202"/>
      <c r="D206" s="202"/>
      <c r="E206" s="202"/>
      <c r="F206" s="202"/>
      <c r="G206" s="202"/>
      <c r="H206" s="202"/>
      <c r="I206" s="202"/>
      <c r="J206" s="202"/>
      <c r="P206" s="2"/>
      <c r="Q206" s="2"/>
    </row>
    <row r="207" spans="2:17" ht="15.95" customHeight="1" x14ac:dyDescent="0.2">
      <c r="B207" s="202"/>
      <c r="C207" s="202"/>
      <c r="D207" s="202"/>
      <c r="E207" s="202"/>
      <c r="F207" s="202"/>
      <c r="G207" s="202"/>
      <c r="H207" s="202"/>
      <c r="I207" s="202"/>
      <c r="J207" s="202"/>
      <c r="P207" s="2"/>
      <c r="Q207" s="2"/>
    </row>
    <row r="208" spans="2:17" ht="15.95" customHeight="1" x14ac:dyDescent="0.2">
      <c r="B208" s="202"/>
      <c r="C208" s="202"/>
      <c r="D208" s="202"/>
      <c r="E208" s="202"/>
      <c r="F208" s="202"/>
      <c r="G208" s="202"/>
      <c r="H208" s="202"/>
      <c r="I208" s="202"/>
      <c r="J208" s="202"/>
      <c r="P208" s="2"/>
      <c r="Q208" s="2"/>
    </row>
    <row r="209" spans="2:17" ht="15.95" customHeight="1" x14ac:dyDescent="0.2">
      <c r="B209" s="202"/>
      <c r="C209" s="202"/>
      <c r="D209" s="202"/>
      <c r="E209" s="202"/>
      <c r="F209" s="202"/>
      <c r="G209" s="202"/>
      <c r="H209" s="202"/>
      <c r="I209" s="202"/>
      <c r="J209" s="202"/>
      <c r="P209" s="2"/>
      <c r="Q209" s="2"/>
    </row>
    <row r="210" spans="2:17" ht="15.95" customHeight="1" x14ac:dyDescent="0.2">
      <c r="B210" s="202"/>
      <c r="C210" s="202"/>
      <c r="D210" s="202"/>
      <c r="E210" s="202"/>
      <c r="F210" s="202"/>
      <c r="G210" s="202"/>
      <c r="H210" s="202"/>
      <c r="I210" s="202"/>
      <c r="J210" s="202"/>
      <c r="P210" s="2"/>
      <c r="Q210" s="2"/>
    </row>
    <row r="211" spans="2:17" ht="15.95" customHeight="1" x14ac:dyDescent="0.2">
      <c r="B211" s="202"/>
      <c r="C211" s="202"/>
      <c r="D211" s="202"/>
      <c r="E211" s="202"/>
      <c r="F211" s="202"/>
      <c r="G211" s="202"/>
      <c r="H211" s="202"/>
      <c r="I211" s="202"/>
      <c r="J211" s="202"/>
      <c r="P211" s="2"/>
      <c r="Q211" s="2"/>
    </row>
    <row r="212" spans="2:17" ht="15.95" customHeight="1" x14ac:dyDescent="0.2">
      <c r="B212" s="212" t="s">
        <v>21</v>
      </c>
      <c r="C212" s="212"/>
      <c r="D212" s="212"/>
      <c r="E212" s="212"/>
      <c r="F212" s="212"/>
      <c r="G212" s="212"/>
      <c r="H212" s="212"/>
      <c r="I212" s="212"/>
      <c r="J212" s="212"/>
      <c r="P212" s="2"/>
      <c r="Q212" s="2"/>
    </row>
    <row r="213" spans="2:17" ht="15.95" customHeight="1" x14ac:dyDescent="0.2">
      <c r="B213" s="212"/>
      <c r="C213" s="212"/>
      <c r="D213" s="212"/>
      <c r="E213" s="212"/>
      <c r="F213" s="212"/>
      <c r="G213" s="212"/>
      <c r="H213" s="212"/>
      <c r="I213" s="212"/>
      <c r="J213" s="212"/>
      <c r="P213" s="2"/>
      <c r="Q213" s="2"/>
    </row>
    <row r="214" spans="2:17" ht="15.95" customHeight="1" x14ac:dyDescent="0.2">
      <c r="B214" s="212"/>
      <c r="C214" s="212"/>
      <c r="D214" s="212"/>
      <c r="E214" s="212"/>
      <c r="F214" s="212"/>
      <c r="G214" s="212"/>
      <c r="H214" s="212"/>
      <c r="I214" s="212"/>
      <c r="J214" s="212"/>
      <c r="P214" s="2"/>
      <c r="Q214" s="2"/>
    </row>
    <row r="215" spans="2:17" ht="15.95" customHeight="1" x14ac:dyDescent="0.2">
      <c r="B215" s="202" t="s">
        <v>417</v>
      </c>
      <c r="C215" s="202"/>
      <c r="D215" s="202"/>
      <c r="E215" s="202"/>
      <c r="F215" s="202"/>
      <c r="G215" s="202"/>
      <c r="H215" s="202"/>
      <c r="I215" s="202"/>
      <c r="J215" s="202"/>
      <c r="P215" s="2"/>
      <c r="Q215" s="2"/>
    </row>
    <row r="216" spans="2:17" ht="15.95" customHeight="1" x14ac:dyDescent="0.2">
      <c r="B216" s="202"/>
      <c r="C216" s="202"/>
      <c r="D216" s="202"/>
      <c r="E216" s="202"/>
      <c r="F216" s="202"/>
      <c r="G216" s="202"/>
      <c r="H216" s="202"/>
      <c r="I216" s="202"/>
      <c r="J216" s="202"/>
      <c r="P216" s="2"/>
      <c r="Q216" s="2"/>
    </row>
    <row r="217" spans="2:17" ht="15.95" customHeight="1" x14ac:dyDescent="0.2">
      <c r="B217" s="241" t="s">
        <v>707</v>
      </c>
      <c r="C217" s="202"/>
      <c r="D217" s="202"/>
      <c r="E217" s="202"/>
      <c r="F217" s="202"/>
      <c r="G217" s="202"/>
      <c r="H217" s="202"/>
      <c r="I217" s="202"/>
      <c r="J217" s="202"/>
      <c r="P217" s="2"/>
      <c r="Q217" s="2"/>
    </row>
    <row r="218" spans="2:17" ht="15.95" customHeight="1" x14ac:dyDescent="0.2">
      <c r="B218" s="202"/>
      <c r="C218" s="202"/>
      <c r="D218" s="202"/>
      <c r="E218" s="202"/>
      <c r="F218" s="202"/>
      <c r="G218" s="202"/>
      <c r="H218" s="202"/>
      <c r="I218" s="202"/>
      <c r="J218" s="202"/>
      <c r="P218" s="2"/>
      <c r="Q218" s="2"/>
    </row>
    <row r="219" spans="2:17" ht="15.95" customHeight="1" x14ac:dyDescent="0.2">
      <c r="B219" s="202"/>
      <c r="C219" s="202"/>
      <c r="D219" s="202"/>
      <c r="E219" s="202"/>
      <c r="F219" s="202"/>
      <c r="G219" s="202"/>
      <c r="H219" s="202"/>
      <c r="I219" s="202"/>
      <c r="J219" s="202"/>
      <c r="P219" s="2"/>
      <c r="Q219" s="2"/>
    </row>
    <row r="220" spans="2:17" ht="15.95" customHeight="1" x14ac:dyDescent="0.2">
      <c r="B220" s="202"/>
      <c r="C220" s="202"/>
      <c r="D220" s="202"/>
      <c r="E220" s="202"/>
      <c r="F220" s="202"/>
      <c r="G220" s="202"/>
      <c r="H220" s="202"/>
      <c r="I220" s="202"/>
      <c r="J220" s="202"/>
      <c r="P220" s="2"/>
      <c r="Q220" s="2"/>
    </row>
    <row r="221" spans="2:17" ht="15.95" customHeight="1" x14ac:dyDescent="0.2">
      <c r="B221" s="202"/>
      <c r="C221" s="202"/>
      <c r="D221" s="202"/>
      <c r="E221" s="202"/>
      <c r="F221" s="202"/>
      <c r="G221" s="202"/>
      <c r="H221" s="202"/>
      <c r="I221" s="202"/>
      <c r="J221" s="202"/>
      <c r="P221" s="2"/>
      <c r="Q221" s="2"/>
    </row>
    <row r="222" spans="2:17" ht="15.95" customHeight="1" x14ac:dyDescent="0.2">
      <c r="B222" s="202"/>
      <c r="C222" s="202"/>
      <c r="D222" s="202"/>
      <c r="E222" s="202"/>
      <c r="F222" s="202"/>
      <c r="G222" s="202"/>
      <c r="H222" s="202"/>
      <c r="I222" s="202"/>
      <c r="J222" s="202"/>
      <c r="P222" s="2"/>
      <c r="Q222" s="2"/>
    </row>
    <row r="223" spans="2:17" ht="15.95" customHeight="1" x14ac:dyDescent="0.2">
      <c r="B223" s="202"/>
      <c r="C223" s="202"/>
      <c r="D223" s="202"/>
      <c r="E223" s="202"/>
      <c r="F223" s="202"/>
      <c r="G223" s="202"/>
      <c r="H223" s="202"/>
      <c r="I223" s="202"/>
      <c r="J223" s="202"/>
      <c r="P223" s="2"/>
      <c r="Q223" s="2"/>
    </row>
    <row r="224" spans="2:17" ht="15.95" customHeight="1" x14ac:dyDescent="0.2">
      <c r="B224" s="202"/>
      <c r="C224" s="202"/>
      <c r="D224" s="202"/>
      <c r="E224" s="202"/>
      <c r="F224" s="202"/>
      <c r="G224" s="202"/>
      <c r="H224" s="202"/>
      <c r="I224" s="202"/>
      <c r="J224" s="202"/>
      <c r="P224" s="2"/>
      <c r="Q224" s="2"/>
    </row>
    <row r="225" spans="1:17" ht="15.95" customHeight="1" x14ac:dyDescent="0.2">
      <c r="B225" s="202" t="s">
        <v>25</v>
      </c>
      <c r="C225" s="202"/>
      <c r="D225" s="202"/>
      <c r="E225" s="202"/>
      <c r="F225" s="202"/>
      <c r="G225" s="202"/>
      <c r="H225" s="202"/>
      <c r="I225" s="202"/>
      <c r="J225" s="202"/>
      <c r="P225" s="2"/>
      <c r="Q225" s="2"/>
    </row>
    <row r="226" spans="1:17" ht="15.95" customHeight="1" x14ac:dyDescent="0.2">
      <c r="B226" s="202"/>
      <c r="C226" s="202"/>
      <c r="D226" s="202"/>
      <c r="E226" s="202"/>
      <c r="F226" s="202"/>
      <c r="G226" s="202"/>
      <c r="H226" s="202"/>
      <c r="I226" s="202"/>
      <c r="J226" s="202"/>
      <c r="P226" s="2"/>
      <c r="Q226" s="2"/>
    </row>
    <row r="227" spans="1:17" ht="15.95" customHeight="1" x14ac:dyDescent="0.2">
      <c r="B227" s="24"/>
      <c r="C227" s="24"/>
      <c r="D227" s="24"/>
      <c r="E227" s="24"/>
      <c r="F227" s="24"/>
      <c r="G227" s="24"/>
      <c r="H227" s="24"/>
      <c r="I227" s="24"/>
      <c r="J227" s="24"/>
      <c r="P227" s="2"/>
      <c r="Q227" s="2"/>
    </row>
    <row r="228" spans="1:17" ht="15.95" customHeight="1" x14ac:dyDescent="0.2">
      <c r="B228" s="24"/>
      <c r="C228" s="24"/>
      <c r="D228" s="24"/>
      <c r="E228" s="24"/>
      <c r="F228" s="24"/>
      <c r="G228" s="24"/>
      <c r="H228" s="24"/>
      <c r="I228" s="24"/>
      <c r="J228" s="24"/>
      <c r="P228" s="2"/>
      <c r="Q228" s="2"/>
    </row>
    <row r="229" spans="1:17" ht="15.95" customHeight="1" x14ac:dyDescent="0.2">
      <c r="B229" s="24"/>
      <c r="C229" s="24"/>
      <c r="D229" s="24"/>
      <c r="E229" s="24"/>
      <c r="F229" s="24"/>
      <c r="G229" s="24"/>
      <c r="H229" s="24"/>
      <c r="I229" s="24"/>
      <c r="J229" s="24"/>
      <c r="P229" s="2"/>
      <c r="Q229" s="2"/>
    </row>
    <row r="230" spans="1:17" ht="15.95" customHeight="1" x14ac:dyDescent="0.2">
      <c r="B230" s="24"/>
      <c r="C230" s="24"/>
      <c r="D230" s="24"/>
      <c r="E230" s="24"/>
      <c r="F230" s="24"/>
      <c r="G230" s="24"/>
      <c r="H230" s="24"/>
      <c r="I230" s="24"/>
      <c r="J230" s="24"/>
      <c r="P230" s="2"/>
      <c r="Q230" s="2"/>
    </row>
    <row r="231" spans="1:17" ht="15.95" customHeight="1" x14ac:dyDescent="0.2">
      <c r="B231" s="24"/>
      <c r="C231" s="24"/>
      <c r="D231" s="24"/>
      <c r="E231" s="24"/>
      <c r="F231" s="24"/>
      <c r="G231" s="24"/>
      <c r="H231" s="24"/>
      <c r="I231" s="24"/>
      <c r="J231" s="24"/>
      <c r="P231" s="2"/>
      <c r="Q231" s="2"/>
    </row>
    <row r="232" spans="1:17" ht="15.95" customHeight="1" x14ac:dyDescent="0.2">
      <c r="B232" s="24"/>
      <c r="C232" s="24"/>
      <c r="D232" s="24"/>
      <c r="E232" s="24"/>
      <c r="F232" s="24"/>
      <c r="G232" s="24"/>
      <c r="H232" s="24"/>
      <c r="I232" s="24"/>
      <c r="J232" s="24"/>
      <c r="P232" s="2"/>
      <c r="Q232" s="2"/>
    </row>
    <row r="233" spans="1:17" ht="15.95" customHeight="1" x14ac:dyDescent="0.2">
      <c r="B233" s="24"/>
      <c r="C233" s="24"/>
      <c r="D233" s="24"/>
      <c r="E233" s="24"/>
      <c r="F233" s="24"/>
      <c r="G233" s="24"/>
      <c r="H233" s="24"/>
      <c r="I233" s="24"/>
      <c r="J233" s="24"/>
      <c r="P233" s="2"/>
      <c r="Q233" s="2"/>
    </row>
    <row r="234" spans="1:17" ht="15.95" customHeight="1" x14ac:dyDescent="0.2">
      <c r="B234" s="202" t="s">
        <v>418</v>
      </c>
      <c r="C234" s="202"/>
      <c r="D234" s="202"/>
      <c r="E234" s="202"/>
      <c r="F234" s="202"/>
      <c r="G234" s="202"/>
      <c r="H234" s="202"/>
      <c r="I234" s="202"/>
      <c r="J234" s="202"/>
      <c r="P234" s="2"/>
      <c r="Q234" s="2"/>
    </row>
    <row r="235" spans="1:17" ht="15.95" customHeight="1" x14ac:dyDescent="0.2">
      <c r="B235" s="202"/>
      <c r="C235" s="202"/>
      <c r="D235" s="202"/>
      <c r="E235" s="202"/>
      <c r="F235" s="202"/>
      <c r="G235" s="202"/>
      <c r="H235" s="202"/>
      <c r="I235" s="202"/>
      <c r="J235" s="202"/>
      <c r="P235" s="2"/>
      <c r="Q235" s="2"/>
    </row>
    <row r="236" spans="1:17" ht="15.95" customHeight="1" x14ac:dyDescent="0.2">
      <c r="B236" s="202"/>
      <c r="C236" s="202"/>
      <c r="D236" s="202"/>
      <c r="E236" s="202"/>
      <c r="F236" s="202"/>
      <c r="G236" s="202"/>
      <c r="H236" s="202"/>
      <c r="I236" s="202"/>
      <c r="J236" s="202"/>
      <c r="P236" s="2"/>
      <c r="Q236" s="2"/>
    </row>
    <row r="237" spans="1:17" ht="15.95" customHeight="1" x14ac:dyDescent="0.2">
      <c r="P237" s="2"/>
      <c r="Q237" s="2"/>
    </row>
    <row r="238" spans="1:17" ht="15.95" customHeight="1" x14ac:dyDescent="0.2">
      <c r="A238" s="2"/>
      <c r="B238" s="2"/>
      <c r="C238" s="2"/>
      <c r="D238" s="2"/>
      <c r="E238" s="2"/>
      <c r="F238" s="2"/>
      <c r="G238" s="2"/>
      <c r="H238" s="2"/>
      <c r="I238" s="2"/>
      <c r="J238" s="192" t="s">
        <v>119</v>
      </c>
      <c r="K238" s="192"/>
      <c r="L238" s="192"/>
      <c r="M238" s="192"/>
      <c r="N238" s="192"/>
      <c r="O238" s="192"/>
      <c r="P238" s="2"/>
      <c r="Q238" s="2"/>
    </row>
    <row r="240" spans="1:17" ht="15.95" customHeight="1" x14ac:dyDescent="0.2">
      <c r="B240" s="151" t="s">
        <v>77</v>
      </c>
      <c r="C240" s="151"/>
      <c r="D240" s="151"/>
    </row>
    <row r="241" spans="2:4" ht="15.95" customHeight="1" x14ac:dyDescent="0.2">
      <c r="B241" s="152"/>
      <c r="C241" s="152"/>
      <c r="D241" s="152"/>
    </row>
    <row r="242" spans="2:4" ht="15.95" customHeight="1" x14ac:dyDescent="0.2">
      <c r="B242" s="149" t="s">
        <v>80</v>
      </c>
      <c r="C242" s="149"/>
      <c r="D242" s="149"/>
    </row>
  </sheetData>
  <sheetProtection algorithmName="SHA-512" hashValue="uMUu9sFsJ843L/hIf1P1FcczZRUClB38dVvGzopbucZ6W91SJgGRHOZLJWLylxj80AnJRs0XZFecAquA2sH4Uw==" saltValue="XJUqCgCRIrMSt7MBAftLzA==" spinCount="100000" sheet="1" objects="1" scenarios="1"/>
  <mergeCells count="58">
    <mergeCell ref="B241:D241"/>
    <mergeCell ref="B242:D242"/>
    <mergeCell ref="B217:J224"/>
    <mergeCell ref="B225:J226"/>
    <mergeCell ref="B234:J236"/>
    <mergeCell ref="B240:D240"/>
    <mergeCell ref="J238:O238"/>
    <mergeCell ref="B157:J161"/>
    <mergeCell ref="B85:J88"/>
    <mergeCell ref="B89:J90"/>
    <mergeCell ref="B91:J95"/>
    <mergeCell ref="B120:J129"/>
    <mergeCell ref="B106:J107"/>
    <mergeCell ref="B108:J109"/>
    <mergeCell ref="B112:J113"/>
    <mergeCell ref="B149:J153"/>
    <mergeCell ref="B116:J117"/>
    <mergeCell ref="B154:J156"/>
    <mergeCell ref="B147:J148"/>
    <mergeCell ref="M2:O2"/>
    <mergeCell ref="B4:H5"/>
    <mergeCell ref="B43:J48"/>
    <mergeCell ref="B55:J55"/>
    <mergeCell ref="B6:J12"/>
    <mergeCell ref="L10:N12"/>
    <mergeCell ref="B22:J24"/>
    <mergeCell ref="B27:J30"/>
    <mergeCell ref="L27:P41"/>
    <mergeCell ref="B15:J19"/>
    <mergeCell ref="B20:J21"/>
    <mergeCell ref="K27:K28"/>
    <mergeCell ref="B36:J38"/>
    <mergeCell ref="B81:J82"/>
    <mergeCell ref="B96:J98"/>
    <mergeCell ref="B59:J62"/>
    <mergeCell ref="E56:G57"/>
    <mergeCell ref="K108:K109"/>
    <mergeCell ref="L70:P76"/>
    <mergeCell ref="L77:P78"/>
    <mergeCell ref="B70:J74"/>
    <mergeCell ref="B75:J76"/>
    <mergeCell ref="B77:J78"/>
    <mergeCell ref="K70:K71"/>
    <mergeCell ref="M129:O129"/>
    <mergeCell ref="B132:J137"/>
    <mergeCell ref="L130:P136"/>
    <mergeCell ref="B143:J146"/>
    <mergeCell ref="L108:P114"/>
    <mergeCell ref="L115:P119"/>
    <mergeCell ref="L120:P121"/>
    <mergeCell ref="L122:P123"/>
    <mergeCell ref="O128:P128"/>
    <mergeCell ref="B205:J211"/>
    <mergeCell ref="B212:J214"/>
    <mergeCell ref="B215:J216"/>
    <mergeCell ref="B171:J179"/>
    <mergeCell ref="B180:J183"/>
    <mergeCell ref="B184:J188"/>
  </mergeCells>
  <phoneticPr fontId="0" type="noConversion"/>
  <hyperlinks>
    <hyperlink ref="B242:D242" r:id="rId1" location="'Αντιδράσεις υποκατάστασης'!A1" display="… στην αρχή της σελίδας"/>
  </hyperlinks>
  <pageMargins left="0.75" right="0.75" top="1" bottom="1" header="0.5" footer="0.5"/>
  <pageSetup paperSize="9" orientation="portrait" horizontalDpi="300" verticalDpi="300"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9"/>
  <sheetViews>
    <sheetView zoomScale="93" zoomScaleNormal="93" workbookViewId="0"/>
  </sheetViews>
  <sheetFormatPr defaultColWidth="9.140625" defaultRowHeight="15.95" customHeight="1" x14ac:dyDescent="0.2"/>
  <cols>
    <col min="1" max="16384" width="9.140625" style="31"/>
  </cols>
  <sheetData>
    <row r="1" spans="1:17" s="4" customFormat="1" ht="15.95" customHeight="1" x14ac:dyDescent="0.2">
      <c r="P1" s="2"/>
      <c r="Q1" s="2"/>
    </row>
    <row r="2" spans="1:17" s="4" customFormat="1" ht="15.95" customHeight="1" x14ac:dyDescent="0.2">
      <c r="A2" s="2"/>
      <c r="B2" s="2"/>
      <c r="C2" s="2"/>
      <c r="D2" s="2"/>
      <c r="E2" s="2"/>
      <c r="F2" s="2"/>
      <c r="G2" s="2"/>
      <c r="H2" s="2"/>
      <c r="I2" s="2"/>
      <c r="J2" s="2"/>
      <c r="K2" s="2"/>
      <c r="L2" s="2"/>
      <c r="M2" s="269" t="s">
        <v>81</v>
      </c>
      <c r="N2" s="269"/>
      <c r="O2" s="269"/>
      <c r="P2" s="2"/>
      <c r="Q2" s="2"/>
    </row>
    <row r="3" spans="1:17" s="4" customFormat="1" ht="15.95" customHeight="1" x14ac:dyDescent="0.2">
      <c r="P3" s="2"/>
      <c r="Q3" s="2"/>
    </row>
    <row r="4" spans="1:17" s="4" customFormat="1" ht="15.95" customHeight="1" x14ac:dyDescent="0.2">
      <c r="B4" s="161" t="s">
        <v>421</v>
      </c>
      <c r="C4" s="161"/>
      <c r="D4" s="161"/>
      <c r="E4" s="161"/>
      <c r="F4" s="161"/>
      <c r="G4" s="161"/>
      <c r="H4" s="161"/>
      <c r="P4" s="2"/>
      <c r="Q4" s="2"/>
    </row>
    <row r="5" spans="1:17" s="4" customFormat="1" ht="15.95" customHeight="1" x14ac:dyDescent="0.2">
      <c r="B5" s="161"/>
      <c r="C5" s="161"/>
      <c r="D5" s="161"/>
      <c r="E5" s="161"/>
      <c r="F5" s="161"/>
      <c r="G5" s="161"/>
      <c r="H5" s="161"/>
      <c r="P5" s="2"/>
      <c r="Q5" s="2"/>
    </row>
    <row r="6" spans="1:17" ht="15.95" customHeight="1" x14ac:dyDescent="0.2">
      <c r="B6" s="270" t="s">
        <v>424</v>
      </c>
      <c r="C6" s="271"/>
      <c r="D6" s="271"/>
      <c r="E6" s="271"/>
      <c r="F6" s="271"/>
      <c r="G6" s="271"/>
      <c r="H6" s="271"/>
      <c r="I6" s="271"/>
      <c r="J6" s="271"/>
      <c r="P6" s="2"/>
      <c r="Q6" s="2"/>
    </row>
    <row r="7" spans="1:17" ht="15.95" customHeight="1" x14ac:dyDescent="0.2">
      <c r="B7" s="271"/>
      <c r="C7" s="271"/>
      <c r="D7" s="271"/>
      <c r="E7" s="271"/>
      <c r="F7" s="271"/>
      <c r="G7" s="271"/>
      <c r="H7" s="271"/>
      <c r="I7" s="271"/>
      <c r="J7" s="271"/>
      <c r="P7" s="2"/>
      <c r="Q7" s="2"/>
    </row>
    <row r="8" spans="1:17" ht="15.95" customHeight="1" x14ac:dyDescent="0.2">
      <c r="B8" s="271"/>
      <c r="C8" s="271"/>
      <c r="D8" s="271"/>
      <c r="E8" s="271"/>
      <c r="F8" s="271"/>
      <c r="G8" s="271"/>
      <c r="H8" s="271"/>
      <c r="I8" s="271"/>
      <c r="J8" s="271"/>
      <c r="P8" s="2"/>
      <c r="Q8" s="2"/>
    </row>
    <row r="9" spans="1:17" ht="15.95" customHeight="1" x14ac:dyDescent="0.2">
      <c r="B9" s="271"/>
      <c r="C9" s="271"/>
      <c r="D9" s="271"/>
      <c r="E9" s="271"/>
      <c r="F9" s="271"/>
      <c r="G9" s="271"/>
      <c r="H9" s="271"/>
      <c r="I9" s="271"/>
      <c r="J9" s="271"/>
      <c r="P9" s="2"/>
      <c r="Q9" s="2"/>
    </row>
    <row r="10" spans="1:17" ht="15.95" customHeight="1" x14ac:dyDescent="0.2">
      <c r="B10" s="271"/>
      <c r="C10" s="271"/>
      <c r="D10" s="271"/>
      <c r="E10" s="271"/>
      <c r="F10" s="271"/>
      <c r="G10" s="271"/>
      <c r="H10" s="271"/>
      <c r="I10" s="271"/>
      <c r="J10" s="271"/>
      <c r="P10" s="2"/>
      <c r="Q10" s="2"/>
    </row>
    <row r="11" spans="1:17" ht="15.95" customHeight="1" x14ac:dyDescent="0.2">
      <c r="B11" s="271"/>
      <c r="C11" s="271"/>
      <c r="D11" s="271"/>
      <c r="E11" s="271"/>
      <c r="F11" s="271"/>
      <c r="G11" s="271"/>
      <c r="H11" s="271"/>
      <c r="I11" s="271"/>
      <c r="J11" s="271"/>
      <c r="P11" s="2"/>
      <c r="Q11" s="2"/>
    </row>
    <row r="12" spans="1:17" ht="15.95" customHeight="1" x14ac:dyDescent="0.2">
      <c r="B12" s="270" t="s">
        <v>422</v>
      </c>
      <c r="C12" s="271"/>
      <c r="D12" s="271"/>
      <c r="E12" s="271"/>
      <c r="F12" s="271"/>
      <c r="G12" s="271"/>
      <c r="H12" s="271"/>
      <c r="I12" s="271"/>
      <c r="J12" s="271"/>
      <c r="P12" s="2"/>
      <c r="Q12" s="2"/>
    </row>
    <row r="13" spans="1:17" ht="15.95" customHeight="1" x14ac:dyDescent="0.2">
      <c r="B13" s="271"/>
      <c r="C13" s="271"/>
      <c r="D13" s="271"/>
      <c r="E13" s="271"/>
      <c r="F13" s="271"/>
      <c r="G13" s="271"/>
      <c r="H13" s="271"/>
      <c r="I13" s="271"/>
      <c r="J13" s="271"/>
      <c r="P13" s="2"/>
      <c r="Q13" s="2"/>
    </row>
    <row r="14" spans="1:17" ht="15.95" customHeight="1" x14ac:dyDescent="0.2">
      <c r="B14" s="271"/>
      <c r="C14" s="271"/>
      <c r="D14" s="271"/>
      <c r="E14" s="271"/>
      <c r="F14" s="271"/>
      <c r="G14" s="271"/>
      <c r="H14" s="271"/>
      <c r="I14" s="271"/>
      <c r="J14" s="271"/>
      <c r="P14" s="2"/>
      <c r="Q14" s="2"/>
    </row>
    <row r="15" spans="1:17" ht="15.95" customHeight="1" x14ac:dyDescent="0.2">
      <c r="B15" s="271"/>
      <c r="C15" s="271"/>
      <c r="D15" s="271"/>
      <c r="E15" s="271"/>
      <c r="F15" s="271"/>
      <c r="G15" s="271"/>
      <c r="H15" s="271"/>
      <c r="I15" s="271"/>
      <c r="J15" s="271"/>
      <c r="P15" s="2"/>
      <c r="Q15" s="2"/>
    </row>
    <row r="16" spans="1:17" ht="15.95" customHeight="1" x14ac:dyDescent="0.2">
      <c r="B16" s="271"/>
      <c r="C16" s="271"/>
      <c r="D16" s="271"/>
      <c r="E16" s="271"/>
      <c r="F16" s="271"/>
      <c r="G16" s="271"/>
      <c r="H16" s="271"/>
      <c r="I16" s="271"/>
      <c r="J16" s="271"/>
      <c r="P16" s="2"/>
      <c r="Q16" s="2"/>
    </row>
    <row r="17" spans="2:17" ht="15.95" customHeight="1" x14ac:dyDescent="0.2">
      <c r="B17" s="270" t="s">
        <v>423</v>
      </c>
      <c r="C17" s="271"/>
      <c r="D17" s="271"/>
      <c r="E17" s="271"/>
      <c r="F17" s="271"/>
      <c r="G17" s="271"/>
      <c r="H17" s="271"/>
      <c r="I17" s="271"/>
      <c r="J17" s="271"/>
      <c r="P17" s="2"/>
      <c r="Q17" s="2"/>
    </row>
    <row r="18" spans="2:17" ht="15.95" customHeight="1" x14ac:dyDescent="0.2">
      <c r="B18" s="271"/>
      <c r="C18" s="271"/>
      <c r="D18" s="271"/>
      <c r="E18" s="271"/>
      <c r="F18" s="271"/>
      <c r="G18" s="271"/>
      <c r="H18" s="271"/>
      <c r="I18" s="271"/>
      <c r="J18" s="271"/>
      <c r="P18" s="2"/>
      <c r="Q18" s="2"/>
    </row>
    <row r="19" spans="2:17" ht="15.95" customHeight="1" x14ac:dyDescent="0.2">
      <c r="B19" s="271"/>
      <c r="C19" s="271"/>
      <c r="D19" s="271"/>
      <c r="E19" s="271"/>
      <c r="F19" s="271"/>
      <c r="G19" s="271"/>
      <c r="H19" s="271"/>
      <c r="I19" s="271"/>
      <c r="J19" s="271"/>
      <c r="P19" s="2"/>
      <c r="Q19" s="2"/>
    </row>
    <row r="20" spans="2:17" ht="15.95" customHeight="1" x14ac:dyDescent="0.2">
      <c r="B20" s="271"/>
      <c r="C20" s="271"/>
      <c r="D20" s="271"/>
      <c r="E20" s="271"/>
      <c r="F20" s="271"/>
      <c r="G20" s="271"/>
      <c r="H20" s="271"/>
      <c r="I20" s="271"/>
      <c r="J20" s="271"/>
      <c r="P20" s="2"/>
      <c r="Q20" s="2"/>
    </row>
    <row r="21" spans="2:17" ht="15.95" customHeight="1" x14ac:dyDescent="0.2">
      <c r="B21" s="270" t="s">
        <v>708</v>
      </c>
      <c r="C21" s="271"/>
      <c r="D21" s="271"/>
      <c r="E21" s="271"/>
      <c r="F21" s="271"/>
      <c r="G21" s="271"/>
      <c r="H21" s="271"/>
      <c r="I21" s="271"/>
      <c r="J21" s="271"/>
      <c r="P21" s="2"/>
      <c r="Q21" s="2"/>
    </row>
    <row r="22" spans="2:17" ht="15.95" customHeight="1" x14ac:dyDescent="0.2">
      <c r="B22" s="271"/>
      <c r="C22" s="271"/>
      <c r="D22" s="271"/>
      <c r="E22" s="271"/>
      <c r="F22" s="271"/>
      <c r="G22" s="271"/>
      <c r="H22" s="271"/>
      <c r="I22" s="271"/>
      <c r="J22" s="271"/>
      <c r="P22" s="2"/>
      <c r="Q22" s="2"/>
    </row>
    <row r="23" spans="2:17" ht="15.95" customHeight="1" x14ac:dyDescent="0.2">
      <c r="B23" s="271"/>
      <c r="C23" s="271"/>
      <c r="D23" s="271"/>
      <c r="E23" s="271"/>
      <c r="F23" s="271"/>
      <c r="G23" s="271"/>
      <c r="H23" s="271"/>
      <c r="I23" s="271"/>
      <c r="J23" s="271"/>
      <c r="P23" s="2"/>
      <c r="Q23" s="2"/>
    </row>
    <row r="24" spans="2:17" ht="15.95" customHeight="1" x14ac:dyDescent="0.2">
      <c r="B24" s="271"/>
      <c r="C24" s="271"/>
      <c r="D24" s="271"/>
      <c r="E24" s="271"/>
      <c r="F24" s="271"/>
      <c r="G24" s="271"/>
      <c r="H24" s="271"/>
      <c r="I24" s="271"/>
      <c r="J24" s="271"/>
      <c r="P24" s="2"/>
      <c r="Q24" s="2"/>
    </row>
    <row r="25" spans="2:17" ht="15.95" customHeight="1" x14ac:dyDescent="0.2">
      <c r="B25" s="271"/>
      <c r="C25" s="271"/>
      <c r="D25" s="271"/>
      <c r="E25" s="271"/>
      <c r="F25" s="271"/>
      <c r="G25" s="271"/>
      <c r="H25" s="271"/>
      <c r="I25" s="271"/>
      <c r="J25" s="271"/>
      <c r="P25" s="2"/>
      <c r="Q25" s="2"/>
    </row>
    <row r="26" spans="2:17" ht="15.95" customHeight="1" x14ac:dyDescent="0.2">
      <c r="B26" s="271"/>
      <c r="C26" s="271"/>
      <c r="D26" s="271"/>
      <c r="E26" s="271"/>
      <c r="F26" s="271"/>
      <c r="G26" s="271"/>
      <c r="H26" s="271"/>
      <c r="I26" s="271"/>
      <c r="J26" s="271"/>
      <c r="P26" s="2"/>
      <c r="Q26" s="2"/>
    </row>
    <row r="27" spans="2:17" ht="15.95" customHeight="1" x14ac:dyDescent="0.2">
      <c r="B27" s="271"/>
      <c r="C27" s="271"/>
      <c r="D27" s="271"/>
      <c r="E27" s="271"/>
      <c r="F27" s="271"/>
      <c r="G27" s="271"/>
      <c r="H27" s="271"/>
      <c r="I27" s="271"/>
      <c r="J27" s="271"/>
      <c r="P27" s="2"/>
      <c r="Q27" s="2"/>
    </row>
    <row r="28" spans="2:17" ht="15.95" customHeight="1" x14ac:dyDescent="0.2">
      <c r="B28" s="271"/>
      <c r="C28" s="271"/>
      <c r="D28" s="271"/>
      <c r="E28" s="271"/>
      <c r="F28" s="271"/>
      <c r="G28" s="271"/>
      <c r="H28" s="271"/>
      <c r="I28" s="271"/>
      <c r="J28" s="271"/>
      <c r="P28" s="2"/>
      <c r="Q28" s="2"/>
    </row>
    <row r="29" spans="2:17" ht="15.95" customHeight="1" x14ac:dyDescent="0.2">
      <c r="B29" s="271"/>
      <c r="C29" s="271"/>
      <c r="D29" s="271"/>
      <c r="E29" s="271"/>
      <c r="F29" s="271"/>
      <c r="G29" s="271"/>
      <c r="H29" s="271"/>
      <c r="I29" s="271"/>
      <c r="J29" s="271"/>
      <c r="P29" s="2"/>
      <c r="Q29" s="2"/>
    </row>
    <row r="30" spans="2:17" s="4" customFormat="1" ht="15.95" customHeight="1" x14ac:dyDescent="0.2">
      <c r="B30" s="292" t="s">
        <v>709</v>
      </c>
      <c r="C30" s="292"/>
      <c r="D30" s="292"/>
      <c r="E30" s="292"/>
      <c r="F30" s="292"/>
      <c r="G30" s="292"/>
      <c r="H30" s="292"/>
      <c r="I30" s="292"/>
      <c r="J30" s="292"/>
      <c r="P30" s="2"/>
      <c r="Q30" s="2"/>
    </row>
    <row r="31" spans="2:17" s="4" customFormat="1" ht="15.95" customHeight="1" x14ac:dyDescent="0.2">
      <c r="B31" s="292"/>
      <c r="C31" s="292"/>
      <c r="D31" s="292"/>
      <c r="E31" s="292"/>
      <c r="F31" s="292"/>
      <c r="G31" s="292"/>
      <c r="H31" s="292"/>
      <c r="I31" s="292"/>
      <c r="J31" s="292"/>
      <c r="P31" s="2"/>
      <c r="Q31" s="2"/>
    </row>
    <row r="32" spans="2:17" s="4" customFormat="1" ht="15.95" customHeight="1" x14ac:dyDescent="0.2">
      <c r="B32" s="292"/>
      <c r="C32" s="292"/>
      <c r="D32" s="292"/>
      <c r="E32" s="292"/>
      <c r="F32" s="292"/>
      <c r="G32" s="292"/>
      <c r="H32" s="292"/>
      <c r="I32" s="292"/>
      <c r="J32" s="292"/>
      <c r="P32" s="2"/>
      <c r="Q32" s="2"/>
    </row>
    <row r="33" spans="2:17" s="4" customFormat="1" ht="15.95" customHeight="1" x14ac:dyDescent="0.2">
      <c r="B33" s="292"/>
      <c r="C33" s="292"/>
      <c r="D33" s="292"/>
      <c r="E33" s="292"/>
      <c r="F33" s="292"/>
      <c r="G33" s="292"/>
      <c r="H33" s="292"/>
      <c r="I33" s="292"/>
      <c r="J33" s="292"/>
      <c r="P33" s="2"/>
      <c r="Q33" s="2"/>
    </row>
    <row r="34" spans="2:17" s="4" customFormat="1" ht="15.95" customHeight="1" x14ac:dyDescent="0.2">
      <c r="B34" s="292"/>
      <c r="C34" s="292"/>
      <c r="D34" s="292"/>
      <c r="E34" s="292"/>
      <c r="F34" s="292"/>
      <c r="G34" s="292"/>
      <c r="H34" s="292"/>
      <c r="I34" s="292"/>
      <c r="J34" s="292"/>
      <c r="P34" s="2"/>
      <c r="Q34" s="2"/>
    </row>
    <row r="35" spans="2:17" s="4" customFormat="1" ht="15.95" customHeight="1" x14ac:dyDescent="0.2">
      <c r="B35" s="292"/>
      <c r="C35" s="292"/>
      <c r="D35" s="292"/>
      <c r="E35" s="292"/>
      <c r="F35" s="292"/>
      <c r="G35" s="292"/>
      <c r="H35" s="292"/>
      <c r="I35" s="292"/>
      <c r="J35" s="292"/>
      <c r="P35" s="2"/>
      <c r="Q35" s="2"/>
    </row>
    <row r="36" spans="2:17" s="4" customFormat="1" ht="15.95" customHeight="1" x14ac:dyDescent="0.2">
      <c r="B36" s="292"/>
      <c r="C36" s="292"/>
      <c r="D36" s="292"/>
      <c r="E36" s="292"/>
      <c r="F36" s="292"/>
      <c r="G36" s="292"/>
      <c r="H36" s="292"/>
      <c r="I36" s="292"/>
      <c r="J36" s="292"/>
      <c r="P36" s="2"/>
      <c r="Q36" s="2"/>
    </row>
    <row r="37" spans="2:17" s="4" customFormat="1" ht="15.95" customHeight="1" x14ac:dyDescent="0.2">
      <c r="B37" s="292"/>
      <c r="C37" s="292"/>
      <c r="D37" s="292"/>
      <c r="E37" s="292"/>
      <c r="F37" s="292"/>
      <c r="G37" s="292"/>
      <c r="H37" s="292"/>
      <c r="I37" s="292"/>
      <c r="J37" s="292"/>
      <c r="P37" s="2"/>
      <c r="Q37" s="2"/>
    </row>
    <row r="38" spans="2:17" s="4" customFormat="1" ht="15.95" customHeight="1" x14ac:dyDescent="0.2">
      <c r="B38" s="292"/>
      <c r="C38" s="292"/>
      <c r="D38" s="292"/>
      <c r="E38" s="292"/>
      <c r="F38" s="292"/>
      <c r="G38" s="292"/>
      <c r="H38" s="292"/>
      <c r="I38" s="292"/>
      <c r="J38" s="292"/>
      <c r="P38" s="2"/>
      <c r="Q38" s="2"/>
    </row>
    <row r="39" spans="2:17" s="4" customFormat="1" ht="15.95" customHeight="1" x14ac:dyDescent="0.2">
      <c r="B39" s="272" t="s">
        <v>30</v>
      </c>
      <c r="C39" s="272"/>
      <c r="D39" s="272"/>
      <c r="E39" s="272"/>
      <c r="F39" s="272"/>
      <c r="G39" s="272"/>
      <c r="H39" s="272"/>
      <c r="I39" s="272"/>
      <c r="J39" s="272"/>
      <c r="K39" s="32" t="s">
        <v>78</v>
      </c>
      <c r="L39" s="225" t="s">
        <v>425</v>
      </c>
      <c r="M39" s="226"/>
      <c r="N39" s="226"/>
      <c r="O39" s="226"/>
      <c r="P39" s="227"/>
      <c r="Q39" s="2"/>
    </row>
    <row r="40" spans="2:17" s="4" customFormat="1" ht="15.95" customHeight="1" x14ac:dyDescent="0.2">
      <c r="B40" s="272"/>
      <c r="C40" s="272"/>
      <c r="D40" s="272"/>
      <c r="E40" s="272"/>
      <c r="F40" s="272"/>
      <c r="G40" s="272"/>
      <c r="H40" s="272"/>
      <c r="I40" s="272"/>
      <c r="J40" s="272"/>
      <c r="L40" s="193"/>
      <c r="M40" s="194"/>
      <c r="N40" s="194"/>
      <c r="O40" s="194"/>
      <c r="P40" s="195"/>
      <c r="Q40" s="2"/>
    </row>
    <row r="41" spans="2:17" s="4" customFormat="1" ht="15.95" customHeight="1" x14ac:dyDescent="0.2">
      <c r="B41" s="272"/>
      <c r="C41" s="272"/>
      <c r="D41" s="272"/>
      <c r="E41" s="272"/>
      <c r="F41" s="272"/>
      <c r="G41" s="272"/>
      <c r="H41" s="272"/>
      <c r="I41" s="272"/>
      <c r="J41" s="272"/>
      <c r="L41" s="193"/>
      <c r="M41" s="194"/>
      <c r="N41" s="194"/>
      <c r="O41" s="194"/>
      <c r="P41" s="195"/>
      <c r="Q41" s="2"/>
    </row>
    <row r="42" spans="2:17" s="4" customFormat="1" ht="15.95" customHeight="1" x14ac:dyDescent="0.2">
      <c r="B42" s="202" t="s">
        <v>874</v>
      </c>
      <c r="C42" s="202"/>
      <c r="D42" s="202"/>
      <c r="E42" s="202"/>
      <c r="F42" s="202"/>
      <c r="G42" s="202"/>
      <c r="H42" s="202"/>
      <c r="I42" s="202"/>
      <c r="J42" s="202"/>
      <c r="L42" s="193"/>
      <c r="M42" s="194"/>
      <c r="N42" s="194"/>
      <c r="O42" s="194"/>
      <c r="P42" s="195"/>
      <c r="Q42" s="2"/>
    </row>
    <row r="43" spans="2:17" s="4" customFormat="1" ht="15.95" customHeight="1" x14ac:dyDescent="0.2">
      <c r="B43" s="202"/>
      <c r="C43" s="202"/>
      <c r="D43" s="202"/>
      <c r="E43" s="202"/>
      <c r="F43" s="202"/>
      <c r="G43" s="202"/>
      <c r="H43" s="202"/>
      <c r="I43" s="202"/>
      <c r="J43" s="202"/>
      <c r="K43" s="15"/>
      <c r="L43" s="196"/>
      <c r="M43" s="197"/>
      <c r="N43" s="197"/>
      <c r="O43" s="197"/>
      <c r="P43" s="198"/>
      <c r="Q43" s="2"/>
    </row>
    <row r="44" spans="2:17" s="4" customFormat="1" ht="15.95" customHeight="1" x14ac:dyDescent="0.2">
      <c r="B44" s="30"/>
      <c r="C44" s="30"/>
      <c r="D44" s="30"/>
      <c r="E44" s="30"/>
      <c r="F44" s="30"/>
      <c r="G44" s="30"/>
      <c r="H44" s="30"/>
      <c r="I44" s="30"/>
      <c r="J44" s="30"/>
      <c r="K44" s="33"/>
      <c r="L44" s="29"/>
      <c r="M44" s="29"/>
      <c r="N44" s="29"/>
      <c r="O44" s="29"/>
      <c r="P44" s="2"/>
      <c r="Q44" s="2"/>
    </row>
    <row r="45" spans="2:17" s="4" customFormat="1" ht="15.95" customHeight="1" x14ac:dyDescent="0.2">
      <c r="B45" s="207" t="s">
        <v>76</v>
      </c>
      <c r="C45" s="207"/>
      <c r="D45" s="207"/>
      <c r="E45" s="207"/>
      <c r="F45" s="207"/>
      <c r="G45" s="207"/>
      <c r="H45" s="207"/>
      <c r="I45" s="207"/>
      <c r="J45" s="207"/>
      <c r="P45" s="2"/>
      <c r="Q45" s="2"/>
    </row>
    <row r="46" spans="2:17" s="4" customFormat="1" ht="15.95" customHeight="1" x14ac:dyDescent="0.2">
      <c r="B46" s="293" t="s">
        <v>75</v>
      </c>
      <c r="C46" s="207"/>
      <c r="D46" s="207"/>
      <c r="E46" s="207"/>
      <c r="F46" s="207"/>
      <c r="G46" s="207"/>
      <c r="H46" s="207"/>
      <c r="I46" s="207"/>
      <c r="J46" s="207"/>
      <c r="P46" s="2"/>
      <c r="Q46" s="2"/>
    </row>
    <row r="47" spans="2:17" s="4" customFormat="1" ht="15.95" customHeight="1" x14ac:dyDescent="0.2">
      <c r="B47" s="202" t="s">
        <v>710</v>
      </c>
      <c r="C47" s="202"/>
      <c r="D47" s="202"/>
      <c r="E47" s="202"/>
      <c r="F47" s="202"/>
      <c r="G47" s="202"/>
      <c r="H47" s="202"/>
      <c r="I47" s="202"/>
      <c r="J47" s="202"/>
      <c r="K47" s="28" t="s">
        <v>79</v>
      </c>
      <c r="L47" s="225" t="s">
        <v>29</v>
      </c>
      <c r="M47" s="226"/>
      <c r="N47" s="226"/>
      <c r="O47" s="226"/>
      <c r="P47" s="227"/>
      <c r="Q47" s="2"/>
    </row>
    <row r="48" spans="2:17" s="4" customFormat="1" ht="15.95" customHeight="1" x14ac:dyDescent="0.2">
      <c r="B48" s="202"/>
      <c r="C48" s="202"/>
      <c r="D48" s="202"/>
      <c r="E48" s="202"/>
      <c r="F48" s="202"/>
      <c r="G48" s="202"/>
      <c r="H48" s="202"/>
      <c r="I48" s="202"/>
      <c r="J48" s="202"/>
      <c r="K48" s="110"/>
      <c r="L48" s="193"/>
      <c r="M48" s="194"/>
      <c r="N48" s="194"/>
      <c r="O48" s="194"/>
      <c r="P48" s="195"/>
      <c r="Q48" s="2"/>
    </row>
    <row r="49" spans="2:17" s="4" customFormat="1" ht="15.95" customHeight="1" x14ac:dyDescent="0.2">
      <c r="B49" s="202"/>
      <c r="C49" s="202"/>
      <c r="D49" s="202"/>
      <c r="E49" s="202"/>
      <c r="F49" s="202"/>
      <c r="G49" s="202"/>
      <c r="H49" s="202"/>
      <c r="I49" s="202"/>
      <c r="J49" s="202"/>
      <c r="L49" s="193"/>
      <c r="M49" s="194"/>
      <c r="N49" s="194"/>
      <c r="O49" s="194"/>
      <c r="P49" s="195"/>
      <c r="Q49" s="2"/>
    </row>
    <row r="50" spans="2:17" s="4" customFormat="1" ht="15.95" customHeight="1" x14ac:dyDescent="0.2">
      <c r="B50" s="202"/>
      <c r="C50" s="202"/>
      <c r="D50" s="202"/>
      <c r="E50" s="202"/>
      <c r="F50" s="202"/>
      <c r="G50" s="202"/>
      <c r="H50" s="202"/>
      <c r="I50" s="202"/>
      <c r="J50" s="202"/>
      <c r="L50" s="193"/>
      <c r="M50" s="194"/>
      <c r="N50" s="194"/>
      <c r="O50" s="194"/>
      <c r="P50" s="195"/>
      <c r="Q50" s="2"/>
    </row>
    <row r="51" spans="2:17" s="4" customFormat="1" ht="15.95" customHeight="1" x14ac:dyDescent="0.2">
      <c r="B51" s="202"/>
      <c r="C51" s="202"/>
      <c r="D51" s="202"/>
      <c r="E51" s="202"/>
      <c r="F51" s="202"/>
      <c r="G51" s="202"/>
      <c r="H51" s="202"/>
      <c r="I51" s="202"/>
      <c r="J51" s="202"/>
      <c r="L51" s="273"/>
      <c r="M51" s="274"/>
      <c r="N51" s="274"/>
      <c r="O51" s="274"/>
      <c r="P51" s="275"/>
      <c r="Q51" s="2"/>
    </row>
    <row r="52" spans="2:17" s="4" customFormat="1" ht="15.95" customHeight="1" x14ac:dyDescent="0.2">
      <c r="B52" s="202"/>
      <c r="C52" s="202"/>
      <c r="D52" s="202"/>
      <c r="E52" s="202"/>
      <c r="F52" s="202"/>
      <c r="G52" s="202"/>
      <c r="H52" s="202"/>
      <c r="I52" s="202"/>
      <c r="J52" s="202"/>
      <c r="L52" s="276"/>
      <c r="M52" s="277"/>
      <c r="N52" s="277"/>
      <c r="O52" s="277"/>
      <c r="P52" s="278"/>
      <c r="Q52" s="2"/>
    </row>
    <row r="53" spans="2:17" s="4" customFormat="1" ht="15.95" customHeight="1" x14ac:dyDescent="0.2">
      <c r="B53" s="202"/>
      <c r="C53" s="202"/>
      <c r="D53" s="202"/>
      <c r="E53" s="202"/>
      <c r="F53" s="202"/>
      <c r="G53" s="202"/>
      <c r="H53" s="202"/>
      <c r="I53" s="202"/>
      <c r="J53" s="202"/>
      <c r="P53" s="2"/>
      <c r="Q53" s="2"/>
    </row>
    <row r="54" spans="2:17" s="4" customFormat="1" ht="15.95" customHeight="1" x14ac:dyDescent="0.2">
      <c r="B54" s="202"/>
      <c r="C54" s="202"/>
      <c r="D54" s="202"/>
      <c r="E54" s="202"/>
      <c r="F54" s="202"/>
      <c r="G54" s="202"/>
      <c r="H54" s="202"/>
      <c r="I54" s="202"/>
      <c r="J54" s="202"/>
      <c r="P54" s="2"/>
      <c r="Q54" s="2"/>
    </row>
    <row r="55" spans="2:17" s="4" customFormat="1" ht="15.95" customHeight="1" x14ac:dyDescent="0.2">
      <c r="B55" s="202" t="s">
        <v>32</v>
      </c>
      <c r="C55" s="202"/>
      <c r="D55" s="202"/>
      <c r="E55" s="202"/>
      <c r="F55" s="202"/>
      <c r="G55" s="202"/>
      <c r="H55" s="202"/>
      <c r="I55" s="202"/>
      <c r="J55" s="202"/>
      <c r="P55" s="2"/>
      <c r="Q55" s="2"/>
    </row>
    <row r="56" spans="2:17" s="4" customFormat="1" ht="15.95" customHeight="1" x14ac:dyDescent="0.2">
      <c r="B56" s="202"/>
      <c r="C56" s="202"/>
      <c r="D56" s="202"/>
      <c r="E56" s="202"/>
      <c r="F56" s="202"/>
      <c r="G56" s="202"/>
      <c r="H56" s="202"/>
      <c r="I56" s="202"/>
      <c r="J56" s="202"/>
      <c r="P56" s="2"/>
      <c r="Q56" s="2"/>
    </row>
    <row r="57" spans="2:17" s="4" customFormat="1" ht="15.95" customHeight="1" x14ac:dyDescent="0.2">
      <c r="P57" s="2"/>
      <c r="Q57" s="2"/>
    </row>
    <row r="58" spans="2:17" s="4" customFormat="1" ht="15.95" customHeight="1" x14ac:dyDescent="0.2">
      <c r="P58" s="2"/>
      <c r="Q58" s="2"/>
    </row>
    <row r="59" spans="2:17" s="4" customFormat="1" ht="15.95" customHeight="1" x14ac:dyDescent="0.2">
      <c r="P59" s="2"/>
      <c r="Q59" s="2"/>
    </row>
    <row r="60" spans="2:17" s="4" customFormat="1" ht="15.95" customHeight="1" x14ac:dyDescent="0.2">
      <c r="P60" s="2"/>
      <c r="Q60" s="2"/>
    </row>
    <row r="61" spans="2:17" s="4" customFormat="1" ht="15.95" customHeight="1" x14ac:dyDescent="0.2">
      <c r="P61" s="2"/>
      <c r="Q61" s="2"/>
    </row>
    <row r="62" spans="2:17" s="4" customFormat="1" ht="15.95" customHeight="1" x14ac:dyDescent="0.2">
      <c r="P62" s="2"/>
      <c r="Q62" s="2"/>
    </row>
    <row r="63" spans="2:17" s="4" customFormat="1" ht="15.95" customHeight="1" x14ac:dyDescent="0.2">
      <c r="P63" s="2"/>
      <c r="Q63" s="2"/>
    </row>
    <row r="64" spans="2:17" s="4" customFormat="1" ht="15.95" customHeight="1" x14ac:dyDescent="0.2">
      <c r="P64" s="2"/>
      <c r="Q64" s="2"/>
    </row>
    <row r="65" spans="2:17" s="4" customFormat="1" ht="15.95" customHeight="1" x14ac:dyDescent="0.2">
      <c r="P65" s="2"/>
      <c r="Q65" s="2"/>
    </row>
    <row r="66" spans="2:17" s="4" customFormat="1" ht="15.95" customHeight="1" x14ac:dyDescent="0.2">
      <c r="P66" s="2"/>
      <c r="Q66" s="2"/>
    </row>
    <row r="67" spans="2:17" s="4" customFormat="1" ht="15.95" customHeight="1" x14ac:dyDescent="0.2">
      <c r="P67" s="2"/>
      <c r="Q67" s="2"/>
    </row>
    <row r="68" spans="2:17" s="4" customFormat="1" ht="15.95" customHeight="1" x14ac:dyDescent="0.2">
      <c r="P68" s="2"/>
      <c r="Q68" s="2"/>
    </row>
    <row r="69" spans="2:17" s="4" customFormat="1" ht="15.95" customHeight="1" x14ac:dyDescent="0.2">
      <c r="P69" s="2"/>
      <c r="Q69" s="2"/>
    </row>
    <row r="70" spans="2:17" s="4" customFormat="1" ht="15.95" customHeight="1" x14ac:dyDescent="0.2">
      <c r="P70" s="2"/>
      <c r="Q70" s="2"/>
    </row>
    <row r="71" spans="2:17" s="4" customFormat="1" ht="15.95" customHeight="1" x14ac:dyDescent="0.2">
      <c r="P71" s="2"/>
      <c r="Q71" s="2"/>
    </row>
    <row r="72" spans="2:17" s="4" customFormat="1" ht="15.95" customHeight="1" x14ac:dyDescent="0.2">
      <c r="B72" s="210" t="s">
        <v>33</v>
      </c>
      <c r="C72" s="210"/>
      <c r="D72" s="210"/>
      <c r="E72" s="210"/>
      <c r="F72" s="210"/>
      <c r="G72" s="210"/>
      <c r="H72" s="210"/>
      <c r="I72" s="210"/>
      <c r="J72" s="210"/>
      <c r="P72" s="2"/>
      <c r="Q72" s="2"/>
    </row>
    <row r="73" spans="2:17" s="4" customFormat="1" ht="15.95" customHeight="1" x14ac:dyDescent="0.2">
      <c r="P73" s="2"/>
      <c r="Q73" s="2"/>
    </row>
    <row r="74" spans="2:17" s="4" customFormat="1" ht="15.95" customHeight="1" x14ac:dyDescent="0.2">
      <c r="P74" s="2"/>
      <c r="Q74" s="2"/>
    </row>
    <row r="75" spans="2:17" s="4" customFormat="1" ht="15.95" customHeight="1" x14ac:dyDescent="0.2">
      <c r="P75" s="2"/>
      <c r="Q75" s="2"/>
    </row>
    <row r="76" spans="2:17" s="4" customFormat="1" ht="15.95" customHeight="1" x14ac:dyDescent="0.2">
      <c r="P76" s="2"/>
      <c r="Q76" s="2"/>
    </row>
    <row r="77" spans="2:17" s="4" customFormat="1" ht="15.95" customHeight="1" x14ac:dyDescent="0.2">
      <c r="B77" s="4" t="s">
        <v>34</v>
      </c>
      <c r="P77" s="2"/>
      <c r="Q77" s="2"/>
    </row>
    <row r="78" spans="2:17" s="4" customFormat="1" ht="15.95" customHeight="1" x14ac:dyDescent="0.2">
      <c r="P78" s="2"/>
      <c r="Q78" s="2"/>
    </row>
    <row r="79" spans="2:17" s="4" customFormat="1" ht="15.95" customHeight="1" x14ac:dyDescent="0.2">
      <c r="P79" s="2"/>
      <c r="Q79" s="2"/>
    </row>
    <row r="80" spans="2:17" s="4" customFormat="1" ht="15.95" customHeight="1" x14ac:dyDescent="0.2">
      <c r="P80" s="2"/>
      <c r="Q80" s="2"/>
    </row>
    <row r="81" spans="2:17" s="4" customFormat="1" ht="15.95" customHeight="1" x14ac:dyDescent="0.2">
      <c r="P81" s="2"/>
      <c r="Q81" s="2"/>
    </row>
    <row r="82" spans="2:17" s="4" customFormat="1" ht="15.95" customHeight="1" x14ac:dyDescent="0.2">
      <c r="B82" s="202" t="s">
        <v>426</v>
      </c>
      <c r="C82" s="202"/>
      <c r="D82" s="202"/>
      <c r="E82" s="202"/>
      <c r="F82" s="202"/>
      <c r="G82" s="202"/>
      <c r="H82" s="202"/>
      <c r="I82" s="202"/>
      <c r="J82" s="202"/>
      <c r="P82" s="2"/>
      <c r="Q82" s="2"/>
    </row>
    <row r="83" spans="2:17" s="4" customFormat="1" ht="15.95" customHeight="1" x14ac:dyDescent="0.2">
      <c r="B83" s="202"/>
      <c r="C83" s="202"/>
      <c r="D83" s="202"/>
      <c r="E83" s="202"/>
      <c r="F83" s="202"/>
      <c r="G83" s="202"/>
      <c r="H83" s="202"/>
      <c r="I83" s="202"/>
      <c r="J83" s="202"/>
      <c r="P83" s="2"/>
      <c r="Q83" s="2"/>
    </row>
    <row r="84" spans="2:17" s="4" customFormat="1" ht="15.95" customHeight="1" x14ac:dyDescent="0.2">
      <c r="P84" s="2"/>
      <c r="Q84" s="2"/>
    </row>
    <row r="85" spans="2:17" s="4" customFormat="1" ht="15.95" customHeight="1" x14ac:dyDescent="0.2">
      <c r="B85" s="294" t="s">
        <v>35</v>
      </c>
      <c r="C85" s="290" t="s">
        <v>36</v>
      </c>
      <c r="D85" s="290"/>
      <c r="E85" s="290"/>
      <c r="F85" s="290" t="s">
        <v>37</v>
      </c>
      <c r="G85" s="290"/>
      <c r="H85" s="290"/>
      <c r="I85" s="294" t="s">
        <v>38</v>
      </c>
      <c r="J85" s="294"/>
      <c r="P85" s="2"/>
      <c r="Q85" s="2"/>
    </row>
    <row r="86" spans="2:17" s="4" customFormat="1" ht="15.95" customHeight="1" x14ac:dyDescent="0.2">
      <c r="B86" s="295"/>
      <c r="C86" s="291"/>
      <c r="D86" s="291"/>
      <c r="E86" s="291"/>
      <c r="F86" s="291"/>
      <c r="G86" s="291"/>
      <c r="H86" s="291"/>
      <c r="I86" s="295"/>
      <c r="J86" s="295"/>
      <c r="P86" s="2"/>
      <c r="Q86" s="2"/>
    </row>
    <row r="87" spans="2:17" s="4" customFormat="1" ht="15.95" customHeight="1" x14ac:dyDescent="0.2">
      <c r="B87" s="242" t="s">
        <v>39</v>
      </c>
      <c r="C87" s="279"/>
      <c r="D87" s="279"/>
      <c r="E87" s="280"/>
      <c r="F87" s="34"/>
      <c r="G87" s="35"/>
      <c r="H87" s="35"/>
      <c r="I87" s="251" t="s">
        <v>44</v>
      </c>
      <c r="J87" s="285"/>
      <c r="P87" s="2"/>
      <c r="Q87" s="2"/>
    </row>
    <row r="88" spans="2:17" s="4" customFormat="1" ht="15.95" customHeight="1" x14ac:dyDescent="0.2">
      <c r="B88" s="243"/>
      <c r="C88" s="274"/>
      <c r="D88" s="274"/>
      <c r="E88" s="281"/>
      <c r="F88" s="36"/>
      <c r="G88" s="20"/>
      <c r="H88" s="20"/>
      <c r="I88" s="286"/>
      <c r="J88" s="287"/>
      <c r="P88" s="2"/>
      <c r="Q88" s="2"/>
    </row>
    <row r="89" spans="2:17" s="4" customFormat="1" ht="15.95" customHeight="1" x14ac:dyDescent="0.2">
      <c r="B89" s="244"/>
      <c r="C89" s="282" t="s">
        <v>40</v>
      </c>
      <c r="D89" s="283"/>
      <c r="E89" s="284"/>
      <c r="F89" s="37"/>
      <c r="G89" s="38"/>
      <c r="H89" s="38"/>
      <c r="I89" s="288"/>
      <c r="J89" s="289"/>
      <c r="P89" s="2"/>
      <c r="Q89" s="2"/>
    </row>
    <row r="90" spans="2:17" s="4" customFormat="1" ht="15.95" customHeight="1" x14ac:dyDescent="0.2">
      <c r="B90" s="242" t="s">
        <v>46</v>
      </c>
      <c r="C90" s="34"/>
      <c r="D90" s="35"/>
      <c r="E90" s="39"/>
      <c r="F90" s="34"/>
      <c r="G90" s="35"/>
      <c r="H90" s="39"/>
      <c r="I90" s="245" t="s">
        <v>47</v>
      </c>
      <c r="J90" s="246"/>
      <c r="L90" s="264" t="s">
        <v>387</v>
      </c>
      <c r="M90" s="265"/>
      <c r="N90" s="265"/>
      <c r="O90" s="265"/>
      <c r="P90" s="266"/>
      <c r="Q90" s="2"/>
    </row>
    <row r="91" spans="2:17" s="4" customFormat="1" ht="15.95" customHeight="1" x14ac:dyDescent="0.2">
      <c r="B91" s="243"/>
      <c r="C91" s="36"/>
      <c r="D91" s="20"/>
      <c r="E91" s="40"/>
      <c r="F91" s="36"/>
      <c r="G91" s="20"/>
      <c r="H91" s="40"/>
      <c r="I91" s="247"/>
      <c r="J91" s="248"/>
      <c r="K91" s="41" t="s">
        <v>78</v>
      </c>
      <c r="L91" s="267"/>
      <c r="M91" s="194"/>
      <c r="N91" s="194"/>
      <c r="O91" s="194"/>
      <c r="P91" s="268"/>
      <c r="Q91" s="2"/>
    </row>
    <row r="92" spans="2:17" s="4" customFormat="1" ht="15.95" customHeight="1" x14ac:dyDescent="0.2">
      <c r="B92" s="243"/>
      <c r="C92" s="36"/>
      <c r="D92" s="20"/>
      <c r="E92" s="40"/>
      <c r="F92" s="36"/>
      <c r="G92" s="20"/>
      <c r="H92" s="40"/>
      <c r="I92" s="247"/>
      <c r="J92" s="248"/>
      <c r="L92" s="267"/>
      <c r="M92" s="194"/>
      <c r="N92" s="194"/>
      <c r="O92" s="194"/>
      <c r="P92" s="268"/>
      <c r="Q92" s="2"/>
    </row>
    <row r="93" spans="2:17" s="4" customFormat="1" ht="15.95" customHeight="1" x14ac:dyDescent="0.2">
      <c r="B93" s="243"/>
      <c r="C93" s="252" t="s">
        <v>41</v>
      </c>
      <c r="D93" s="253"/>
      <c r="E93" s="254"/>
      <c r="F93" s="36"/>
      <c r="G93" s="20"/>
      <c r="H93" s="40"/>
      <c r="I93" s="247"/>
      <c r="J93" s="248"/>
      <c r="L93" s="267"/>
      <c r="M93" s="194"/>
      <c r="N93" s="194"/>
      <c r="O93" s="194"/>
      <c r="P93" s="268"/>
      <c r="Q93" s="2"/>
    </row>
    <row r="94" spans="2:17" s="4" customFormat="1" ht="15.95" customHeight="1" x14ac:dyDescent="0.2">
      <c r="B94" s="244"/>
      <c r="C94" s="255"/>
      <c r="D94" s="256"/>
      <c r="E94" s="257"/>
      <c r="F94" s="37"/>
      <c r="G94" s="38"/>
      <c r="H94" s="42"/>
      <c r="I94" s="249"/>
      <c r="J94" s="250"/>
      <c r="L94" s="267"/>
      <c r="M94" s="194"/>
      <c r="N94" s="194"/>
      <c r="O94" s="194"/>
      <c r="P94" s="268"/>
      <c r="Q94" s="2"/>
    </row>
    <row r="95" spans="2:17" s="4" customFormat="1" ht="15.95" customHeight="1" x14ac:dyDescent="0.2">
      <c r="B95" s="242" t="s">
        <v>42</v>
      </c>
      <c r="C95" s="34"/>
      <c r="D95" s="35"/>
      <c r="E95" s="39"/>
      <c r="F95" s="34"/>
      <c r="G95" s="35"/>
      <c r="H95" s="39"/>
      <c r="I95" s="251" t="s">
        <v>45</v>
      </c>
      <c r="J95" s="246"/>
      <c r="L95" s="267"/>
      <c r="M95" s="194"/>
      <c r="N95" s="194"/>
      <c r="O95" s="194"/>
      <c r="P95" s="268"/>
      <c r="Q95" s="2"/>
    </row>
    <row r="96" spans="2:17" s="4" customFormat="1" ht="15.95" customHeight="1" x14ac:dyDescent="0.2">
      <c r="B96" s="243"/>
      <c r="C96" s="36"/>
      <c r="D96" s="20"/>
      <c r="E96" s="40"/>
      <c r="F96" s="36"/>
      <c r="G96" s="20"/>
      <c r="H96" s="40"/>
      <c r="I96" s="247"/>
      <c r="J96" s="248"/>
      <c r="L96" s="267"/>
      <c r="M96" s="194"/>
      <c r="N96" s="194"/>
      <c r="O96" s="194"/>
      <c r="P96" s="268"/>
      <c r="Q96" s="2"/>
    </row>
    <row r="97" spans="2:17" s="4" customFormat="1" ht="15.95" customHeight="1" x14ac:dyDescent="0.2">
      <c r="B97" s="243"/>
      <c r="C97" s="36"/>
      <c r="D97" s="20"/>
      <c r="E97" s="40"/>
      <c r="F97" s="36"/>
      <c r="G97" s="20"/>
      <c r="H97" s="40"/>
      <c r="I97" s="247"/>
      <c r="J97" s="248"/>
      <c r="L97" s="267"/>
      <c r="M97" s="194"/>
      <c r="N97" s="194"/>
      <c r="O97" s="194"/>
      <c r="P97" s="268"/>
      <c r="Q97" s="2"/>
    </row>
    <row r="98" spans="2:17" s="4" customFormat="1" ht="15.95" customHeight="1" x14ac:dyDescent="0.2">
      <c r="B98" s="243"/>
      <c r="C98" s="252" t="s">
        <v>43</v>
      </c>
      <c r="D98" s="253"/>
      <c r="E98" s="254"/>
      <c r="F98" s="36"/>
      <c r="G98" s="20"/>
      <c r="H98" s="40"/>
      <c r="I98" s="247"/>
      <c r="J98" s="248"/>
      <c r="L98" s="267"/>
      <c r="M98" s="194"/>
      <c r="N98" s="194"/>
      <c r="O98" s="194"/>
      <c r="P98" s="268"/>
      <c r="Q98" s="2"/>
    </row>
    <row r="99" spans="2:17" s="4" customFormat="1" ht="15.95" customHeight="1" x14ac:dyDescent="0.2">
      <c r="B99" s="244"/>
      <c r="C99" s="255"/>
      <c r="D99" s="256"/>
      <c r="E99" s="257"/>
      <c r="F99" s="37"/>
      <c r="G99" s="38"/>
      <c r="H99" s="42"/>
      <c r="I99" s="249"/>
      <c r="J99" s="250"/>
      <c r="L99" s="267"/>
      <c r="M99" s="194"/>
      <c r="N99" s="194"/>
      <c r="O99" s="194"/>
      <c r="P99" s="268"/>
      <c r="Q99" s="2"/>
    </row>
    <row r="100" spans="2:17" s="4" customFormat="1" ht="15.95" customHeight="1" x14ac:dyDescent="0.2">
      <c r="L100" s="267"/>
      <c r="M100" s="194"/>
      <c r="N100" s="194"/>
      <c r="O100" s="194"/>
      <c r="P100" s="268"/>
      <c r="Q100" s="2"/>
    </row>
    <row r="101" spans="2:17" s="4" customFormat="1" ht="15.95" customHeight="1" x14ac:dyDescent="0.2">
      <c r="B101" s="202" t="s">
        <v>711</v>
      </c>
      <c r="C101" s="202"/>
      <c r="D101" s="202"/>
      <c r="E101" s="202"/>
      <c r="F101" s="202"/>
      <c r="G101" s="202"/>
      <c r="H101" s="202"/>
      <c r="I101" s="202"/>
      <c r="J101" s="202"/>
      <c r="L101" s="267"/>
      <c r="M101" s="194"/>
      <c r="N101" s="194"/>
      <c r="O101" s="194"/>
      <c r="P101" s="268"/>
      <c r="Q101" s="2"/>
    </row>
    <row r="102" spans="2:17" s="4" customFormat="1" ht="15.95" customHeight="1" x14ac:dyDescent="0.2">
      <c r="B102" s="202"/>
      <c r="C102" s="202"/>
      <c r="D102" s="202"/>
      <c r="E102" s="202"/>
      <c r="F102" s="202"/>
      <c r="G102" s="202"/>
      <c r="H102" s="202"/>
      <c r="I102" s="202"/>
      <c r="J102" s="202"/>
      <c r="L102" s="261" t="s">
        <v>48</v>
      </c>
      <c r="M102" s="262"/>
      <c r="N102" s="262"/>
      <c r="O102" s="262"/>
      <c r="P102" s="263"/>
      <c r="Q102" s="2"/>
    </row>
    <row r="103" spans="2:17" s="4" customFormat="1" ht="15.95" customHeight="1" x14ac:dyDescent="0.2">
      <c r="B103" s="202"/>
      <c r="C103" s="202"/>
      <c r="D103" s="202"/>
      <c r="E103" s="202"/>
      <c r="F103" s="202"/>
      <c r="G103" s="202"/>
      <c r="H103" s="202"/>
      <c r="I103" s="202"/>
      <c r="J103" s="202"/>
      <c r="L103" s="19"/>
      <c r="M103" s="20"/>
      <c r="N103" s="20"/>
      <c r="O103" s="20"/>
      <c r="P103" s="6"/>
      <c r="Q103" s="2"/>
    </row>
    <row r="104" spans="2:17" s="4" customFormat="1" ht="15.95" customHeight="1" x14ac:dyDescent="0.2">
      <c r="B104" s="202"/>
      <c r="C104" s="202"/>
      <c r="D104" s="202"/>
      <c r="E104" s="202"/>
      <c r="F104" s="202"/>
      <c r="G104" s="202"/>
      <c r="H104" s="202"/>
      <c r="I104" s="202"/>
      <c r="J104" s="202"/>
      <c r="L104" s="19"/>
      <c r="M104" s="20"/>
      <c r="N104" s="20"/>
      <c r="O104" s="20"/>
      <c r="P104" s="6"/>
      <c r="Q104" s="2"/>
    </row>
    <row r="105" spans="2:17" s="4" customFormat="1" ht="15.95" customHeight="1" x14ac:dyDescent="0.2">
      <c r="B105" s="202"/>
      <c r="C105" s="202"/>
      <c r="D105" s="202"/>
      <c r="E105" s="202"/>
      <c r="F105" s="202"/>
      <c r="G105" s="202"/>
      <c r="H105" s="202"/>
      <c r="I105" s="202"/>
      <c r="J105" s="202"/>
      <c r="L105" s="19"/>
      <c r="M105" s="20"/>
      <c r="N105" s="20"/>
      <c r="O105" s="20"/>
      <c r="P105" s="6"/>
      <c r="Q105" s="2"/>
    </row>
    <row r="106" spans="2:17" s="4" customFormat="1" ht="15.95" customHeight="1" x14ac:dyDescent="0.2">
      <c r="B106" s="202"/>
      <c r="C106" s="202"/>
      <c r="D106" s="202"/>
      <c r="E106" s="202"/>
      <c r="F106" s="202"/>
      <c r="G106" s="202"/>
      <c r="H106" s="202"/>
      <c r="I106" s="202"/>
      <c r="J106" s="202"/>
      <c r="L106" s="19"/>
      <c r="M106" s="20"/>
      <c r="N106" s="20"/>
      <c r="O106" s="20"/>
      <c r="P106" s="6"/>
      <c r="Q106" s="2"/>
    </row>
    <row r="107" spans="2:17" s="4" customFormat="1" ht="15.95" customHeight="1" x14ac:dyDescent="0.2">
      <c r="B107" s="202"/>
      <c r="C107" s="202"/>
      <c r="D107" s="202"/>
      <c r="E107" s="202"/>
      <c r="F107" s="202"/>
      <c r="G107" s="202"/>
      <c r="H107" s="202"/>
      <c r="I107" s="202"/>
      <c r="J107" s="202"/>
      <c r="L107" s="19"/>
      <c r="M107" s="20"/>
      <c r="N107" s="20"/>
      <c r="O107" s="20"/>
      <c r="P107" s="6"/>
      <c r="Q107" s="2"/>
    </row>
    <row r="108" spans="2:17" s="4" customFormat="1" ht="15.95" customHeight="1" x14ac:dyDescent="0.2">
      <c r="B108" s="202"/>
      <c r="C108" s="202"/>
      <c r="D108" s="202"/>
      <c r="E108" s="202"/>
      <c r="F108" s="202"/>
      <c r="G108" s="202"/>
      <c r="H108" s="202"/>
      <c r="I108" s="202"/>
      <c r="J108" s="202"/>
      <c r="L108" s="193" t="s">
        <v>712</v>
      </c>
      <c r="M108" s="194"/>
      <c r="N108" s="194"/>
      <c r="O108" s="194"/>
      <c r="P108" s="195"/>
      <c r="Q108" s="2"/>
    </row>
    <row r="109" spans="2:17" s="4" customFormat="1" ht="15.95" customHeight="1" x14ac:dyDescent="0.2">
      <c r="B109" s="202"/>
      <c r="C109" s="202"/>
      <c r="D109" s="202"/>
      <c r="E109" s="202"/>
      <c r="F109" s="202"/>
      <c r="G109" s="202"/>
      <c r="H109" s="202"/>
      <c r="I109" s="202"/>
      <c r="J109" s="202"/>
      <c r="L109" s="193"/>
      <c r="M109" s="194"/>
      <c r="N109" s="194"/>
      <c r="O109" s="194"/>
      <c r="P109" s="195"/>
      <c r="Q109" s="2"/>
    </row>
    <row r="110" spans="2:17" s="4" customFormat="1" ht="15.95" customHeight="1" x14ac:dyDescent="0.2">
      <c r="B110" s="202"/>
      <c r="C110" s="202"/>
      <c r="D110" s="202"/>
      <c r="E110" s="202"/>
      <c r="F110" s="202"/>
      <c r="G110" s="202"/>
      <c r="H110" s="202"/>
      <c r="I110" s="202"/>
      <c r="J110" s="202"/>
      <c r="L110" s="193"/>
      <c r="M110" s="194"/>
      <c r="N110" s="194"/>
      <c r="O110" s="194"/>
      <c r="P110" s="195"/>
      <c r="Q110" s="2"/>
    </row>
    <row r="111" spans="2:17" s="4" customFormat="1" ht="15.95" customHeight="1" x14ac:dyDescent="0.2">
      <c r="B111" s="202"/>
      <c r="C111" s="202"/>
      <c r="D111" s="202"/>
      <c r="E111" s="202"/>
      <c r="F111" s="202"/>
      <c r="G111" s="202"/>
      <c r="H111" s="202"/>
      <c r="I111" s="202"/>
      <c r="J111" s="202"/>
      <c r="L111" s="193"/>
      <c r="M111" s="194"/>
      <c r="N111" s="194"/>
      <c r="O111" s="194"/>
      <c r="P111" s="195"/>
      <c r="Q111" s="2"/>
    </row>
    <row r="112" spans="2:17" s="4" customFormat="1" ht="15.95" customHeight="1" x14ac:dyDescent="0.2">
      <c r="B112" s="202"/>
      <c r="C112" s="202"/>
      <c r="D112" s="202"/>
      <c r="E112" s="202"/>
      <c r="F112" s="202"/>
      <c r="G112" s="202"/>
      <c r="H112" s="202"/>
      <c r="I112" s="202"/>
      <c r="J112" s="202"/>
      <c r="L112" s="193"/>
      <c r="M112" s="194"/>
      <c r="N112" s="194"/>
      <c r="O112" s="194"/>
      <c r="P112" s="195"/>
      <c r="Q112" s="2"/>
    </row>
    <row r="113" spans="1:17" s="4" customFormat="1" ht="15.95" customHeight="1" x14ac:dyDescent="0.2">
      <c r="B113" s="202"/>
      <c r="C113" s="202"/>
      <c r="D113" s="202"/>
      <c r="E113" s="202"/>
      <c r="F113" s="202"/>
      <c r="G113" s="202"/>
      <c r="H113" s="202"/>
      <c r="I113" s="202"/>
      <c r="J113" s="202"/>
      <c r="L113" s="193"/>
      <c r="M113" s="194"/>
      <c r="N113" s="194"/>
      <c r="O113" s="194"/>
      <c r="P113" s="195"/>
      <c r="Q113" s="2"/>
    </row>
    <row r="114" spans="1:17" s="4" customFormat="1" ht="15.95" customHeight="1" x14ac:dyDescent="0.2">
      <c r="L114" s="193"/>
      <c r="M114" s="194"/>
      <c r="N114" s="194"/>
      <c r="O114" s="194"/>
      <c r="P114" s="195"/>
      <c r="Q114" s="2"/>
    </row>
    <row r="115" spans="1:17" s="4" customFormat="1" ht="15.95" customHeight="1" x14ac:dyDescent="0.2">
      <c r="L115" s="258" t="s">
        <v>49</v>
      </c>
      <c r="M115" s="259"/>
      <c r="N115" s="259"/>
      <c r="O115" s="259"/>
      <c r="P115" s="260"/>
      <c r="Q115" s="2"/>
    </row>
    <row r="116" spans="1:17" s="4" customFormat="1" ht="15.95" customHeight="1" x14ac:dyDescent="0.2">
      <c r="L116" s="258"/>
      <c r="M116" s="259"/>
      <c r="N116" s="259"/>
      <c r="O116" s="259"/>
      <c r="P116" s="260"/>
      <c r="Q116" s="2"/>
    </row>
    <row r="117" spans="1:17" s="4" customFormat="1" ht="15.95" customHeight="1" x14ac:dyDescent="0.2">
      <c r="L117" s="19"/>
      <c r="M117" s="20"/>
      <c r="N117" s="20"/>
      <c r="O117" s="20"/>
      <c r="P117" s="6"/>
      <c r="Q117" s="2"/>
    </row>
    <row r="118" spans="1:17" s="4" customFormat="1" ht="15.95" customHeight="1" x14ac:dyDescent="0.2">
      <c r="L118" s="19"/>
      <c r="M118" s="20"/>
      <c r="N118" s="20"/>
      <c r="O118" s="20"/>
      <c r="P118" s="6"/>
      <c r="Q118" s="2"/>
    </row>
    <row r="119" spans="1:17" s="4" customFormat="1" ht="15.95" customHeight="1" x14ac:dyDescent="0.2">
      <c r="L119" s="19"/>
      <c r="M119" s="20"/>
      <c r="N119" s="20"/>
      <c r="O119" s="20"/>
      <c r="P119" s="6"/>
      <c r="Q119" s="2"/>
    </row>
    <row r="120" spans="1:17" s="4" customFormat="1" ht="15.95" customHeight="1" x14ac:dyDescent="0.2">
      <c r="L120" s="19"/>
      <c r="M120" s="20"/>
      <c r="N120" s="20"/>
      <c r="O120" s="20"/>
      <c r="P120" s="6"/>
      <c r="Q120" s="2"/>
    </row>
    <row r="121" spans="1:17" s="4" customFormat="1" ht="15.95" customHeight="1" x14ac:dyDescent="0.2">
      <c r="L121" s="19"/>
      <c r="M121" s="20"/>
      <c r="N121" s="20"/>
      <c r="O121" s="20"/>
      <c r="P121" s="6"/>
      <c r="Q121" s="2"/>
    </row>
    <row r="122" spans="1:17" s="4" customFormat="1" ht="15.95" customHeight="1" x14ac:dyDescent="0.2">
      <c r="L122" s="26"/>
      <c r="M122" s="27"/>
      <c r="N122" s="27"/>
      <c r="O122" s="27"/>
      <c r="P122" s="7"/>
      <c r="Q122" s="2"/>
    </row>
    <row r="123" spans="1:17" s="4" customFormat="1" ht="15.95" customHeight="1" x14ac:dyDescent="0.2">
      <c r="P123" s="2"/>
      <c r="Q123" s="2"/>
    </row>
    <row r="124" spans="1:17" s="4" customFormat="1" ht="15.95" customHeight="1" x14ac:dyDescent="0.2">
      <c r="A124" s="2"/>
      <c r="B124" s="2"/>
      <c r="C124" s="2"/>
      <c r="D124" s="2"/>
      <c r="E124" s="2"/>
      <c r="F124" s="2"/>
      <c r="G124" s="2"/>
      <c r="H124" s="2"/>
      <c r="I124" s="2"/>
      <c r="J124" s="192" t="s">
        <v>119</v>
      </c>
      <c r="K124" s="192"/>
      <c r="L124" s="192"/>
      <c r="M124" s="192"/>
      <c r="N124" s="192"/>
      <c r="O124" s="192"/>
      <c r="P124" s="2"/>
      <c r="Q124" s="2"/>
    </row>
    <row r="125" spans="1:17" s="4" customFormat="1" ht="15.95" customHeight="1" x14ac:dyDescent="0.2"/>
    <row r="126" spans="1:17" s="4" customFormat="1" ht="15.95" customHeight="1" x14ac:dyDescent="0.2">
      <c r="B126" s="151" t="s">
        <v>77</v>
      </c>
      <c r="C126" s="151"/>
      <c r="D126" s="151"/>
    </row>
    <row r="127" spans="1:17" s="4" customFormat="1" ht="15.95" customHeight="1" x14ac:dyDescent="0.2">
      <c r="B127" s="152"/>
      <c r="C127" s="152"/>
      <c r="D127" s="152"/>
    </row>
    <row r="128" spans="1:17" s="4" customFormat="1" ht="15.95" customHeight="1" x14ac:dyDescent="0.2">
      <c r="B128" s="149" t="s">
        <v>80</v>
      </c>
      <c r="C128" s="149"/>
      <c r="D128" s="149"/>
    </row>
    <row r="129" s="4" customFormat="1" ht="15.95" customHeight="1" x14ac:dyDescent="0.2"/>
  </sheetData>
  <sheetProtection algorithmName="SHA-512" hashValue="8hvxvRP9s7Ttq8L6ACz1cQdJ64OpGuUJ9R74CFqM6teEulM3+rNPYZbrkCVXEt24phlqiU2loi+iXAQ12e0VSw==" saltValue="YHC2alEiOAtx2ERtn8DcNw==" spinCount="100000" sheet="1" objects="1" scenarios="1"/>
  <mergeCells count="41">
    <mergeCell ref="B128:D128"/>
    <mergeCell ref="B126:D126"/>
    <mergeCell ref="B127:D127"/>
    <mergeCell ref="B21:J29"/>
    <mergeCell ref="C93:E94"/>
    <mergeCell ref="B30:J38"/>
    <mergeCell ref="B42:J43"/>
    <mergeCell ref="B45:J45"/>
    <mergeCell ref="B46:J46"/>
    <mergeCell ref="B85:B86"/>
    <mergeCell ref="I85:J86"/>
    <mergeCell ref="L51:P52"/>
    <mergeCell ref="C87:E88"/>
    <mergeCell ref="B87:B89"/>
    <mergeCell ref="C89:E89"/>
    <mergeCell ref="I87:J89"/>
    <mergeCell ref="B47:J54"/>
    <mergeCell ref="B55:J56"/>
    <mergeCell ref="B72:J72"/>
    <mergeCell ref="B82:J83"/>
    <mergeCell ref="C85:E86"/>
    <mergeCell ref="F85:H86"/>
    <mergeCell ref="M2:O2"/>
    <mergeCell ref="B4:H5"/>
    <mergeCell ref="B6:J11"/>
    <mergeCell ref="B12:J16"/>
    <mergeCell ref="L47:P50"/>
    <mergeCell ref="B17:J20"/>
    <mergeCell ref="L39:P43"/>
    <mergeCell ref="B39:J41"/>
    <mergeCell ref="L108:P114"/>
    <mergeCell ref="J124:O124"/>
    <mergeCell ref="B101:J113"/>
    <mergeCell ref="B90:B94"/>
    <mergeCell ref="I90:J94"/>
    <mergeCell ref="B95:B99"/>
    <mergeCell ref="I95:J99"/>
    <mergeCell ref="C98:E99"/>
    <mergeCell ref="L115:P116"/>
    <mergeCell ref="L102:P102"/>
    <mergeCell ref="L90:P101"/>
  </mergeCells>
  <phoneticPr fontId="0" type="noConversion"/>
  <hyperlinks>
    <hyperlink ref="B128:D128" r:id="rId1" location="'Αντιδράσεις πολυμερισμού'!A1" display="… στην αρχή της σελίδας"/>
  </hyperlinks>
  <pageMargins left="0.75" right="0.75" top="1" bottom="1" header="0.5" footer="0.5"/>
  <pageSetup paperSize="9" orientation="portrait" horizontalDpi="300" verticalDpi="300"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6"/>
  <sheetViews>
    <sheetView zoomScale="93" zoomScaleNormal="93" workbookViewId="0"/>
  </sheetViews>
  <sheetFormatPr defaultColWidth="9.140625" defaultRowHeight="15.95" customHeight="1" x14ac:dyDescent="0.2"/>
  <cols>
    <col min="1" max="16384" width="9.140625" style="5"/>
  </cols>
  <sheetData>
    <row r="1" spans="1:17" ht="15.95" customHeight="1" x14ac:dyDescent="0.2">
      <c r="A1" s="4"/>
      <c r="B1" s="4"/>
      <c r="C1" s="4"/>
      <c r="D1" s="4"/>
      <c r="E1" s="4"/>
      <c r="F1" s="4"/>
      <c r="G1" s="4"/>
      <c r="H1" s="4"/>
      <c r="I1" s="4"/>
      <c r="J1" s="4"/>
      <c r="K1" s="4"/>
      <c r="L1" s="4"/>
      <c r="M1" s="4"/>
      <c r="N1" s="4"/>
      <c r="O1" s="4"/>
      <c r="P1" s="2"/>
      <c r="Q1" s="2"/>
    </row>
    <row r="2" spans="1:17" ht="15.95" customHeight="1" x14ac:dyDescent="0.2">
      <c r="A2" s="2"/>
      <c r="B2" s="2"/>
      <c r="C2" s="2"/>
      <c r="D2" s="2"/>
      <c r="E2" s="2"/>
      <c r="F2" s="2"/>
      <c r="G2" s="2"/>
      <c r="H2" s="2"/>
      <c r="I2" s="2"/>
      <c r="J2" s="2"/>
      <c r="K2" s="2"/>
      <c r="L2" s="2"/>
      <c r="M2" s="269" t="s">
        <v>81</v>
      </c>
      <c r="N2" s="269"/>
      <c r="O2" s="269"/>
      <c r="P2" s="2"/>
      <c r="Q2" s="2"/>
    </row>
    <row r="3" spans="1:17" ht="15.95" customHeight="1" x14ac:dyDescent="0.2">
      <c r="A3" s="4"/>
      <c r="B3" s="4"/>
      <c r="C3" s="4"/>
      <c r="D3" s="4"/>
      <c r="E3" s="4"/>
      <c r="F3" s="4"/>
      <c r="G3" s="4"/>
      <c r="H3" s="4"/>
      <c r="I3" s="4"/>
      <c r="J3" s="4"/>
      <c r="K3" s="4"/>
      <c r="L3" s="4"/>
      <c r="M3" s="4"/>
      <c r="N3" s="4"/>
      <c r="O3" s="4"/>
      <c r="P3" s="2"/>
      <c r="Q3" s="2"/>
    </row>
    <row r="4" spans="1:17" ht="15.95" customHeight="1" x14ac:dyDescent="0.2">
      <c r="A4" s="4"/>
      <c r="B4" s="161" t="s">
        <v>427</v>
      </c>
      <c r="C4" s="161"/>
      <c r="D4" s="161"/>
      <c r="E4" s="161"/>
      <c r="F4" s="161"/>
      <c r="G4" s="161"/>
      <c r="H4" s="161"/>
      <c r="I4" s="4"/>
      <c r="J4" s="4"/>
      <c r="K4" s="4"/>
      <c r="L4" s="4"/>
      <c r="M4" s="4"/>
      <c r="N4" s="4"/>
      <c r="O4" s="4"/>
      <c r="P4" s="2"/>
      <c r="Q4" s="2"/>
    </row>
    <row r="5" spans="1:17" ht="15.95" customHeight="1" x14ac:dyDescent="0.2">
      <c r="A5" s="4"/>
      <c r="B5" s="161"/>
      <c r="C5" s="161"/>
      <c r="D5" s="161"/>
      <c r="E5" s="161"/>
      <c r="F5" s="161"/>
      <c r="G5" s="161"/>
      <c r="H5" s="161"/>
      <c r="I5" s="4"/>
      <c r="J5" s="4"/>
      <c r="K5" s="4"/>
      <c r="L5" s="4"/>
      <c r="M5" s="4"/>
      <c r="N5" s="4"/>
      <c r="O5" s="4"/>
      <c r="P5" s="2"/>
      <c r="Q5" s="2"/>
    </row>
    <row r="6" spans="1:17" ht="15.95" customHeight="1" x14ac:dyDescent="0.2">
      <c r="B6" s="181" t="s">
        <v>713</v>
      </c>
      <c r="C6" s="234"/>
      <c r="D6" s="234"/>
      <c r="E6" s="234"/>
      <c r="F6" s="234"/>
      <c r="G6" s="234"/>
      <c r="H6" s="234"/>
      <c r="I6" s="234"/>
      <c r="J6" s="234"/>
      <c r="P6" s="2"/>
      <c r="Q6" s="2"/>
    </row>
    <row r="7" spans="1:17" ht="15.95" customHeight="1" x14ac:dyDescent="0.2">
      <c r="B7" s="234"/>
      <c r="C7" s="234"/>
      <c r="D7" s="234"/>
      <c r="E7" s="234"/>
      <c r="F7" s="234"/>
      <c r="G7" s="234"/>
      <c r="H7" s="234"/>
      <c r="I7" s="234"/>
      <c r="J7" s="234"/>
      <c r="P7" s="2"/>
      <c r="Q7" s="2"/>
    </row>
    <row r="8" spans="1:17" ht="15.95" customHeight="1" x14ac:dyDescent="0.2">
      <c r="B8" s="234"/>
      <c r="C8" s="234"/>
      <c r="D8" s="234"/>
      <c r="E8" s="234"/>
      <c r="F8" s="234"/>
      <c r="G8" s="234"/>
      <c r="H8" s="234"/>
      <c r="I8" s="234"/>
      <c r="J8" s="234"/>
      <c r="P8" s="2"/>
      <c r="Q8" s="2"/>
    </row>
    <row r="9" spans="1:17" ht="15.95" customHeight="1" x14ac:dyDescent="0.2">
      <c r="B9" s="234"/>
      <c r="C9" s="234"/>
      <c r="D9" s="234"/>
      <c r="E9" s="234"/>
      <c r="F9" s="234"/>
      <c r="G9" s="234"/>
      <c r="H9" s="234"/>
      <c r="I9" s="234"/>
      <c r="J9" s="234"/>
      <c r="P9" s="2"/>
      <c r="Q9" s="2"/>
    </row>
    <row r="10" spans="1:17" ht="15.95" customHeight="1" x14ac:dyDescent="0.2">
      <c r="B10" s="181" t="s">
        <v>714</v>
      </c>
      <c r="C10" s="234"/>
      <c r="D10" s="234"/>
      <c r="E10" s="234"/>
      <c r="F10" s="234"/>
      <c r="G10" s="234"/>
      <c r="H10" s="234"/>
      <c r="I10" s="234"/>
      <c r="J10" s="234"/>
      <c r="P10" s="2"/>
      <c r="Q10" s="2"/>
    </row>
    <row r="11" spans="1:17" ht="15.95" customHeight="1" x14ac:dyDescent="0.2">
      <c r="B11" s="234"/>
      <c r="C11" s="234"/>
      <c r="D11" s="234"/>
      <c r="E11" s="234"/>
      <c r="F11" s="234"/>
      <c r="G11" s="234"/>
      <c r="H11" s="234"/>
      <c r="I11" s="234"/>
      <c r="J11" s="234"/>
      <c r="P11" s="2"/>
      <c r="Q11" s="2"/>
    </row>
    <row r="12" spans="1:17" ht="15.95" customHeight="1" x14ac:dyDescent="0.2">
      <c r="B12" s="234"/>
      <c r="C12" s="234"/>
      <c r="D12" s="234"/>
      <c r="E12" s="234"/>
      <c r="F12" s="234"/>
      <c r="G12" s="234"/>
      <c r="H12" s="234"/>
      <c r="I12" s="234"/>
      <c r="J12" s="234"/>
      <c r="P12" s="2"/>
      <c r="Q12" s="2"/>
    </row>
    <row r="13" spans="1:17" ht="15.95" customHeight="1" x14ac:dyDescent="0.2">
      <c r="B13" s="234"/>
      <c r="C13" s="234"/>
      <c r="D13" s="234"/>
      <c r="E13" s="234"/>
      <c r="F13" s="234"/>
      <c r="G13" s="234"/>
      <c r="H13" s="234"/>
      <c r="I13" s="234"/>
      <c r="J13" s="234"/>
      <c r="P13" s="2"/>
      <c r="Q13" s="2"/>
    </row>
    <row r="14" spans="1:17" s="31" customFormat="1" ht="15.95" customHeight="1" x14ac:dyDescent="0.2">
      <c r="B14" s="181" t="s">
        <v>715</v>
      </c>
      <c r="C14" s="234"/>
      <c r="D14" s="234"/>
      <c r="E14" s="234"/>
      <c r="F14" s="234"/>
      <c r="G14" s="234"/>
      <c r="H14" s="234"/>
      <c r="I14" s="234"/>
      <c r="J14" s="234"/>
      <c r="P14" s="10"/>
      <c r="Q14" s="10"/>
    </row>
    <row r="15" spans="1:17" s="31" customFormat="1" ht="15.95" customHeight="1" x14ac:dyDescent="0.2">
      <c r="B15" s="234"/>
      <c r="C15" s="234"/>
      <c r="D15" s="234"/>
      <c r="E15" s="234"/>
      <c r="F15" s="234"/>
      <c r="G15" s="234"/>
      <c r="H15" s="234"/>
      <c r="I15" s="234"/>
      <c r="J15" s="234"/>
      <c r="P15" s="10"/>
      <c r="Q15" s="10"/>
    </row>
    <row r="16" spans="1:17" s="31" customFormat="1" ht="15.95" customHeight="1" x14ac:dyDescent="0.2">
      <c r="B16" s="234"/>
      <c r="C16" s="234"/>
      <c r="D16" s="234"/>
      <c r="E16" s="234"/>
      <c r="F16" s="234"/>
      <c r="G16" s="234"/>
      <c r="H16" s="234"/>
      <c r="I16" s="234"/>
      <c r="J16" s="234"/>
      <c r="P16" s="10"/>
      <c r="Q16" s="10"/>
    </row>
    <row r="17" spans="2:17" s="31" customFormat="1" ht="15.95" customHeight="1" x14ac:dyDescent="0.2">
      <c r="B17" s="234"/>
      <c r="C17" s="234"/>
      <c r="D17" s="234"/>
      <c r="E17" s="234"/>
      <c r="F17" s="234"/>
      <c r="G17" s="234"/>
      <c r="H17" s="234"/>
      <c r="I17" s="234"/>
      <c r="J17" s="234"/>
      <c r="P17" s="10"/>
      <c r="Q17" s="10"/>
    </row>
    <row r="18" spans="2:17" s="31" customFormat="1" ht="15.95" customHeight="1" x14ac:dyDescent="0.2">
      <c r="B18" s="234"/>
      <c r="C18" s="234"/>
      <c r="D18" s="234"/>
      <c r="E18" s="234"/>
      <c r="F18" s="234"/>
      <c r="G18" s="234"/>
      <c r="H18" s="234"/>
      <c r="I18" s="234"/>
      <c r="J18" s="234"/>
      <c r="P18" s="10"/>
      <c r="Q18" s="10"/>
    </row>
    <row r="19" spans="2:17" s="31" customFormat="1" ht="15.95" customHeight="1" x14ac:dyDescent="0.2">
      <c r="B19" s="234"/>
      <c r="C19" s="234"/>
      <c r="D19" s="234"/>
      <c r="E19" s="234"/>
      <c r="F19" s="234"/>
      <c r="G19" s="234"/>
      <c r="H19" s="234"/>
      <c r="I19" s="234"/>
      <c r="J19" s="234"/>
      <c r="P19" s="10"/>
      <c r="Q19" s="10"/>
    </row>
    <row r="20" spans="2:17" s="31" customFormat="1" ht="15.95" customHeight="1" x14ac:dyDescent="0.2">
      <c r="B20" s="181" t="s">
        <v>875</v>
      </c>
      <c r="C20" s="234"/>
      <c r="D20" s="234"/>
      <c r="E20" s="234"/>
      <c r="F20" s="234"/>
      <c r="G20" s="234"/>
      <c r="H20" s="234"/>
      <c r="I20" s="234"/>
      <c r="J20" s="234"/>
      <c r="P20" s="10"/>
      <c r="Q20" s="10"/>
    </row>
    <row r="21" spans="2:17" s="31" customFormat="1" ht="15.95" customHeight="1" x14ac:dyDescent="0.2">
      <c r="B21" s="234"/>
      <c r="C21" s="234"/>
      <c r="D21" s="234"/>
      <c r="E21" s="234"/>
      <c r="F21" s="234"/>
      <c r="G21" s="234"/>
      <c r="H21" s="234"/>
      <c r="I21" s="234"/>
      <c r="J21" s="234"/>
      <c r="P21" s="10"/>
      <c r="Q21" s="10"/>
    </row>
    <row r="22" spans="2:17" s="31" customFormat="1" ht="15.95" customHeight="1" x14ac:dyDescent="0.2">
      <c r="B22" s="234"/>
      <c r="C22" s="234"/>
      <c r="D22" s="234"/>
      <c r="E22" s="234"/>
      <c r="F22" s="234"/>
      <c r="G22" s="234"/>
      <c r="H22" s="234"/>
      <c r="I22" s="234"/>
      <c r="J22" s="234"/>
      <c r="P22" s="10"/>
      <c r="Q22" s="10"/>
    </row>
    <row r="23" spans="2:17" s="31" customFormat="1" ht="15.95" customHeight="1" x14ac:dyDescent="0.2">
      <c r="B23" s="234"/>
      <c r="C23" s="234"/>
      <c r="D23" s="234"/>
      <c r="E23" s="234"/>
      <c r="F23" s="234"/>
      <c r="G23" s="234"/>
      <c r="H23" s="234"/>
      <c r="I23" s="234"/>
      <c r="J23" s="234"/>
      <c r="P23" s="10"/>
      <c r="Q23" s="10"/>
    </row>
    <row r="24" spans="2:17" s="31" customFormat="1" ht="15.95" customHeight="1" x14ac:dyDescent="0.2">
      <c r="B24" s="234"/>
      <c r="C24" s="234"/>
      <c r="D24" s="234"/>
      <c r="E24" s="234"/>
      <c r="F24" s="234"/>
      <c r="G24" s="234"/>
      <c r="H24" s="234"/>
      <c r="I24" s="234"/>
      <c r="J24" s="234"/>
      <c r="P24" s="10"/>
      <c r="Q24" s="10"/>
    </row>
    <row r="25" spans="2:17" s="31" customFormat="1" ht="15.95" customHeight="1" x14ac:dyDescent="0.2">
      <c r="B25" s="234"/>
      <c r="C25" s="234"/>
      <c r="D25" s="234"/>
      <c r="E25" s="234"/>
      <c r="F25" s="234"/>
      <c r="G25" s="234"/>
      <c r="H25" s="234"/>
      <c r="I25" s="234"/>
      <c r="J25" s="234"/>
      <c r="P25" s="10"/>
      <c r="Q25" s="10"/>
    </row>
    <row r="26" spans="2:17" s="31" customFormat="1" ht="15.95" customHeight="1" x14ac:dyDescent="0.2">
      <c r="B26" s="181" t="s">
        <v>716</v>
      </c>
      <c r="C26" s="234"/>
      <c r="D26" s="234"/>
      <c r="E26" s="234"/>
      <c r="F26" s="234"/>
      <c r="G26" s="234"/>
      <c r="H26" s="234"/>
      <c r="I26" s="234"/>
      <c r="J26" s="234"/>
      <c r="P26" s="10"/>
      <c r="Q26" s="10"/>
    </row>
    <row r="27" spans="2:17" s="31" customFormat="1" ht="15.95" customHeight="1" x14ac:dyDescent="0.2">
      <c r="B27" s="234"/>
      <c r="C27" s="234"/>
      <c r="D27" s="234"/>
      <c r="E27" s="234"/>
      <c r="F27" s="234"/>
      <c r="G27" s="234"/>
      <c r="H27" s="234"/>
      <c r="I27" s="234"/>
      <c r="J27" s="234"/>
      <c r="P27" s="10"/>
      <c r="Q27" s="10"/>
    </row>
    <row r="28" spans="2:17" s="31" customFormat="1" ht="15.95" customHeight="1" x14ac:dyDescent="0.2">
      <c r="P28" s="10"/>
      <c r="Q28" s="10"/>
    </row>
    <row r="29" spans="2:17" s="31" customFormat="1" ht="15.95" customHeight="1" x14ac:dyDescent="0.2">
      <c r="G29" s="315" t="s">
        <v>50</v>
      </c>
      <c r="P29" s="10"/>
      <c r="Q29" s="10"/>
    </row>
    <row r="30" spans="2:17" s="31" customFormat="1" ht="15.95" customHeight="1" x14ac:dyDescent="0.2">
      <c r="G30" s="315"/>
      <c r="P30" s="10"/>
      <c r="Q30" s="10"/>
    </row>
    <row r="31" spans="2:17" s="31" customFormat="1" ht="15.95" customHeight="1" x14ac:dyDescent="0.2">
      <c r="G31" s="315"/>
      <c r="P31" s="10"/>
      <c r="Q31" s="10"/>
    </row>
    <row r="32" spans="2:17" s="31" customFormat="1" ht="15.95" customHeight="1" x14ac:dyDescent="0.2">
      <c r="G32" s="315"/>
      <c r="P32" s="10"/>
      <c r="Q32" s="10"/>
    </row>
    <row r="33" spans="2:17" s="31" customFormat="1" ht="15.95" customHeight="1" x14ac:dyDescent="0.2">
      <c r="P33" s="10"/>
      <c r="Q33" s="10"/>
    </row>
    <row r="34" spans="2:17" s="31" customFormat="1" ht="15.95" customHeight="1" x14ac:dyDescent="0.2">
      <c r="P34" s="10"/>
      <c r="Q34" s="10"/>
    </row>
    <row r="35" spans="2:17" s="31" customFormat="1" ht="15.95" customHeight="1" x14ac:dyDescent="0.2">
      <c r="G35" s="315" t="s">
        <v>50</v>
      </c>
      <c r="P35" s="10"/>
      <c r="Q35" s="10"/>
    </row>
    <row r="36" spans="2:17" s="31" customFormat="1" ht="15.95" customHeight="1" x14ac:dyDescent="0.2">
      <c r="G36" s="315"/>
      <c r="P36" s="10"/>
      <c r="Q36" s="10"/>
    </row>
    <row r="37" spans="2:17" s="31" customFormat="1" ht="15.95" customHeight="1" x14ac:dyDescent="0.2">
      <c r="G37" s="315"/>
      <c r="P37" s="10"/>
      <c r="Q37" s="10"/>
    </row>
    <row r="38" spans="2:17" s="31" customFormat="1" ht="15.95" customHeight="1" x14ac:dyDescent="0.2">
      <c r="G38" s="315"/>
      <c r="P38" s="10"/>
      <c r="Q38" s="10"/>
    </row>
    <row r="39" spans="2:17" s="31" customFormat="1" ht="15.95" customHeight="1" x14ac:dyDescent="0.2">
      <c r="P39" s="10"/>
      <c r="Q39" s="10"/>
    </row>
    <row r="40" spans="2:17" s="31" customFormat="1" ht="15.95" customHeight="1" x14ac:dyDescent="0.2">
      <c r="B40" s="313" t="s">
        <v>428</v>
      </c>
      <c r="C40" s="314"/>
      <c r="D40" s="314"/>
      <c r="E40" s="314"/>
      <c r="F40" s="314"/>
      <c r="G40" s="314"/>
      <c r="H40" s="314"/>
      <c r="I40" s="314"/>
      <c r="J40" s="314"/>
      <c r="P40" s="10"/>
      <c r="Q40" s="10"/>
    </row>
    <row r="41" spans="2:17" s="31" customFormat="1" ht="15.95" customHeight="1" x14ac:dyDescent="0.2">
      <c r="B41" s="314"/>
      <c r="C41" s="314"/>
      <c r="D41" s="314"/>
      <c r="E41" s="314"/>
      <c r="F41" s="314"/>
      <c r="G41" s="314"/>
      <c r="H41" s="314"/>
      <c r="I41" s="314"/>
      <c r="J41" s="314"/>
      <c r="P41" s="10"/>
      <c r="Q41" s="10"/>
    </row>
    <row r="42" spans="2:17" s="31" customFormat="1" ht="15.95" customHeight="1" x14ac:dyDescent="0.2">
      <c r="P42" s="10"/>
      <c r="Q42" s="10"/>
    </row>
    <row r="43" spans="2:17" s="31" customFormat="1" ht="15.95" customHeight="1" x14ac:dyDescent="0.2">
      <c r="P43" s="10"/>
      <c r="Q43" s="10"/>
    </row>
    <row r="44" spans="2:17" s="31" customFormat="1" ht="15.95" customHeight="1" x14ac:dyDescent="0.2">
      <c r="B44" s="181" t="s">
        <v>717</v>
      </c>
      <c r="C44" s="234"/>
      <c r="D44" s="234"/>
      <c r="E44" s="234"/>
      <c r="F44" s="234"/>
      <c r="G44" s="234"/>
      <c r="H44" s="234"/>
      <c r="I44" s="234"/>
      <c r="J44" s="234"/>
      <c r="P44" s="10"/>
      <c r="Q44" s="10"/>
    </row>
    <row r="45" spans="2:17" s="31" customFormat="1" ht="15.95" customHeight="1" x14ac:dyDescent="0.2">
      <c r="B45" s="234"/>
      <c r="C45" s="234"/>
      <c r="D45" s="234"/>
      <c r="E45" s="234"/>
      <c r="F45" s="234"/>
      <c r="G45" s="234"/>
      <c r="H45" s="234"/>
      <c r="I45" s="234"/>
      <c r="J45" s="234"/>
      <c r="P45" s="10"/>
      <c r="Q45" s="10"/>
    </row>
    <row r="46" spans="2:17" s="31" customFormat="1" ht="15.95" customHeight="1" x14ac:dyDescent="0.2">
      <c r="B46" s="234"/>
      <c r="C46" s="234"/>
      <c r="D46" s="234"/>
      <c r="E46" s="234"/>
      <c r="F46" s="234"/>
      <c r="G46" s="234"/>
      <c r="H46" s="234"/>
      <c r="I46" s="234"/>
      <c r="J46" s="234"/>
      <c r="P46" s="10"/>
      <c r="Q46" s="10"/>
    </row>
    <row r="47" spans="2:17" s="31" customFormat="1" ht="15.95" customHeight="1" x14ac:dyDescent="0.2">
      <c r="B47" s="234"/>
      <c r="C47" s="234"/>
      <c r="D47" s="234"/>
      <c r="E47" s="234"/>
      <c r="F47" s="234"/>
      <c r="G47" s="234"/>
      <c r="H47" s="234"/>
      <c r="I47" s="234"/>
      <c r="J47" s="234"/>
      <c r="P47" s="10"/>
      <c r="Q47" s="10"/>
    </row>
    <row r="48" spans="2:17" s="31" customFormat="1" ht="15.95" customHeight="1" x14ac:dyDescent="0.2">
      <c r="B48" s="234"/>
      <c r="C48" s="234"/>
      <c r="D48" s="234"/>
      <c r="E48" s="234"/>
      <c r="F48" s="234"/>
      <c r="G48" s="234"/>
      <c r="H48" s="234"/>
      <c r="I48" s="234"/>
      <c r="J48" s="234"/>
      <c r="P48" s="10"/>
      <c r="Q48" s="10"/>
    </row>
    <row r="49" spans="1:17" s="31" customFormat="1" ht="15.95" customHeight="1" x14ac:dyDescent="0.2">
      <c r="B49" s="234"/>
      <c r="C49" s="234"/>
      <c r="D49" s="234"/>
      <c r="E49" s="234"/>
      <c r="F49" s="234"/>
      <c r="G49" s="234"/>
      <c r="H49" s="234"/>
      <c r="I49" s="234"/>
      <c r="J49" s="234"/>
      <c r="P49" s="10"/>
      <c r="Q49" s="10"/>
    </row>
    <row r="50" spans="1:17" s="31" customFormat="1" ht="15.95" customHeight="1" x14ac:dyDescent="0.2">
      <c r="B50" s="234"/>
      <c r="C50" s="234"/>
      <c r="D50" s="234"/>
      <c r="E50" s="234"/>
      <c r="F50" s="234"/>
      <c r="G50" s="234"/>
      <c r="H50" s="234"/>
      <c r="I50" s="234"/>
      <c r="J50" s="234"/>
      <c r="P50" s="10"/>
      <c r="Q50" s="10"/>
    </row>
    <row r="51" spans="1:17" s="31" customFormat="1" ht="15.95" customHeight="1" x14ac:dyDescent="0.2">
      <c r="B51" s="234"/>
      <c r="C51" s="234"/>
      <c r="D51" s="234"/>
      <c r="E51" s="234"/>
      <c r="F51" s="234"/>
      <c r="G51" s="234"/>
      <c r="H51" s="234"/>
      <c r="I51" s="234"/>
      <c r="J51" s="234"/>
      <c r="P51" s="10"/>
      <c r="Q51" s="10"/>
    </row>
    <row r="52" spans="1:17" s="31" customFormat="1" ht="15.95" customHeight="1" x14ac:dyDescent="0.2">
      <c r="B52" s="234"/>
      <c r="C52" s="234"/>
      <c r="D52" s="234"/>
      <c r="E52" s="234"/>
      <c r="F52" s="234"/>
      <c r="G52" s="234"/>
      <c r="H52" s="234"/>
      <c r="I52" s="234"/>
      <c r="J52" s="234"/>
      <c r="P52" s="10"/>
      <c r="Q52" s="10"/>
    </row>
    <row r="53" spans="1:17" s="31" customFormat="1" ht="15.95" customHeight="1" x14ac:dyDescent="0.2">
      <c r="B53" s="234"/>
      <c r="C53" s="234"/>
      <c r="D53" s="234"/>
      <c r="E53" s="234"/>
      <c r="F53" s="234"/>
      <c r="G53" s="234"/>
      <c r="H53" s="234"/>
      <c r="I53" s="234"/>
      <c r="J53" s="234"/>
      <c r="P53" s="10"/>
      <c r="Q53" s="10"/>
    </row>
    <row r="54" spans="1:17" s="31" customFormat="1" ht="15.95" customHeight="1" x14ac:dyDescent="0.2">
      <c r="B54" s="234"/>
      <c r="C54" s="234"/>
      <c r="D54" s="234"/>
      <c r="E54" s="234"/>
      <c r="F54" s="234"/>
      <c r="G54" s="234"/>
      <c r="H54" s="234"/>
      <c r="I54" s="234"/>
      <c r="J54" s="234"/>
      <c r="P54" s="10"/>
      <c r="Q54" s="10"/>
    </row>
    <row r="55" spans="1:17" s="31" customFormat="1" ht="15.95" customHeight="1" x14ac:dyDescent="0.2">
      <c r="B55" s="234"/>
      <c r="C55" s="234"/>
      <c r="D55" s="234"/>
      <c r="E55" s="234"/>
      <c r="F55" s="234"/>
      <c r="G55" s="234"/>
      <c r="H55" s="234"/>
      <c r="I55" s="234"/>
      <c r="J55" s="234"/>
      <c r="P55" s="10"/>
      <c r="Q55" s="10"/>
    </row>
    <row r="56" spans="1:17" s="31" customFormat="1" ht="15.95" customHeight="1" x14ac:dyDescent="0.2">
      <c r="P56" s="10"/>
      <c r="Q56" s="10"/>
    </row>
    <row r="57" spans="1:17" s="31" customFormat="1" ht="15.95" customHeight="1" x14ac:dyDescent="0.2">
      <c r="P57" s="10"/>
      <c r="Q57" s="10"/>
    </row>
    <row r="58" spans="1:17" s="31" customFormat="1" ht="15.95" customHeight="1" x14ac:dyDescent="0.2">
      <c r="P58" s="10"/>
      <c r="Q58" s="10"/>
    </row>
    <row r="59" spans="1:17" s="31" customFormat="1" ht="15.95" customHeight="1" x14ac:dyDescent="0.35">
      <c r="A59" s="45" t="s">
        <v>71</v>
      </c>
      <c r="B59" s="309" t="s">
        <v>72</v>
      </c>
      <c r="C59" s="309"/>
      <c r="D59" s="309"/>
      <c r="E59" s="309"/>
      <c r="F59" s="309"/>
      <c r="G59" s="309"/>
      <c r="H59" s="309"/>
      <c r="I59" s="309"/>
      <c r="J59" s="309"/>
      <c r="P59" s="10"/>
      <c r="Q59" s="10"/>
    </row>
    <row r="60" spans="1:17" s="31" customFormat="1" ht="15.95" customHeight="1" x14ac:dyDescent="0.2">
      <c r="B60" s="181" t="s">
        <v>429</v>
      </c>
      <c r="C60" s="234"/>
      <c r="D60" s="234"/>
      <c r="E60" s="234"/>
      <c r="F60" s="234"/>
      <c r="G60" s="234"/>
      <c r="H60" s="234"/>
      <c r="I60" s="234"/>
      <c r="J60" s="234"/>
      <c r="P60" s="10"/>
      <c r="Q60" s="10"/>
    </row>
    <row r="61" spans="1:17" s="31" customFormat="1" ht="15.95" customHeight="1" x14ac:dyDescent="0.2">
      <c r="B61" s="234"/>
      <c r="C61" s="234"/>
      <c r="D61" s="234"/>
      <c r="E61" s="234"/>
      <c r="F61" s="234"/>
      <c r="G61" s="234"/>
      <c r="H61" s="234"/>
      <c r="I61" s="234"/>
      <c r="J61" s="234"/>
      <c r="P61" s="10"/>
      <c r="Q61" s="10"/>
    </row>
    <row r="62" spans="1:17" s="31" customFormat="1" ht="15.95" customHeight="1" x14ac:dyDescent="0.2">
      <c r="P62" s="10"/>
      <c r="Q62" s="10"/>
    </row>
    <row r="63" spans="1:17" s="31" customFormat="1" ht="15.95" customHeight="1" x14ac:dyDescent="0.2">
      <c r="P63" s="10"/>
      <c r="Q63" s="10"/>
    </row>
    <row r="64" spans="1:17" s="31" customFormat="1" ht="15.95" customHeight="1" x14ac:dyDescent="0.2">
      <c r="P64" s="10"/>
      <c r="Q64" s="10"/>
    </row>
    <row r="65" spans="1:17" s="31" customFormat="1" ht="15.95" customHeight="1" x14ac:dyDescent="0.2">
      <c r="P65" s="10"/>
      <c r="Q65" s="10"/>
    </row>
    <row r="66" spans="1:17" s="31" customFormat="1" ht="15.95" customHeight="1" x14ac:dyDescent="0.35">
      <c r="A66" s="45" t="s">
        <v>73</v>
      </c>
      <c r="B66" s="309" t="s">
        <v>74</v>
      </c>
      <c r="C66" s="309"/>
      <c r="D66" s="309"/>
      <c r="E66" s="309"/>
      <c r="F66" s="309"/>
      <c r="G66" s="309"/>
      <c r="H66" s="309"/>
      <c r="I66" s="309"/>
      <c r="J66" s="309"/>
      <c r="P66" s="10"/>
      <c r="Q66" s="10"/>
    </row>
    <row r="67" spans="1:17" s="31" customFormat="1" ht="15.95" customHeight="1" x14ac:dyDescent="0.2">
      <c r="B67" s="181" t="s">
        <v>430</v>
      </c>
      <c r="C67" s="234"/>
      <c r="D67" s="234"/>
      <c r="E67" s="234"/>
      <c r="F67" s="234"/>
      <c r="G67" s="234"/>
      <c r="H67" s="234"/>
      <c r="I67" s="234"/>
      <c r="J67" s="234"/>
      <c r="P67" s="10"/>
      <c r="Q67" s="10"/>
    </row>
    <row r="68" spans="1:17" s="31" customFormat="1" ht="15.95" customHeight="1" x14ac:dyDescent="0.2">
      <c r="B68" s="234"/>
      <c r="C68" s="234"/>
      <c r="D68" s="234"/>
      <c r="E68" s="234"/>
      <c r="F68" s="234"/>
      <c r="G68" s="234"/>
      <c r="H68" s="234"/>
      <c r="I68" s="234"/>
      <c r="J68" s="234"/>
      <c r="P68" s="10"/>
      <c r="Q68" s="10"/>
    </row>
    <row r="69" spans="1:17" s="31" customFormat="1" ht="15.95" customHeight="1" x14ac:dyDescent="0.2">
      <c r="B69" s="234"/>
      <c r="C69" s="234"/>
      <c r="D69" s="234"/>
      <c r="E69" s="234"/>
      <c r="F69" s="234"/>
      <c r="G69" s="234"/>
      <c r="H69" s="234"/>
      <c r="I69" s="234"/>
      <c r="J69" s="234"/>
      <c r="P69" s="10"/>
      <c r="Q69" s="10"/>
    </row>
    <row r="70" spans="1:17" s="31" customFormat="1" ht="15.95" customHeight="1" x14ac:dyDescent="0.2">
      <c r="P70" s="10"/>
      <c r="Q70" s="10"/>
    </row>
    <row r="71" spans="1:17" s="31" customFormat="1" ht="15.95" customHeight="1" x14ac:dyDescent="0.2">
      <c r="P71" s="10"/>
      <c r="Q71" s="10"/>
    </row>
    <row r="72" spans="1:17" s="31" customFormat="1" ht="15.95" customHeight="1" x14ac:dyDescent="0.2">
      <c r="P72" s="10"/>
      <c r="Q72" s="10"/>
    </row>
    <row r="73" spans="1:17" s="31" customFormat="1" ht="15.95" customHeight="1" x14ac:dyDescent="0.2">
      <c r="P73" s="10"/>
      <c r="Q73" s="10"/>
    </row>
    <row r="74" spans="1:17" s="31" customFormat="1" ht="15.95" customHeight="1" x14ac:dyDescent="0.35">
      <c r="A74" s="45" t="s">
        <v>51</v>
      </c>
      <c r="B74" s="309" t="s">
        <v>52</v>
      </c>
      <c r="C74" s="309"/>
      <c r="D74" s="309"/>
      <c r="E74" s="309"/>
      <c r="F74" s="309"/>
      <c r="G74" s="309"/>
      <c r="H74" s="309"/>
      <c r="I74" s="309"/>
      <c r="J74" s="309"/>
      <c r="P74" s="10"/>
      <c r="Q74" s="10"/>
    </row>
    <row r="75" spans="1:17" s="31" customFormat="1" ht="15.95" customHeight="1" x14ac:dyDescent="0.2">
      <c r="B75" s="181" t="s">
        <v>718</v>
      </c>
      <c r="C75" s="234"/>
      <c r="D75" s="234"/>
      <c r="E75" s="234"/>
      <c r="F75" s="234"/>
      <c r="G75" s="234"/>
      <c r="H75" s="234"/>
      <c r="I75" s="234"/>
      <c r="J75" s="234"/>
      <c r="P75" s="10"/>
      <c r="Q75" s="10"/>
    </row>
    <row r="76" spans="1:17" s="31" customFormat="1" ht="15.95" customHeight="1" x14ac:dyDescent="0.2">
      <c r="B76" s="234"/>
      <c r="C76" s="234"/>
      <c r="D76" s="234"/>
      <c r="E76" s="234"/>
      <c r="F76" s="234"/>
      <c r="G76" s="234"/>
      <c r="H76" s="234"/>
      <c r="I76" s="234"/>
      <c r="J76" s="234"/>
      <c r="P76" s="10"/>
      <c r="Q76" s="10"/>
    </row>
    <row r="77" spans="1:17" s="31" customFormat="1" ht="15.95" customHeight="1" x14ac:dyDescent="0.2">
      <c r="B77" s="234"/>
      <c r="C77" s="234"/>
      <c r="D77" s="234"/>
      <c r="E77" s="234"/>
      <c r="F77" s="234"/>
      <c r="G77" s="234"/>
      <c r="H77" s="234"/>
      <c r="I77" s="234"/>
      <c r="J77" s="234"/>
      <c r="P77" s="10"/>
      <c r="Q77" s="10"/>
    </row>
    <row r="78" spans="1:17" s="31" customFormat="1" ht="15.95" customHeight="1" x14ac:dyDescent="0.2">
      <c r="B78" s="234"/>
      <c r="C78" s="234"/>
      <c r="D78" s="234"/>
      <c r="E78" s="234"/>
      <c r="F78" s="234"/>
      <c r="G78" s="234"/>
      <c r="H78" s="234"/>
      <c r="I78" s="234"/>
      <c r="J78" s="234"/>
      <c r="P78" s="10"/>
      <c r="Q78" s="10"/>
    </row>
    <row r="79" spans="1:17" s="31" customFormat="1" ht="15.95" customHeight="1" x14ac:dyDescent="0.2">
      <c r="B79" s="234"/>
      <c r="C79" s="234"/>
      <c r="D79" s="234"/>
      <c r="E79" s="234"/>
      <c r="F79" s="234"/>
      <c r="G79" s="234"/>
      <c r="H79" s="234"/>
      <c r="I79" s="234"/>
      <c r="J79" s="234"/>
      <c r="P79" s="10"/>
      <c r="Q79" s="10"/>
    </row>
    <row r="80" spans="1:17" s="31" customFormat="1" ht="15.95" customHeight="1" x14ac:dyDescent="0.2">
      <c r="B80" s="234"/>
      <c r="C80" s="234"/>
      <c r="D80" s="234"/>
      <c r="E80" s="234"/>
      <c r="F80" s="234"/>
      <c r="G80" s="234"/>
      <c r="H80" s="234"/>
      <c r="I80" s="234"/>
      <c r="J80" s="234"/>
      <c r="P80" s="10"/>
      <c r="Q80" s="10"/>
    </row>
    <row r="81" spans="2:17" s="31" customFormat="1" ht="15.95" customHeight="1" x14ac:dyDescent="0.2">
      <c r="B81" s="234"/>
      <c r="C81" s="234"/>
      <c r="D81" s="234"/>
      <c r="E81" s="234"/>
      <c r="F81" s="234"/>
      <c r="G81" s="234"/>
      <c r="H81" s="234"/>
      <c r="I81" s="234"/>
      <c r="J81" s="234"/>
      <c r="P81" s="10"/>
      <c r="Q81" s="10"/>
    </row>
    <row r="82" spans="2:17" s="31" customFormat="1" ht="15.95" customHeight="1" x14ac:dyDescent="0.2">
      <c r="P82" s="10"/>
      <c r="Q82" s="10"/>
    </row>
    <row r="83" spans="2:17" s="31" customFormat="1" ht="15.95" customHeight="1" x14ac:dyDescent="0.2">
      <c r="P83" s="10"/>
      <c r="Q83" s="10"/>
    </row>
    <row r="84" spans="2:17" s="31" customFormat="1" ht="15.95" customHeight="1" x14ac:dyDescent="0.2">
      <c r="B84" s="181" t="s">
        <v>876</v>
      </c>
      <c r="C84" s="234"/>
      <c r="D84" s="234"/>
      <c r="E84" s="234"/>
      <c r="F84" s="234"/>
      <c r="G84" s="234"/>
      <c r="H84" s="234"/>
      <c r="I84" s="234"/>
      <c r="J84" s="234"/>
      <c r="P84" s="10"/>
      <c r="Q84" s="10"/>
    </row>
    <row r="85" spans="2:17" s="31" customFormat="1" ht="15.95" customHeight="1" x14ac:dyDescent="0.2">
      <c r="B85" s="234"/>
      <c r="C85" s="234"/>
      <c r="D85" s="234"/>
      <c r="E85" s="234"/>
      <c r="F85" s="234"/>
      <c r="G85" s="234"/>
      <c r="H85" s="234"/>
      <c r="I85" s="234"/>
      <c r="J85" s="234"/>
      <c r="P85" s="10"/>
      <c r="Q85" s="10"/>
    </row>
    <row r="86" spans="2:17" s="31" customFormat="1" ht="15.95" customHeight="1" x14ac:dyDescent="0.2">
      <c r="B86" s="234"/>
      <c r="C86" s="234"/>
      <c r="D86" s="234"/>
      <c r="E86" s="234"/>
      <c r="F86" s="234"/>
      <c r="G86" s="234"/>
      <c r="H86" s="234"/>
      <c r="I86" s="234"/>
      <c r="J86" s="234"/>
      <c r="P86" s="10"/>
      <c r="Q86" s="10"/>
    </row>
    <row r="87" spans="2:17" s="31" customFormat="1" ht="15.95" customHeight="1" x14ac:dyDescent="0.2">
      <c r="B87" s="234"/>
      <c r="C87" s="234"/>
      <c r="D87" s="234"/>
      <c r="E87" s="234"/>
      <c r="F87" s="234"/>
      <c r="G87" s="234"/>
      <c r="H87" s="234"/>
      <c r="I87" s="234"/>
      <c r="J87" s="234"/>
      <c r="P87" s="10"/>
      <c r="Q87" s="10"/>
    </row>
    <row r="88" spans="2:17" s="31" customFormat="1" ht="15.95" customHeight="1" x14ac:dyDescent="0.2">
      <c r="B88" s="234"/>
      <c r="C88" s="234"/>
      <c r="D88" s="234"/>
      <c r="E88" s="234"/>
      <c r="F88" s="234"/>
      <c r="G88" s="234"/>
      <c r="H88" s="234"/>
      <c r="I88" s="234"/>
      <c r="J88" s="234"/>
      <c r="P88" s="10"/>
      <c r="Q88" s="10"/>
    </row>
    <row r="89" spans="2:17" s="31" customFormat="1" ht="15.95" customHeight="1" x14ac:dyDescent="0.2">
      <c r="B89" s="234"/>
      <c r="C89" s="234"/>
      <c r="D89" s="234"/>
      <c r="E89" s="234"/>
      <c r="F89" s="234"/>
      <c r="G89" s="234"/>
      <c r="H89" s="234"/>
      <c r="I89" s="234"/>
      <c r="J89" s="234"/>
      <c r="P89" s="10"/>
      <c r="Q89" s="10"/>
    </row>
    <row r="90" spans="2:17" s="31" customFormat="1" ht="15.95" customHeight="1" x14ac:dyDescent="0.2">
      <c r="P90" s="10"/>
      <c r="Q90" s="10"/>
    </row>
    <row r="91" spans="2:17" s="31" customFormat="1" ht="15.95" customHeight="1" x14ac:dyDescent="0.2">
      <c r="P91" s="10"/>
      <c r="Q91" s="10"/>
    </row>
    <row r="92" spans="2:17" s="31" customFormat="1" ht="15.95" customHeight="1" x14ac:dyDescent="0.2">
      <c r="B92" s="310" t="s">
        <v>719</v>
      </c>
      <c r="C92" s="311"/>
      <c r="D92" s="311"/>
      <c r="E92" s="311"/>
      <c r="F92" s="311"/>
      <c r="G92" s="311"/>
      <c r="H92" s="311"/>
      <c r="I92" s="311"/>
      <c r="J92" s="311"/>
      <c r="P92" s="10"/>
      <c r="Q92" s="10"/>
    </row>
    <row r="93" spans="2:17" s="31" customFormat="1" ht="15.95" customHeight="1" x14ac:dyDescent="0.2">
      <c r="B93" s="311"/>
      <c r="C93" s="311"/>
      <c r="D93" s="311"/>
      <c r="E93" s="311"/>
      <c r="F93" s="311"/>
      <c r="G93" s="311"/>
      <c r="H93" s="311"/>
      <c r="I93" s="311"/>
      <c r="J93" s="311"/>
      <c r="P93" s="10"/>
      <c r="Q93" s="10"/>
    </row>
    <row r="94" spans="2:17" s="31" customFormat="1" ht="15.95" customHeight="1" x14ac:dyDescent="0.2">
      <c r="B94" s="311"/>
      <c r="C94" s="311"/>
      <c r="D94" s="311"/>
      <c r="E94" s="311"/>
      <c r="F94" s="311"/>
      <c r="G94" s="311"/>
      <c r="H94" s="311"/>
      <c r="I94" s="311"/>
      <c r="J94" s="311"/>
      <c r="P94" s="10"/>
      <c r="Q94" s="10"/>
    </row>
    <row r="95" spans="2:17" s="31" customFormat="1" ht="15.95" customHeight="1" x14ac:dyDescent="0.2">
      <c r="B95" s="311"/>
      <c r="C95" s="311"/>
      <c r="D95" s="311"/>
      <c r="E95" s="311"/>
      <c r="F95" s="311"/>
      <c r="G95" s="311"/>
      <c r="H95" s="311"/>
      <c r="I95" s="311"/>
      <c r="J95" s="311"/>
      <c r="P95" s="10"/>
      <c r="Q95" s="10"/>
    </row>
    <row r="96" spans="2:17" s="31" customFormat="1" ht="15.95" customHeight="1" x14ac:dyDescent="0.2">
      <c r="B96" s="311"/>
      <c r="C96" s="311"/>
      <c r="D96" s="311"/>
      <c r="E96" s="311"/>
      <c r="F96" s="311"/>
      <c r="G96" s="311"/>
      <c r="H96" s="311"/>
      <c r="I96" s="311"/>
      <c r="J96" s="311"/>
      <c r="P96" s="10"/>
      <c r="Q96" s="10"/>
    </row>
    <row r="97" spans="1:17" s="31" customFormat="1" ht="15.95" customHeight="1" x14ac:dyDescent="0.2">
      <c r="B97" s="311"/>
      <c r="C97" s="311"/>
      <c r="D97" s="311"/>
      <c r="E97" s="311"/>
      <c r="F97" s="311"/>
      <c r="G97" s="311"/>
      <c r="H97" s="311"/>
      <c r="I97" s="311"/>
      <c r="J97" s="311"/>
      <c r="P97" s="10"/>
      <c r="Q97" s="10"/>
    </row>
    <row r="98" spans="1:17" s="31" customFormat="1" ht="15.95" customHeight="1" x14ac:dyDescent="0.2">
      <c r="B98" s="311"/>
      <c r="C98" s="311"/>
      <c r="D98" s="311"/>
      <c r="E98" s="311"/>
      <c r="F98" s="311"/>
      <c r="G98" s="311"/>
      <c r="H98" s="311"/>
      <c r="I98" s="311"/>
      <c r="J98" s="311"/>
      <c r="P98" s="10"/>
      <c r="Q98" s="10"/>
    </row>
    <row r="99" spans="1:17" s="31" customFormat="1" ht="15.95" customHeight="1" x14ac:dyDescent="0.2">
      <c r="B99" s="46"/>
      <c r="C99" s="46"/>
      <c r="D99" s="46"/>
      <c r="E99" s="46"/>
      <c r="F99" s="46"/>
      <c r="G99" s="46"/>
      <c r="H99" s="46"/>
      <c r="I99" s="46"/>
      <c r="J99" s="46"/>
      <c r="P99" s="10"/>
      <c r="Q99" s="10"/>
    </row>
    <row r="100" spans="1:17" s="31" customFormat="1" ht="15.95" customHeight="1" x14ac:dyDescent="0.2">
      <c r="P100" s="10"/>
      <c r="Q100" s="10"/>
    </row>
    <row r="101" spans="1:17" s="31" customFormat="1" ht="15.95" customHeight="1" x14ac:dyDescent="0.2">
      <c r="P101" s="10"/>
      <c r="Q101" s="10"/>
    </row>
    <row r="102" spans="1:17" s="31" customFormat="1" ht="15.95" customHeight="1" x14ac:dyDescent="0.35">
      <c r="A102" s="45" t="s">
        <v>71</v>
      </c>
      <c r="B102" s="309" t="s">
        <v>63</v>
      </c>
      <c r="C102" s="309"/>
      <c r="D102" s="309"/>
      <c r="E102" s="309"/>
      <c r="F102" s="309"/>
      <c r="G102" s="309"/>
      <c r="H102" s="309"/>
      <c r="I102" s="309"/>
      <c r="J102" s="309"/>
      <c r="P102" s="10"/>
      <c r="Q102" s="10"/>
    </row>
    <row r="103" spans="1:17" s="31" customFormat="1" ht="15.95" customHeight="1" x14ac:dyDescent="0.2">
      <c r="B103" s="181" t="s">
        <v>431</v>
      </c>
      <c r="C103" s="234"/>
      <c r="D103" s="234"/>
      <c r="E103" s="234"/>
      <c r="F103" s="234"/>
      <c r="G103" s="234"/>
      <c r="H103" s="234"/>
      <c r="I103" s="234"/>
      <c r="J103" s="234"/>
      <c r="P103" s="10"/>
      <c r="Q103" s="10"/>
    </row>
    <row r="104" spans="1:17" s="31" customFormat="1" ht="15.95" customHeight="1" x14ac:dyDescent="0.2">
      <c r="B104" s="234"/>
      <c r="C104" s="234"/>
      <c r="D104" s="234"/>
      <c r="E104" s="234"/>
      <c r="F104" s="234"/>
      <c r="G104" s="234"/>
      <c r="H104" s="234"/>
      <c r="I104" s="234"/>
      <c r="J104" s="234"/>
      <c r="P104" s="10"/>
      <c r="Q104" s="10"/>
    </row>
    <row r="105" spans="1:17" s="31" customFormat="1" ht="15.95" customHeight="1" x14ac:dyDescent="0.2">
      <c r="P105" s="10"/>
      <c r="Q105" s="10"/>
    </row>
    <row r="106" spans="1:17" s="31" customFormat="1" ht="15.95" customHeight="1" x14ac:dyDescent="0.2">
      <c r="P106" s="10"/>
      <c r="Q106" s="10"/>
    </row>
    <row r="107" spans="1:17" s="31" customFormat="1" ht="15.95" customHeight="1" x14ac:dyDescent="0.2">
      <c r="P107" s="10"/>
      <c r="Q107" s="10"/>
    </row>
    <row r="108" spans="1:17" s="31" customFormat="1" ht="15.95" customHeight="1" x14ac:dyDescent="0.2">
      <c r="P108" s="10"/>
      <c r="Q108" s="10"/>
    </row>
    <row r="109" spans="1:17" s="31" customFormat="1" ht="15.95" customHeight="1" x14ac:dyDescent="0.35">
      <c r="A109" s="45" t="s">
        <v>73</v>
      </c>
      <c r="B109" s="309" t="s">
        <v>64</v>
      </c>
      <c r="C109" s="309"/>
      <c r="D109" s="309"/>
      <c r="E109" s="309"/>
      <c r="F109" s="309"/>
      <c r="G109" s="309"/>
      <c r="H109" s="309"/>
      <c r="I109" s="309"/>
      <c r="J109" s="309"/>
      <c r="P109" s="10"/>
      <c r="Q109" s="10"/>
    </row>
    <row r="110" spans="1:17" s="31" customFormat="1" ht="15.95" customHeight="1" x14ac:dyDescent="0.2">
      <c r="B110" s="181" t="s">
        <v>432</v>
      </c>
      <c r="C110" s="234"/>
      <c r="D110" s="234"/>
      <c r="E110" s="234"/>
      <c r="F110" s="234"/>
      <c r="G110" s="234"/>
      <c r="H110" s="234"/>
      <c r="I110" s="234"/>
      <c r="J110" s="234"/>
      <c r="P110" s="10"/>
      <c r="Q110" s="10"/>
    </row>
    <row r="111" spans="1:17" s="31" customFormat="1" ht="15.95" customHeight="1" x14ac:dyDescent="0.2">
      <c r="B111" s="234"/>
      <c r="C111" s="234"/>
      <c r="D111" s="234"/>
      <c r="E111" s="234"/>
      <c r="F111" s="234"/>
      <c r="G111" s="234"/>
      <c r="H111" s="234"/>
      <c r="I111" s="234"/>
      <c r="J111" s="234"/>
      <c r="P111" s="10"/>
      <c r="Q111" s="10"/>
    </row>
    <row r="112" spans="1:17" s="31" customFormat="1" ht="15.95" customHeight="1" x14ac:dyDescent="0.2">
      <c r="B112" s="234"/>
      <c r="C112" s="234"/>
      <c r="D112" s="234"/>
      <c r="E112" s="234"/>
      <c r="F112" s="234"/>
      <c r="G112" s="234"/>
      <c r="H112" s="234"/>
      <c r="I112" s="234"/>
      <c r="J112" s="234"/>
      <c r="P112" s="10"/>
      <c r="Q112" s="10"/>
    </row>
    <row r="113" spans="1:17" s="31" customFormat="1" ht="15.95" customHeight="1" x14ac:dyDescent="0.2">
      <c r="B113" s="234"/>
      <c r="C113" s="234"/>
      <c r="D113" s="234"/>
      <c r="E113" s="234"/>
      <c r="F113" s="234"/>
      <c r="G113" s="234"/>
      <c r="H113" s="234"/>
      <c r="I113" s="234"/>
      <c r="J113" s="234"/>
      <c r="P113" s="10"/>
      <c r="Q113" s="10"/>
    </row>
    <row r="114" spans="1:17" s="31" customFormat="1" ht="15.95" customHeight="1" x14ac:dyDescent="0.2">
      <c r="P114" s="10"/>
      <c r="Q114" s="10"/>
    </row>
    <row r="115" spans="1:17" s="31" customFormat="1" ht="15.95" customHeight="1" x14ac:dyDescent="0.2">
      <c r="P115" s="10"/>
      <c r="Q115" s="10"/>
    </row>
    <row r="116" spans="1:17" s="31" customFormat="1" ht="15.95" customHeight="1" x14ac:dyDescent="0.2">
      <c r="P116" s="10"/>
      <c r="Q116" s="10"/>
    </row>
    <row r="117" spans="1:17" s="31" customFormat="1" ht="15.95" customHeight="1" x14ac:dyDescent="0.2">
      <c r="P117" s="10"/>
      <c r="Q117" s="10"/>
    </row>
    <row r="118" spans="1:17" s="31" customFormat="1" ht="15.95" customHeight="1" x14ac:dyDescent="0.2">
      <c r="A118" s="47" t="s">
        <v>73</v>
      </c>
      <c r="B118" s="199" t="s">
        <v>65</v>
      </c>
      <c r="C118" s="312"/>
      <c r="D118" s="312"/>
      <c r="E118" s="312"/>
      <c r="F118" s="312"/>
      <c r="G118" s="312"/>
      <c r="H118" s="312"/>
      <c r="I118" s="312"/>
      <c r="J118" s="312"/>
      <c r="P118" s="10"/>
      <c r="Q118" s="10"/>
    </row>
    <row r="119" spans="1:17" s="31" customFormat="1" ht="15.95" customHeight="1" x14ac:dyDescent="0.2">
      <c r="B119" s="181" t="s">
        <v>720</v>
      </c>
      <c r="C119" s="234"/>
      <c r="D119" s="234"/>
      <c r="E119" s="234"/>
      <c r="F119" s="234"/>
      <c r="G119" s="234"/>
      <c r="H119" s="234"/>
      <c r="I119" s="234"/>
      <c r="J119" s="234"/>
      <c r="P119" s="10"/>
      <c r="Q119" s="10"/>
    </row>
    <row r="120" spans="1:17" s="31" customFormat="1" ht="15.95" customHeight="1" x14ac:dyDescent="0.2">
      <c r="B120" s="234"/>
      <c r="C120" s="234"/>
      <c r="D120" s="234"/>
      <c r="E120" s="234"/>
      <c r="F120" s="234"/>
      <c r="G120" s="234"/>
      <c r="H120" s="234"/>
      <c r="I120" s="234"/>
      <c r="J120" s="234"/>
      <c r="P120" s="10"/>
      <c r="Q120" s="10"/>
    </row>
    <row r="121" spans="1:17" s="31" customFormat="1" ht="15.95" customHeight="1" x14ac:dyDescent="0.2">
      <c r="B121" s="234"/>
      <c r="C121" s="234"/>
      <c r="D121" s="234"/>
      <c r="E121" s="234"/>
      <c r="F121" s="234"/>
      <c r="G121" s="234"/>
      <c r="H121" s="234"/>
      <c r="I121" s="234"/>
      <c r="J121" s="234"/>
      <c r="K121" s="296" t="s">
        <v>78</v>
      </c>
      <c r="L121" s="316" t="s">
        <v>433</v>
      </c>
      <c r="M121" s="317"/>
      <c r="N121" s="317"/>
      <c r="O121" s="317"/>
      <c r="P121" s="318"/>
      <c r="Q121" s="10"/>
    </row>
    <row r="122" spans="1:17" s="31" customFormat="1" ht="15.95" customHeight="1" x14ac:dyDescent="0.2">
      <c r="B122" s="234"/>
      <c r="C122" s="234"/>
      <c r="D122" s="234"/>
      <c r="E122" s="234"/>
      <c r="F122" s="234"/>
      <c r="G122" s="234"/>
      <c r="H122" s="234"/>
      <c r="I122" s="234"/>
      <c r="J122" s="234"/>
      <c r="K122" s="296"/>
      <c r="L122" s="319"/>
      <c r="M122" s="320"/>
      <c r="N122" s="320"/>
      <c r="O122" s="320"/>
      <c r="P122" s="321"/>
      <c r="Q122" s="10"/>
    </row>
    <row r="123" spans="1:17" s="31" customFormat="1" ht="15.95" customHeight="1" x14ac:dyDescent="0.2">
      <c r="B123" s="234"/>
      <c r="C123" s="234"/>
      <c r="D123" s="234"/>
      <c r="E123" s="234"/>
      <c r="F123" s="234"/>
      <c r="G123" s="234"/>
      <c r="H123" s="234"/>
      <c r="I123" s="234"/>
      <c r="J123" s="234"/>
      <c r="L123" s="319"/>
      <c r="M123" s="320"/>
      <c r="N123" s="320"/>
      <c r="O123" s="320"/>
      <c r="P123" s="321"/>
      <c r="Q123" s="10"/>
    </row>
    <row r="124" spans="1:17" s="31" customFormat="1" ht="15.95" customHeight="1" x14ac:dyDescent="0.2">
      <c r="B124" s="234"/>
      <c r="C124" s="234"/>
      <c r="D124" s="234"/>
      <c r="E124" s="234"/>
      <c r="F124" s="234"/>
      <c r="G124" s="234"/>
      <c r="H124" s="234"/>
      <c r="I124" s="234"/>
      <c r="J124" s="234"/>
      <c r="L124" s="319"/>
      <c r="M124" s="320"/>
      <c r="N124" s="320"/>
      <c r="O124" s="320"/>
      <c r="P124" s="321"/>
      <c r="Q124" s="10"/>
    </row>
    <row r="125" spans="1:17" s="31" customFormat="1" ht="15.95" customHeight="1" x14ac:dyDescent="0.2">
      <c r="B125" s="234"/>
      <c r="C125" s="234"/>
      <c r="D125" s="234"/>
      <c r="E125" s="234"/>
      <c r="F125" s="234"/>
      <c r="G125" s="234"/>
      <c r="H125" s="234"/>
      <c r="I125" s="234"/>
      <c r="J125" s="234"/>
      <c r="L125" s="322"/>
      <c r="M125" s="323"/>
      <c r="N125" s="323"/>
      <c r="O125" s="323"/>
      <c r="P125" s="324"/>
      <c r="Q125" s="10"/>
    </row>
    <row r="126" spans="1:17" s="31" customFormat="1" ht="15.95" customHeight="1" x14ac:dyDescent="0.2">
      <c r="B126" s="234"/>
      <c r="C126" s="234"/>
      <c r="D126" s="234"/>
      <c r="E126" s="234"/>
      <c r="F126" s="234"/>
      <c r="G126" s="234"/>
      <c r="H126" s="234"/>
      <c r="I126" s="234"/>
      <c r="J126" s="234"/>
      <c r="P126" s="10"/>
      <c r="Q126" s="10"/>
    </row>
    <row r="127" spans="1:17" s="31" customFormat="1" ht="15.95" customHeight="1" x14ac:dyDescent="0.2">
      <c r="B127" s="234"/>
      <c r="C127" s="234"/>
      <c r="D127" s="234"/>
      <c r="E127" s="234"/>
      <c r="F127" s="234"/>
      <c r="G127" s="234"/>
      <c r="H127" s="234"/>
      <c r="I127" s="234"/>
      <c r="J127" s="234"/>
      <c r="P127" s="10"/>
      <c r="Q127" s="10"/>
    </row>
    <row r="128" spans="1:17" s="31" customFormat="1" ht="15.95" customHeight="1" x14ac:dyDescent="0.2">
      <c r="B128" s="234"/>
      <c r="C128" s="234"/>
      <c r="D128" s="234"/>
      <c r="E128" s="234"/>
      <c r="F128" s="234"/>
      <c r="G128" s="234"/>
      <c r="H128" s="234"/>
      <c r="I128" s="234"/>
      <c r="J128" s="234"/>
      <c r="P128" s="10"/>
      <c r="Q128" s="10"/>
    </row>
    <row r="129" spans="1:17" s="31" customFormat="1" ht="15.95" customHeight="1" x14ac:dyDescent="0.2">
      <c r="B129" s="234"/>
      <c r="C129" s="234"/>
      <c r="D129" s="234"/>
      <c r="E129" s="234"/>
      <c r="F129" s="234"/>
      <c r="G129" s="234"/>
      <c r="H129" s="234"/>
      <c r="I129" s="234"/>
      <c r="J129" s="234"/>
      <c r="P129" s="10"/>
      <c r="Q129" s="10"/>
    </row>
    <row r="130" spans="1:17" s="31" customFormat="1" ht="15.95" customHeight="1" x14ac:dyDescent="0.2">
      <c r="B130" s="234"/>
      <c r="C130" s="234"/>
      <c r="D130" s="234"/>
      <c r="E130" s="234"/>
      <c r="F130" s="234"/>
      <c r="G130" s="234"/>
      <c r="H130" s="234"/>
      <c r="I130" s="234"/>
      <c r="J130" s="234"/>
      <c r="M130" s="149" t="s">
        <v>80</v>
      </c>
      <c r="N130" s="149"/>
      <c r="O130" s="149"/>
      <c r="P130" s="10"/>
      <c r="Q130" s="10"/>
    </row>
    <row r="131" spans="1:17" s="31" customFormat="1" ht="15.95" customHeight="1" x14ac:dyDescent="0.2">
      <c r="B131" s="234"/>
      <c r="C131" s="234"/>
      <c r="D131" s="234"/>
      <c r="E131" s="234"/>
      <c r="F131" s="234"/>
      <c r="G131" s="234"/>
      <c r="H131" s="234"/>
      <c r="I131" s="234"/>
      <c r="J131" s="234"/>
      <c r="P131" s="10"/>
      <c r="Q131" s="10"/>
    </row>
    <row r="132" spans="1:17" s="31" customFormat="1" ht="15.95" customHeight="1" x14ac:dyDescent="0.2">
      <c r="B132" s="234"/>
      <c r="C132" s="234"/>
      <c r="D132" s="234"/>
      <c r="E132" s="234"/>
      <c r="F132" s="234"/>
      <c r="G132" s="234"/>
      <c r="H132" s="234"/>
      <c r="I132" s="234"/>
      <c r="J132" s="234"/>
      <c r="P132" s="10"/>
      <c r="Q132" s="10"/>
    </row>
    <row r="133" spans="1:17" s="31" customFormat="1" ht="15.95" customHeight="1" x14ac:dyDescent="0.2">
      <c r="B133" s="234"/>
      <c r="C133" s="234"/>
      <c r="D133" s="234"/>
      <c r="E133" s="234"/>
      <c r="F133" s="234"/>
      <c r="G133" s="234"/>
      <c r="H133" s="234"/>
      <c r="I133" s="234"/>
      <c r="J133" s="234"/>
      <c r="P133" s="10"/>
      <c r="Q133" s="10"/>
    </row>
    <row r="134" spans="1:17" s="31" customFormat="1" ht="15.95" customHeight="1" x14ac:dyDescent="0.2">
      <c r="B134" s="234"/>
      <c r="C134" s="234"/>
      <c r="D134" s="234"/>
      <c r="E134" s="234"/>
      <c r="F134" s="234"/>
      <c r="G134" s="234"/>
      <c r="H134" s="234"/>
      <c r="I134" s="234"/>
      <c r="J134" s="234"/>
      <c r="P134" s="10"/>
      <c r="Q134" s="10"/>
    </row>
    <row r="135" spans="1:17" s="31" customFormat="1" ht="15.95" customHeight="1" x14ac:dyDescent="0.2">
      <c r="B135" s="234"/>
      <c r="C135" s="234"/>
      <c r="D135" s="234"/>
      <c r="E135" s="234"/>
      <c r="F135" s="234"/>
      <c r="G135" s="234"/>
      <c r="H135" s="234"/>
      <c r="I135" s="234"/>
      <c r="J135" s="234"/>
      <c r="P135" s="10"/>
      <c r="Q135" s="10"/>
    </row>
    <row r="136" spans="1:17" s="31" customFormat="1" ht="15.95" customHeight="1" x14ac:dyDescent="0.2">
      <c r="P136" s="10"/>
      <c r="Q136" s="10"/>
    </row>
    <row r="137" spans="1:17" s="31" customFormat="1" ht="15.95" customHeight="1" x14ac:dyDescent="0.2">
      <c r="P137" s="10"/>
      <c r="Q137" s="10"/>
    </row>
    <row r="138" spans="1:17" s="31" customFormat="1" ht="15.95" customHeight="1" x14ac:dyDescent="0.2">
      <c r="P138" s="10"/>
      <c r="Q138" s="10"/>
    </row>
    <row r="139" spans="1:17" s="31" customFormat="1" ht="15.95" customHeight="1" x14ac:dyDescent="0.2">
      <c r="P139" s="10"/>
      <c r="Q139" s="10"/>
    </row>
    <row r="140" spans="1:17" s="31" customFormat="1" ht="15.95" customHeight="1" x14ac:dyDescent="0.2">
      <c r="A140" s="47" t="s">
        <v>73</v>
      </c>
      <c r="B140" s="199" t="s">
        <v>70</v>
      </c>
      <c r="C140" s="312"/>
      <c r="D140" s="312"/>
      <c r="E140" s="312"/>
      <c r="F140" s="312"/>
      <c r="G140" s="312"/>
      <c r="H140" s="312"/>
      <c r="I140" s="312"/>
      <c r="J140" s="312"/>
      <c r="P140" s="10"/>
      <c r="Q140" s="10"/>
    </row>
    <row r="141" spans="1:17" s="31" customFormat="1" ht="15.95" customHeight="1" x14ac:dyDescent="0.2">
      <c r="B141" s="181" t="s">
        <v>721</v>
      </c>
      <c r="C141" s="234"/>
      <c r="D141" s="234"/>
      <c r="E141" s="234"/>
      <c r="F141" s="234"/>
      <c r="G141" s="234"/>
      <c r="H141" s="234"/>
      <c r="I141" s="234"/>
      <c r="J141" s="234"/>
      <c r="P141" s="10"/>
      <c r="Q141" s="10"/>
    </row>
    <row r="142" spans="1:17" s="31" customFormat="1" ht="15.95" customHeight="1" x14ac:dyDescent="0.2">
      <c r="B142" s="234"/>
      <c r="C142" s="234"/>
      <c r="D142" s="234"/>
      <c r="E142" s="234"/>
      <c r="F142" s="234"/>
      <c r="G142" s="234"/>
      <c r="H142" s="234"/>
      <c r="I142" s="234"/>
      <c r="J142" s="234"/>
      <c r="P142" s="10"/>
      <c r="Q142" s="10"/>
    </row>
    <row r="143" spans="1:17" s="31" customFormat="1" ht="15.95" customHeight="1" x14ac:dyDescent="0.2">
      <c r="B143" s="234"/>
      <c r="C143" s="234"/>
      <c r="D143" s="234"/>
      <c r="E143" s="234"/>
      <c r="F143" s="234"/>
      <c r="G143" s="234"/>
      <c r="H143" s="234"/>
      <c r="I143" s="234"/>
      <c r="J143" s="234"/>
      <c r="P143" s="10"/>
      <c r="Q143" s="10"/>
    </row>
    <row r="144" spans="1:17" s="31" customFormat="1" ht="15.95" customHeight="1" x14ac:dyDescent="0.2">
      <c r="B144" s="234"/>
      <c r="C144" s="234"/>
      <c r="D144" s="234"/>
      <c r="E144" s="234"/>
      <c r="F144" s="234"/>
      <c r="G144" s="234"/>
      <c r="H144" s="234"/>
      <c r="I144" s="234"/>
      <c r="J144" s="234"/>
      <c r="P144" s="10"/>
      <c r="Q144" s="10"/>
    </row>
    <row r="145" spans="2:17" s="31" customFormat="1" ht="15.95" customHeight="1" x14ac:dyDescent="0.2">
      <c r="B145" s="234"/>
      <c r="C145" s="234"/>
      <c r="D145" s="234"/>
      <c r="E145" s="234"/>
      <c r="F145" s="234"/>
      <c r="G145" s="234"/>
      <c r="H145" s="234"/>
      <c r="I145" s="234"/>
      <c r="J145" s="234"/>
      <c r="P145" s="10"/>
      <c r="Q145" s="10"/>
    </row>
    <row r="146" spans="2:17" s="31" customFormat="1" ht="15.95" customHeight="1" x14ac:dyDescent="0.2">
      <c r="B146" s="234"/>
      <c r="C146" s="234"/>
      <c r="D146" s="234"/>
      <c r="E146" s="234"/>
      <c r="F146" s="234"/>
      <c r="G146" s="234"/>
      <c r="H146" s="234"/>
      <c r="I146" s="234"/>
      <c r="J146" s="234"/>
      <c r="P146" s="10"/>
      <c r="Q146" s="10"/>
    </row>
    <row r="147" spans="2:17" s="31" customFormat="1" ht="15.95" customHeight="1" x14ac:dyDescent="0.2">
      <c r="B147" s="234"/>
      <c r="C147" s="234"/>
      <c r="D147" s="234"/>
      <c r="E147" s="234"/>
      <c r="F147" s="234"/>
      <c r="G147" s="234"/>
      <c r="H147" s="234"/>
      <c r="I147" s="234"/>
      <c r="J147" s="234"/>
      <c r="P147" s="10"/>
      <c r="Q147" s="10"/>
    </row>
    <row r="148" spans="2:17" s="31" customFormat="1" ht="15.95" customHeight="1" x14ac:dyDescent="0.2">
      <c r="P148" s="10"/>
      <c r="Q148" s="10"/>
    </row>
    <row r="149" spans="2:17" s="31" customFormat="1" ht="15.95" customHeight="1" x14ac:dyDescent="0.2">
      <c r="P149" s="10"/>
      <c r="Q149" s="10"/>
    </row>
    <row r="150" spans="2:17" s="31" customFormat="1" ht="15.95" customHeight="1" x14ac:dyDescent="0.2">
      <c r="P150" s="10"/>
      <c r="Q150" s="10"/>
    </row>
    <row r="151" spans="2:17" s="31" customFormat="1" ht="15.95" customHeight="1" x14ac:dyDescent="0.2">
      <c r="P151" s="10"/>
      <c r="Q151" s="10"/>
    </row>
    <row r="152" spans="2:17" s="31" customFormat="1" ht="15.95" customHeight="1" x14ac:dyDescent="0.2">
      <c r="B152" s="181" t="s">
        <v>722</v>
      </c>
      <c r="C152" s="234"/>
      <c r="D152" s="234"/>
      <c r="E152" s="234"/>
      <c r="F152" s="234"/>
      <c r="G152" s="234"/>
      <c r="H152" s="234"/>
      <c r="I152" s="234"/>
      <c r="J152" s="234"/>
      <c r="P152" s="10"/>
      <c r="Q152" s="10"/>
    </row>
    <row r="153" spans="2:17" s="31" customFormat="1" ht="15.95" customHeight="1" x14ac:dyDescent="0.2">
      <c r="B153" s="234"/>
      <c r="C153" s="234"/>
      <c r="D153" s="234"/>
      <c r="E153" s="234"/>
      <c r="F153" s="234"/>
      <c r="G153" s="234"/>
      <c r="H153" s="234"/>
      <c r="I153" s="234"/>
      <c r="J153" s="234"/>
      <c r="P153" s="10"/>
      <c r="Q153" s="10"/>
    </row>
    <row r="154" spans="2:17" s="31" customFormat="1" ht="15.95" customHeight="1" x14ac:dyDescent="0.2">
      <c r="B154" s="234"/>
      <c r="C154" s="234"/>
      <c r="D154" s="234"/>
      <c r="E154" s="234"/>
      <c r="F154" s="234"/>
      <c r="G154" s="234"/>
      <c r="H154" s="234"/>
      <c r="I154" s="234"/>
      <c r="J154" s="234"/>
      <c r="P154" s="10"/>
      <c r="Q154" s="10"/>
    </row>
    <row r="155" spans="2:17" s="31" customFormat="1" ht="15.95" customHeight="1" x14ac:dyDescent="0.2">
      <c r="P155" s="10"/>
      <c r="Q155" s="10"/>
    </row>
    <row r="156" spans="2:17" s="31" customFormat="1" ht="15.95" customHeight="1" x14ac:dyDescent="0.2">
      <c r="P156" s="10"/>
      <c r="Q156" s="10"/>
    </row>
    <row r="157" spans="2:17" s="31" customFormat="1" ht="15.95" customHeight="1" x14ac:dyDescent="0.2">
      <c r="P157" s="10"/>
      <c r="Q157" s="10"/>
    </row>
    <row r="158" spans="2:17" s="31" customFormat="1" ht="15.95" customHeight="1" x14ac:dyDescent="0.2">
      <c r="B158" s="310" t="s">
        <v>723</v>
      </c>
      <c r="C158" s="311"/>
      <c r="D158" s="311"/>
      <c r="E158" s="311"/>
      <c r="F158" s="311"/>
      <c r="G158" s="311"/>
      <c r="H158" s="311"/>
      <c r="I158" s="311"/>
      <c r="J158" s="311"/>
      <c r="P158" s="10"/>
      <c r="Q158" s="10"/>
    </row>
    <row r="159" spans="2:17" s="31" customFormat="1" ht="15.95" customHeight="1" x14ac:dyDescent="0.2">
      <c r="B159" s="311"/>
      <c r="C159" s="311"/>
      <c r="D159" s="311"/>
      <c r="E159" s="311"/>
      <c r="F159" s="311"/>
      <c r="G159" s="311"/>
      <c r="H159" s="311"/>
      <c r="I159" s="311"/>
      <c r="J159" s="311"/>
      <c r="P159" s="10"/>
      <c r="Q159" s="10"/>
    </row>
    <row r="160" spans="2:17" s="31" customFormat="1" ht="15.95" customHeight="1" x14ac:dyDescent="0.2">
      <c r="B160" s="311"/>
      <c r="C160" s="311"/>
      <c r="D160" s="311"/>
      <c r="E160" s="311"/>
      <c r="F160" s="311"/>
      <c r="G160" s="311"/>
      <c r="H160" s="311"/>
      <c r="I160" s="311"/>
      <c r="J160" s="311"/>
      <c r="P160" s="10"/>
      <c r="Q160" s="10"/>
    </row>
    <row r="161" spans="1:17" s="31" customFormat="1" ht="15.95" customHeight="1" x14ac:dyDescent="0.2">
      <c r="B161" s="311"/>
      <c r="C161" s="311"/>
      <c r="D161" s="311"/>
      <c r="E161" s="311"/>
      <c r="F161" s="311"/>
      <c r="G161" s="311"/>
      <c r="H161" s="311"/>
      <c r="I161" s="311"/>
      <c r="J161" s="311"/>
      <c r="P161" s="10"/>
      <c r="Q161" s="10"/>
    </row>
    <row r="162" spans="1:17" s="31" customFormat="1" ht="15.95" customHeight="1" x14ac:dyDescent="0.2">
      <c r="B162" s="311"/>
      <c r="C162" s="311"/>
      <c r="D162" s="311"/>
      <c r="E162" s="311"/>
      <c r="F162" s="311"/>
      <c r="G162" s="311"/>
      <c r="H162" s="311"/>
      <c r="I162" s="311"/>
      <c r="J162" s="311"/>
      <c r="P162" s="10"/>
      <c r="Q162" s="10"/>
    </row>
    <row r="163" spans="1:17" s="31" customFormat="1" ht="15.95" customHeight="1" x14ac:dyDescent="0.2">
      <c r="B163" s="311"/>
      <c r="C163" s="311"/>
      <c r="D163" s="311"/>
      <c r="E163" s="311"/>
      <c r="F163" s="311"/>
      <c r="G163" s="311"/>
      <c r="H163" s="311"/>
      <c r="I163" s="311"/>
      <c r="J163" s="311"/>
      <c r="P163" s="10"/>
      <c r="Q163" s="10"/>
    </row>
    <row r="164" spans="1:17" s="31" customFormat="1" ht="15.95" customHeight="1" x14ac:dyDescent="0.2">
      <c r="B164" s="311"/>
      <c r="C164" s="311"/>
      <c r="D164" s="311"/>
      <c r="E164" s="311"/>
      <c r="F164" s="311"/>
      <c r="G164" s="311"/>
      <c r="H164" s="311"/>
      <c r="I164" s="311"/>
      <c r="J164" s="311"/>
      <c r="P164" s="10"/>
      <c r="Q164" s="10"/>
    </row>
    <row r="165" spans="1:17" s="31" customFormat="1" ht="15.95" customHeight="1" x14ac:dyDescent="0.2">
      <c r="B165" s="311"/>
      <c r="C165" s="311"/>
      <c r="D165" s="311"/>
      <c r="E165" s="311"/>
      <c r="F165" s="311"/>
      <c r="G165" s="311"/>
      <c r="H165" s="311"/>
      <c r="I165" s="311"/>
      <c r="J165" s="311"/>
      <c r="P165" s="10"/>
      <c r="Q165" s="10"/>
    </row>
    <row r="166" spans="1:17" s="31" customFormat="1" ht="15.95" customHeight="1" x14ac:dyDescent="0.35">
      <c r="A166" s="45" t="s">
        <v>71</v>
      </c>
      <c r="B166" s="309" t="s">
        <v>53</v>
      </c>
      <c r="C166" s="309"/>
      <c r="D166" s="309"/>
      <c r="E166" s="309"/>
      <c r="F166" s="309"/>
      <c r="G166" s="309"/>
      <c r="H166" s="309"/>
      <c r="I166" s="309"/>
      <c r="J166" s="309"/>
      <c r="P166" s="10"/>
      <c r="Q166" s="10"/>
    </row>
    <row r="167" spans="1:17" s="31" customFormat="1" ht="15.95" customHeight="1" x14ac:dyDescent="0.2">
      <c r="P167" s="10"/>
      <c r="Q167" s="10"/>
    </row>
    <row r="168" spans="1:17" s="31" customFormat="1" ht="15.95" customHeight="1" x14ac:dyDescent="0.2">
      <c r="P168" s="10"/>
      <c r="Q168" s="10"/>
    </row>
    <row r="169" spans="1:17" s="31" customFormat="1" ht="15.95" customHeight="1" x14ac:dyDescent="0.2">
      <c r="P169" s="10"/>
      <c r="Q169" s="10"/>
    </row>
    <row r="170" spans="1:17" s="31" customFormat="1" ht="15.95" customHeight="1" x14ac:dyDescent="0.2">
      <c r="P170" s="10"/>
      <c r="Q170" s="10"/>
    </row>
    <row r="171" spans="1:17" s="31" customFormat="1" ht="15.95" customHeight="1" x14ac:dyDescent="0.35">
      <c r="A171" s="45" t="s">
        <v>73</v>
      </c>
      <c r="B171" s="309" t="s">
        <v>31</v>
      </c>
      <c r="C171" s="309"/>
      <c r="D171" s="309"/>
      <c r="E171" s="309"/>
      <c r="F171" s="309"/>
      <c r="G171" s="309"/>
      <c r="H171" s="309"/>
      <c r="I171" s="309"/>
      <c r="J171" s="309"/>
      <c r="P171" s="10"/>
      <c r="Q171" s="10"/>
    </row>
    <row r="172" spans="1:17" s="31" customFormat="1" ht="15.95" customHeight="1" x14ac:dyDescent="0.2">
      <c r="B172" s="181" t="s">
        <v>434</v>
      </c>
      <c r="C172" s="234"/>
      <c r="D172" s="234"/>
      <c r="E172" s="234"/>
      <c r="F172" s="234"/>
      <c r="G172" s="234"/>
      <c r="H172" s="234"/>
      <c r="I172" s="234"/>
      <c r="J172" s="234"/>
      <c r="P172" s="10"/>
      <c r="Q172" s="10"/>
    </row>
    <row r="173" spans="1:17" s="31" customFormat="1" ht="15.95" customHeight="1" x14ac:dyDescent="0.2">
      <c r="B173" s="234"/>
      <c r="C173" s="234"/>
      <c r="D173" s="234"/>
      <c r="E173" s="234"/>
      <c r="F173" s="234"/>
      <c r="G173" s="234"/>
      <c r="H173" s="234"/>
      <c r="I173" s="234"/>
      <c r="J173" s="234"/>
      <c r="P173" s="10"/>
      <c r="Q173" s="10"/>
    </row>
    <row r="174" spans="1:17" s="31" customFormat="1" ht="15.95" customHeight="1" x14ac:dyDescent="0.2">
      <c r="B174" s="234"/>
      <c r="C174" s="234"/>
      <c r="D174" s="234"/>
      <c r="E174" s="234"/>
      <c r="F174" s="234"/>
      <c r="G174" s="234"/>
      <c r="H174" s="234"/>
      <c r="I174" s="234"/>
      <c r="J174" s="234"/>
      <c r="P174" s="10"/>
      <c r="Q174" s="10"/>
    </row>
    <row r="175" spans="1:17" s="31" customFormat="1" ht="15.95" customHeight="1" x14ac:dyDescent="0.2">
      <c r="P175" s="10"/>
      <c r="Q175" s="10"/>
    </row>
    <row r="176" spans="1:17" s="31" customFormat="1" ht="15.95" customHeight="1" x14ac:dyDescent="0.2">
      <c r="P176" s="10"/>
      <c r="Q176" s="10"/>
    </row>
    <row r="177" spans="1:17" s="31" customFormat="1" ht="15.95" customHeight="1" x14ac:dyDescent="0.2">
      <c r="P177" s="10"/>
      <c r="Q177" s="10"/>
    </row>
    <row r="178" spans="1:17" s="31" customFormat="1" ht="15.95" customHeight="1" x14ac:dyDescent="0.2">
      <c r="P178" s="10"/>
      <c r="Q178" s="10"/>
    </row>
    <row r="179" spans="1:17" s="31" customFormat="1" ht="15.95" customHeight="1" x14ac:dyDescent="0.35">
      <c r="A179" s="45" t="s">
        <v>51</v>
      </c>
      <c r="B179" s="309" t="s">
        <v>26</v>
      </c>
      <c r="C179" s="309"/>
      <c r="D179" s="309"/>
      <c r="E179" s="309"/>
      <c r="F179" s="309"/>
      <c r="G179" s="309"/>
      <c r="H179" s="309"/>
      <c r="I179" s="309"/>
      <c r="J179" s="309"/>
      <c r="P179" s="10"/>
      <c r="Q179" s="10"/>
    </row>
    <row r="180" spans="1:17" s="31" customFormat="1" ht="15.95" customHeight="1" x14ac:dyDescent="0.2">
      <c r="P180" s="10"/>
      <c r="Q180" s="10"/>
    </row>
    <row r="181" spans="1:17" s="31" customFormat="1" ht="15.95" customHeight="1" x14ac:dyDescent="0.2">
      <c r="P181" s="10"/>
      <c r="Q181" s="10"/>
    </row>
    <row r="182" spans="1:17" s="31" customFormat="1" ht="15.95" customHeight="1" x14ac:dyDescent="0.2">
      <c r="P182" s="10"/>
      <c r="Q182" s="10"/>
    </row>
    <row r="183" spans="1:17" s="31" customFormat="1" ht="15.95" customHeight="1" x14ac:dyDescent="0.2">
      <c r="P183" s="10"/>
      <c r="Q183" s="10"/>
    </row>
    <row r="184" spans="1:17" s="31" customFormat="1" ht="15.95" customHeight="1" x14ac:dyDescent="0.35">
      <c r="A184" s="45" t="s">
        <v>28</v>
      </c>
      <c r="B184" s="309" t="s">
        <v>27</v>
      </c>
      <c r="C184" s="309"/>
      <c r="D184" s="309"/>
      <c r="E184" s="309"/>
      <c r="F184" s="309"/>
      <c r="G184" s="309"/>
      <c r="H184" s="309"/>
      <c r="I184" s="309"/>
      <c r="J184" s="309"/>
      <c r="P184" s="10"/>
      <c r="Q184" s="10"/>
    </row>
    <row r="185" spans="1:17" s="31" customFormat="1" ht="15.95" customHeight="1" x14ac:dyDescent="0.2">
      <c r="B185" s="181" t="s">
        <v>724</v>
      </c>
      <c r="C185" s="234"/>
      <c r="D185" s="234"/>
      <c r="E185" s="234"/>
      <c r="F185" s="234"/>
      <c r="G185" s="234"/>
      <c r="H185" s="234"/>
      <c r="I185" s="234"/>
      <c r="J185" s="234"/>
      <c r="P185" s="10"/>
      <c r="Q185" s="10"/>
    </row>
    <row r="186" spans="1:17" s="31" customFormat="1" ht="15.95" customHeight="1" x14ac:dyDescent="0.2">
      <c r="B186" s="181"/>
      <c r="C186" s="234"/>
      <c r="D186" s="234"/>
      <c r="E186" s="234"/>
      <c r="F186" s="234"/>
      <c r="G186" s="234"/>
      <c r="H186" s="234"/>
      <c r="I186" s="234"/>
      <c r="J186" s="234"/>
      <c r="P186" s="10"/>
      <c r="Q186" s="10"/>
    </row>
    <row r="187" spans="1:17" s="31" customFormat="1" ht="15.95" customHeight="1" x14ac:dyDescent="0.2">
      <c r="B187" s="234"/>
      <c r="C187" s="234"/>
      <c r="D187" s="234"/>
      <c r="E187" s="234"/>
      <c r="F187" s="234"/>
      <c r="G187" s="234"/>
      <c r="H187" s="234"/>
      <c r="I187" s="234"/>
      <c r="J187" s="234"/>
      <c r="P187" s="10"/>
      <c r="Q187" s="10"/>
    </row>
    <row r="188" spans="1:17" s="31" customFormat="1" ht="15.95" customHeight="1" x14ac:dyDescent="0.2">
      <c r="B188" s="234"/>
      <c r="C188" s="234"/>
      <c r="D188" s="234"/>
      <c r="E188" s="234"/>
      <c r="F188" s="234"/>
      <c r="G188" s="234"/>
      <c r="H188" s="234"/>
      <c r="I188" s="234"/>
      <c r="J188" s="234"/>
      <c r="P188" s="10"/>
      <c r="Q188" s="10"/>
    </row>
    <row r="189" spans="1:17" s="31" customFormat="1" ht="15.95" customHeight="1" x14ac:dyDescent="0.2">
      <c r="B189" s="234"/>
      <c r="C189" s="234"/>
      <c r="D189" s="234"/>
      <c r="E189" s="234"/>
      <c r="F189" s="234"/>
      <c r="G189" s="234"/>
      <c r="H189" s="234"/>
      <c r="I189" s="234"/>
      <c r="J189" s="234"/>
      <c r="P189" s="10"/>
      <c r="Q189" s="10"/>
    </row>
    <row r="190" spans="1:17" s="31" customFormat="1" ht="15.95" customHeight="1" x14ac:dyDescent="0.2">
      <c r="P190" s="10"/>
      <c r="Q190" s="10"/>
    </row>
    <row r="191" spans="1:17" s="31" customFormat="1" ht="15.95" customHeight="1" x14ac:dyDescent="0.2">
      <c r="P191" s="10"/>
      <c r="Q191" s="10"/>
    </row>
    <row r="192" spans="1:17" s="31" customFormat="1" ht="15.95" customHeight="1" x14ac:dyDescent="0.2">
      <c r="P192" s="10"/>
      <c r="Q192" s="10"/>
    </row>
    <row r="193" spans="2:17" s="31" customFormat="1" ht="15.95" customHeight="1" x14ac:dyDescent="0.2">
      <c r="P193" s="10"/>
      <c r="Q193" s="10"/>
    </row>
    <row r="194" spans="2:17" s="31" customFormat="1" ht="15.95" customHeight="1" x14ac:dyDescent="0.2">
      <c r="B194" s="181" t="s">
        <v>435</v>
      </c>
      <c r="C194" s="234"/>
      <c r="D194" s="234"/>
      <c r="E194" s="234"/>
      <c r="F194" s="234"/>
      <c r="G194" s="234"/>
      <c r="H194" s="234"/>
      <c r="I194" s="234"/>
      <c r="J194" s="234"/>
      <c r="P194" s="10"/>
      <c r="Q194" s="10"/>
    </row>
    <row r="195" spans="2:17" s="31" customFormat="1" ht="15.95" customHeight="1" x14ac:dyDescent="0.2">
      <c r="B195" s="234"/>
      <c r="C195" s="234"/>
      <c r="D195" s="234"/>
      <c r="E195" s="234"/>
      <c r="F195" s="234"/>
      <c r="G195" s="234"/>
      <c r="H195" s="234"/>
      <c r="I195" s="234"/>
      <c r="J195" s="234"/>
      <c r="P195" s="10"/>
      <c r="Q195" s="10"/>
    </row>
    <row r="196" spans="2:17" s="31" customFormat="1" ht="15.95" customHeight="1" x14ac:dyDescent="0.2">
      <c r="B196" s="234"/>
      <c r="C196" s="234"/>
      <c r="D196" s="234"/>
      <c r="E196" s="234"/>
      <c r="F196" s="234"/>
      <c r="G196" s="234"/>
      <c r="H196" s="234"/>
      <c r="I196" s="234"/>
      <c r="J196" s="234"/>
      <c r="P196" s="10"/>
      <c r="Q196" s="10"/>
    </row>
    <row r="197" spans="2:17" s="31" customFormat="1" ht="15.95" customHeight="1" x14ac:dyDescent="0.2">
      <c r="B197" s="234"/>
      <c r="C197" s="234"/>
      <c r="D197" s="234"/>
      <c r="E197" s="234"/>
      <c r="F197" s="234"/>
      <c r="G197" s="234"/>
      <c r="H197" s="234"/>
      <c r="I197" s="234"/>
      <c r="J197" s="234"/>
      <c r="P197" s="10"/>
      <c r="Q197" s="10"/>
    </row>
    <row r="198" spans="2:17" s="31" customFormat="1" ht="15.95" customHeight="1" x14ac:dyDescent="0.2">
      <c r="B198" s="43"/>
      <c r="C198" s="43"/>
      <c r="D198" s="43"/>
      <c r="E198" s="43"/>
      <c r="F198" s="43"/>
      <c r="G198" s="43"/>
      <c r="H198" s="43"/>
      <c r="I198" s="43"/>
      <c r="J198" s="43"/>
      <c r="P198" s="10"/>
      <c r="Q198" s="10"/>
    </row>
    <row r="199" spans="2:17" s="31" customFormat="1" ht="15.95" customHeight="1" x14ac:dyDescent="0.2">
      <c r="B199" s="43"/>
      <c r="C199" s="43"/>
      <c r="D199" s="43"/>
      <c r="E199" s="43"/>
      <c r="F199" s="43"/>
      <c r="G199" s="43"/>
      <c r="H199" s="43"/>
      <c r="I199" s="43"/>
      <c r="J199" s="43"/>
      <c r="P199" s="10"/>
      <c r="Q199" s="10"/>
    </row>
    <row r="200" spans="2:17" s="31" customFormat="1" ht="15.95" customHeight="1" x14ac:dyDescent="0.2">
      <c r="B200" s="181" t="s">
        <v>436</v>
      </c>
      <c r="C200" s="234"/>
      <c r="D200" s="234"/>
      <c r="E200" s="234"/>
      <c r="F200" s="234"/>
      <c r="G200" s="234"/>
      <c r="H200" s="234"/>
      <c r="I200" s="234"/>
      <c r="J200" s="234"/>
      <c r="P200" s="10"/>
      <c r="Q200" s="10"/>
    </row>
    <row r="201" spans="2:17" s="31" customFormat="1" ht="15.95" customHeight="1" x14ac:dyDescent="0.2">
      <c r="B201" s="234"/>
      <c r="C201" s="234"/>
      <c r="D201" s="234"/>
      <c r="E201" s="234"/>
      <c r="F201" s="234"/>
      <c r="G201" s="234"/>
      <c r="H201" s="234"/>
      <c r="I201" s="234"/>
      <c r="J201" s="234"/>
      <c r="P201" s="10"/>
      <c r="Q201" s="10"/>
    </row>
    <row r="202" spans="2:17" s="31" customFormat="1" ht="15.95" customHeight="1" x14ac:dyDescent="0.2">
      <c r="B202" s="234"/>
      <c r="C202" s="234"/>
      <c r="D202" s="234"/>
      <c r="E202" s="234"/>
      <c r="F202" s="234"/>
      <c r="G202" s="234"/>
      <c r="H202" s="234"/>
      <c r="I202" s="234"/>
      <c r="J202" s="234"/>
      <c r="P202" s="10"/>
      <c r="Q202" s="10"/>
    </row>
    <row r="203" spans="2:17" s="31" customFormat="1" ht="15.95" customHeight="1" x14ac:dyDescent="0.2">
      <c r="B203" s="234"/>
      <c r="C203" s="234"/>
      <c r="D203" s="234"/>
      <c r="E203" s="234"/>
      <c r="F203" s="234"/>
      <c r="G203" s="234"/>
      <c r="H203" s="234"/>
      <c r="I203" s="234"/>
      <c r="J203" s="234"/>
      <c r="P203" s="10"/>
      <c r="Q203" s="10"/>
    </row>
    <row r="204" spans="2:17" s="31" customFormat="1" ht="15.95" customHeight="1" x14ac:dyDescent="0.2">
      <c r="B204" s="43"/>
      <c r="C204" s="43"/>
      <c r="D204" s="43"/>
      <c r="E204" s="43"/>
      <c r="F204" s="43"/>
      <c r="G204" s="43"/>
      <c r="H204" s="43"/>
      <c r="I204" s="43"/>
      <c r="J204" s="43"/>
      <c r="P204" s="10"/>
      <c r="Q204" s="10"/>
    </row>
    <row r="205" spans="2:17" s="31" customFormat="1" ht="15.95" customHeight="1" x14ac:dyDescent="0.2">
      <c r="B205" s="43"/>
      <c r="C205" s="43"/>
      <c r="D205" s="43"/>
      <c r="E205" s="43"/>
      <c r="F205" s="43"/>
      <c r="G205" s="43"/>
      <c r="H205" s="43"/>
      <c r="I205" s="43"/>
      <c r="J205" s="43"/>
      <c r="P205" s="10"/>
      <c r="Q205" s="10"/>
    </row>
    <row r="206" spans="2:17" s="31" customFormat="1" ht="15.95" customHeight="1" x14ac:dyDescent="0.2">
      <c r="P206" s="10"/>
      <c r="Q206" s="10"/>
    </row>
    <row r="207" spans="2:17" s="31" customFormat="1" ht="15.95" customHeight="1" x14ac:dyDescent="0.2">
      <c r="B207" s="181" t="s">
        <v>725</v>
      </c>
      <c r="C207" s="234"/>
      <c r="D207" s="234"/>
      <c r="E207" s="234"/>
      <c r="F207" s="234"/>
      <c r="G207" s="234"/>
      <c r="H207" s="234"/>
      <c r="I207" s="234"/>
      <c r="J207" s="234"/>
      <c r="P207" s="10"/>
      <c r="Q207" s="10"/>
    </row>
    <row r="208" spans="2:17" s="31" customFormat="1" ht="15.95" customHeight="1" x14ac:dyDescent="0.2">
      <c r="B208" s="234"/>
      <c r="C208" s="234"/>
      <c r="D208" s="234"/>
      <c r="E208" s="234"/>
      <c r="F208" s="234"/>
      <c r="G208" s="234"/>
      <c r="H208" s="234"/>
      <c r="I208" s="234"/>
      <c r="J208" s="234"/>
      <c r="P208" s="10"/>
      <c r="Q208" s="10"/>
    </row>
    <row r="209" spans="2:17" s="31" customFormat="1" ht="15.95" customHeight="1" x14ac:dyDescent="0.2">
      <c r="B209" s="234"/>
      <c r="C209" s="234"/>
      <c r="D209" s="234"/>
      <c r="E209" s="234"/>
      <c r="F209" s="234"/>
      <c r="G209" s="234"/>
      <c r="H209" s="234"/>
      <c r="I209" s="234"/>
      <c r="J209" s="234"/>
      <c r="P209" s="10"/>
      <c r="Q209" s="10"/>
    </row>
    <row r="210" spans="2:17" s="31" customFormat="1" ht="15.95" customHeight="1" x14ac:dyDescent="0.2">
      <c r="B210" s="234"/>
      <c r="C210" s="234"/>
      <c r="D210" s="234"/>
      <c r="E210" s="234"/>
      <c r="F210" s="234"/>
      <c r="G210" s="234"/>
      <c r="H210" s="234"/>
      <c r="I210" s="234"/>
      <c r="J210" s="234"/>
      <c r="P210" s="10"/>
      <c r="Q210" s="10"/>
    </row>
    <row r="211" spans="2:17" s="31" customFormat="1" ht="15.95" customHeight="1" x14ac:dyDescent="0.2">
      <c r="B211" s="234"/>
      <c r="C211" s="234"/>
      <c r="D211" s="234"/>
      <c r="E211" s="234"/>
      <c r="F211" s="234"/>
      <c r="G211" s="234"/>
      <c r="H211" s="234"/>
      <c r="I211" s="234"/>
      <c r="J211" s="234"/>
      <c r="P211" s="10"/>
      <c r="Q211" s="10"/>
    </row>
    <row r="212" spans="2:17" s="31" customFormat="1" ht="15.95" customHeight="1" x14ac:dyDescent="0.2">
      <c r="B212" s="234"/>
      <c r="C212" s="234"/>
      <c r="D212" s="234"/>
      <c r="E212" s="234"/>
      <c r="F212" s="234"/>
      <c r="G212" s="234"/>
      <c r="H212" s="234"/>
      <c r="I212" s="234"/>
      <c r="J212" s="234"/>
      <c r="P212" s="10"/>
      <c r="Q212" s="10"/>
    </row>
    <row r="213" spans="2:17" s="31" customFormat="1" ht="15.95" customHeight="1" x14ac:dyDescent="0.2">
      <c r="P213" s="10"/>
      <c r="Q213" s="10"/>
    </row>
    <row r="214" spans="2:17" s="31" customFormat="1" ht="15.95" customHeight="1" x14ac:dyDescent="0.2">
      <c r="P214" s="10"/>
      <c r="Q214" s="10"/>
    </row>
    <row r="215" spans="2:17" s="31" customFormat="1" ht="15.95" customHeight="1" x14ac:dyDescent="0.2">
      <c r="P215" s="10"/>
      <c r="Q215" s="10"/>
    </row>
    <row r="216" spans="2:17" s="31" customFormat="1" ht="15.95" customHeight="1" x14ac:dyDescent="0.2">
      <c r="P216" s="10"/>
      <c r="Q216" s="10"/>
    </row>
    <row r="217" spans="2:17" s="31" customFormat="1" ht="15.95" customHeight="1" x14ac:dyDescent="0.2">
      <c r="P217" s="10"/>
      <c r="Q217" s="10"/>
    </row>
    <row r="218" spans="2:17" s="31" customFormat="1" ht="15.95" customHeight="1" x14ac:dyDescent="0.2">
      <c r="B218" s="181" t="s">
        <v>437</v>
      </c>
      <c r="C218" s="234"/>
      <c r="D218" s="234"/>
      <c r="E218" s="234"/>
      <c r="F218" s="234"/>
      <c r="G218" s="234"/>
      <c r="H218" s="234"/>
      <c r="I218" s="234"/>
      <c r="J218" s="234"/>
      <c r="P218" s="10"/>
      <c r="Q218" s="10"/>
    </row>
    <row r="219" spans="2:17" s="31" customFormat="1" ht="15.95" customHeight="1" x14ac:dyDescent="0.2">
      <c r="B219" s="234"/>
      <c r="C219" s="234"/>
      <c r="D219" s="234"/>
      <c r="E219" s="234"/>
      <c r="F219" s="234"/>
      <c r="G219" s="234"/>
      <c r="H219" s="234"/>
      <c r="I219" s="234"/>
      <c r="J219" s="234"/>
      <c r="P219" s="10"/>
      <c r="Q219" s="10"/>
    </row>
    <row r="220" spans="2:17" s="31" customFormat="1" ht="15.95" customHeight="1" x14ac:dyDescent="0.2">
      <c r="B220" s="234"/>
      <c r="C220" s="234"/>
      <c r="D220" s="234"/>
      <c r="E220" s="234"/>
      <c r="F220" s="234"/>
      <c r="G220" s="234"/>
      <c r="H220" s="234"/>
      <c r="I220" s="234"/>
      <c r="J220" s="234"/>
      <c r="P220" s="10"/>
      <c r="Q220" s="10"/>
    </row>
    <row r="221" spans="2:17" s="31" customFormat="1" ht="15.95" customHeight="1" x14ac:dyDescent="0.2">
      <c r="B221" s="234"/>
      <c r="C221" s="234"/>
      <c r="D221" s="234"/>
      <c r="E221" s="234"/>
      <c r="F221" s="234"/>
      <c r="G221" s="234"/>
      <c r="H221" s="234"/>
      <c r="I221" s="234"/>
      <c r="J221" s="234"/>
      <c r="P221" s="10"/>
      <c r="Q221" s="10"/>
    </row>
    <row r="222" spans="2:17" s="31" customFormat="1" ht="15.95" customHeight="1" x14ac:dyDescent="0.2">
      <c r="B222" s="234"/>
      <c r="C222" s="234"/>
      <c r="D222" s="234"/>
      <c r="E222" s="234"/>
      <c r="F222" s="234"/>
      <c r="G222" s="234"/>
      <c r="H222" s="234"/>
      <c r="I222" s="234"/>
      <c r="J222" s="234"/>
      <c r="P222" s="10"/>
      <c r="Q222" s="10"/>
    </row>
    <row r="223" spans="2:17" s="31" customFormat="1" ht="15.95" customHeight="1" x14ac:dyDescent="0.2">
      <c r="P223" s="10"/>
      <c r="Q223" s="10"/>
    </row>
    <row r="224" spans="2:17" s="31" customFormat="1" ht="15.95" customHeight="1" x14ac:dyDescent="0.2">
      <c r="P224" s="10"/>
      <c r="Q224" s="10"/>
    </row>
    <row r="225" spans="2:17" s="31" customFormat="1" ht="15.95" customHeight="1" x14ac:dyDescent="0.2">
      <c r="P225" s="10"/>
      <c r="Q225" s="10"/>
    </row>
    <row r="226" spans="2:17" s="31" customFormat="1" ht="15.95" customHeight="1" x14ac:dyDescent="0.2">
      <c r="P226" s="10"/>
      <c r="Q226" s="10"/>
    </row>
    <row r="227" spans="2:17" s="31" customFormat="1" ht="15.95" customHeight="1" x14ac:dyDescent="0.2">
      <c r="P227" s="10"/>
      <c r="Q227" s="10"/>
    </row>
    <row r="228" spans="2:17" s="31" customFormat="1" ht="15.95" customHeight="1" x14ac:dyDescent="0.2">
      <c r="P228" s="10"/>
      <c r="Q228" s="10"/>
    </row>
    <row r="229" spans="2:17" s="31" customFormat="1" ht="15.95" customHeight="1" x14ac:dyDescent="0.2">
      <c r="P229" s="10"/>
      <c r="Q229" s="10"/>
    </row>
    <row r="230" spans="2:17" s="31" customFormat="1" ht="15.95" customHeight="1" x14ac:dyDescent="0.2">
      <c r="P230" s="10"/>
      <c r="Q230" s="10"/>
    </row>
    <row r="231" spans="2:17" s="31" customFormat="1" ht="15.95" customHeight="1" x14ac:dyDescent="0.2">
      <c r="P231" s="10"/>
      <c r="Q231" s="10"/>
    </row>
    <row r="232" spans="2:17" s="31" customFormat="1" ht="15.95" customHeight="1" x14ac:dyDescent="0.2">
      <c r="P232" s="10"/>
      <c r="Q232" s="10"/>
    </row>
    <row r="233" spans="2:17" s="31" customFormat="1" ht="15.95" customHeight="1" x14ac:dyDescent="0.2">
      <c r="B233" s="181" t="s">
        <v>438</v>
      </c>
      <c r="C233" s="234"/>
      <c r="D233" s="234"/>
      <c r="E233" s="234"/>
      <c r="F233" s="234"/>
      <c r="G233" s="234"/>
      <c r="H233" s="234"/>
      <c r="I233" s="234"/>
      <c r="J233" s="234"/>
      <c r="P233" s="10"/>
      <c r="Q233" s="10"/>
    </row>
    <row r="234" spans="2:17" s="31" customFormat="1" ht="15.95" customHeight="1" x14ac:dyDescent="0.2">
      <c r="B234" s="234"/>
      <c r="C234" s="234"/>
      <c r="D234" s="234"/>
      <c r="E234" s="234"/>
      <c r="F234" s="234"/>
      <c r="G234" s="234"/>
      <c r="H234" s="234"/>
      <c r="I234" s="234"/>
      <c r="J234" s="234"/>
      <c r="K234" s="296" t="s">
        <v>79</v>
      </c>
      <c r="L234" s="297" t="s">
        <v>726</v>
      </c>
      <c r="M234" s="298"/>
      <c r="N234" s="298"/>
      <c r="O234" s="298"/>
      <c r="P234" s="299"/>
      <c r="Q234" s="10"/>
    </row>
    <row r="235" spans="2:17" s="31" customFormat="1" ht="15.95" customHeight="1" x14ac:dyDescent="0.2">
      <c r="B235" s="234"/>
      <c r="C235" s="234"/>
      <c r="D235" s="234"/>
      <c r="E235" s="234"/>
      <c r="F235" s="234"/>
      <c r="G235" s="234"/>
      <c r="H235" s="234"/>
      <c r="I235" s="234"/>
      <c r="J235" s="234"/>
      <c r="K235" s="296"/>
      <c r="L235" s="300"/>
      <c r="M235" s="301"/>
      <c r="N235" s="301"/>
      <c r="O235" s="301"/>
      <c r="P235" s="302"/>
      <c r="Q235" s="10"/>
    </row>
    <row r="236" spans="2:17" s="31" customFormat="1" ht="15.95" customHeight="1" x14ac:dyDescent="0.2">
      <c r="B236" s="234"/>
      <c r="C236" s="234"/>
      <c r="D236" s="234"/>
      <c r="E236" s="234"/>
      <c r="F236" s="234"/>
      <c r="G236" s="234"/>
      <c r="H236" s="234"/>
      <c r="I236" s="234"/>
      <c r="J236" s="234"/>
      <c r="L236" s="300"/>
      <c r="M236" s="301"/>
      <c r="N236" s="301"/>
      <c r="O236" s="301"/>
      <c r="P236" s="302"/>
      <c r="Q236" s="10"/>
    </row>
    <row r="237" spans="2:17" s="31" customFormat="1" ht="15.95" customHeight="1" x14ac:dyDescent="0.2">
      <c r="B237" s="234"/>
      <c r="C237" s="234"/>
      <c r="D237" s="234"/>
      <c r="E237" s="234"/>
      <c r="F237" s="234"/>
      <c r="G237" s="234"/>
      <c r="H237" s="234"/>
      <c r="I237" s="234"/>
      <c r="J237" s="234"/>
      <c r="L237" s="300"/>
      <c r="M237" s="301"/>
      <c r="N237" s="301"/>
      <c r="O237" s="301"/>
      <c r="P237" s="302"/>
      <c r="Q237" s="10"/>
    </row>
    <row r="238" spans="2:17" s="31" customFormat="1" ht="15.95" customHeight="1" x14ac:dyDescent="0.2">
      <c r="L238" s="300"/>
      <c r="M238" s="301"/>
      <c r="N238" s="301"/>
      <c r="O238" s="301"/>
      <c r="P238" s="302"/>
      <c r="Q238" s="10"/>
    </row>
    <row r="239" spans="2:17" s="31" customFormat="1" ht="15.95" customHeight="1" x14ac:dyDescent="0.2">
      <c r="L239" s="300"/>
      <c r="M239" s="301"/>
      <c r="N239" s="301"/>
      <c r="O239" s="301"/>
      <c r="P239" s="302"/>
      <c r="Q239" s="10"/>
    </row>
    <row r="240" spans="2:17" s="31" customFormat="1" ht="15.95" customHeight="1" x14ac:dyDescent="0.2">
      <c r="L240" s="300"/>
      <c r="M240" s="301"/>
      <c r="N240" s="301"/>
      <c r="O240" s="301"/>
      <c r="P240" s="302"/>
      <c r="Q240" s="10"/>
    </row>
    <row r="241" spans="1:17" s="31" customFormat="1" ht="15.95" customHeight="1" x14ac:dyDescent="0.2">
      <c r="L241" s="303"/>
      <c r="M241" s="304"/>
      <c r="N241" s="304"/>
      <c r="O241" s="304"/>
      <c r="P241" s="305"/>
      <c r="Q241" s="10"/>
    </row>
    <row r="242" spans="1:17" s="31" customFormat="1" ht="15.95" customHeight="1" x14ac:dyDescent="0.2">
      <c r="L242" s="303"/>
      <c r="M242" s="304"/>
      <c r="N242" s="304"/>
      <c r="O242" s="304"/>
      <c r="P242" s="305"/>
      <c r="Q242" s="10"/>
    </row>
    <row r="243" spans="1:17" s="31" customFormat="1" ht="15.95" customHeight="1" x14ac:dyDescent="0.2">
      <c r="L243" s="303"/>
      <c r="M243" s="304"/>
      <c r="N243" s="304"/>
      <c r="O243" s="304"/>
      <c r="P243" s="305"/>
      <c r="Q243" s="10"/>
    </row>
    <row r="244" spans="1:17" s="31" customFormat="1" ht="15.95" customHeight="1" x14ac:dyDescent="0.2">
      <c r="L244" s="303"/>
      <c r="M244" s="304"/>
      <c r="N244" s="304"/>
      <c r="O244" s="304"/>
      <c r="P244" s="305"/>
      <c r="Q244" s="10"/>
    </row>
    <row r="245" spans="1:17" s="31" customFormat="1" ht="15.95" customHeight="1" x14ac:dyDescent="0.2">
      <c r="L245" s="303"/>
      <c r="M245" s="304"/>
      <c r="N245" s="304"/>
      <c r="O245" s="304"/>
      <c r="P245" s="305"/>
      <c r="Q245" s="10"/>
    </row>
    <row r="246" spans="1:17" s="31" customFormat="1" ht="15.95" customHeight="1" x14ac:dyDescent="0.2">
      <c r="L246" s="303"/>
      <c r="M246" s="304"/>
      <c r="N246" s="304"/>
      <c r="O246" s="304"/>
      <c r="P246" s="305"/>
      <c r="Q246" s="10"/>
    </row>
    <row r="247" spans="1:17" s="31" customFormat="1" ht="15.95" customHeight="1" x14ac:dyDescent="0.2">
      <c r="L247" s="303"/>
      <c r="M247" s="304"/>
      <c r="N247" s="304"/>
      <c r="O247" s="304"/>
      <c r="P247" s="305"/>
      <c r="Q247" s="10"/>
    </row>
    <row r="248" spans="1:17" s="31" customFormat="1" ht="15.95" customHeight="1" x14ac:dyDescent="0.2">
      <c r="L248" s="306"/>
      <c r="M248" s="307"/>
      <c r="N248" s="307"/>
      <c r="O248" s="307"/>
      <c r="P248" s="308"/>
      <c r="Q248" s="10"/>
    </row>
    <row r="249" spans="1:17" s="31" customFormat="1" ht="15.95" customHeight="1" x14ac:dyDescent="0.2">
      <c r="P249" s="10"/>
      <c r="Q249" s="10"/>
    </row>
    <row r="250" spans="1:17" s="31" customFormat="1" ht="15.95" customHeight="1" x14ac:dyDescent="0.2">
      <c r="A250" s="10"/>
      <c r="B250" s="10"/>
      <c r="C250" s="10"/>
      <c r="D250" s="10"/>
      <c r="E250" s="10"/>
      <c r="F250" s="10"/>
      <c r="G250" s="10"/>
      <c r="H250" s="10"/>
      <c r="I250" s="10"/>
      <c r="J250" s="10"/>
      <c r="K250" s="10"/>
      <c r="L250" s="10"/>
      <c r="M250" s="10"/>
      <c r="N250" s="10"/>
      <c r="O250" s="10"/>
      <c r="P250" s="10"/>
      <c r="Q250" s="10"/>
    </row>
    <row r="251" spans="1:17" s="31" customFormat="1" ht="15.95" customHeight="1" x14ac:dyDescent="0.2"/>
    <row r="252" spans="1:17" s="31" customFormat="1" ht="15.95" customHeight="1" x14ac:dyDescent="0.2">
      <c r="B252" s="151" t="s">
        <v>77</v>
      </c>
      <c r="C252" s="151"/>
      <c r="D252" s="151"/>
    </row>
    <row r="253" spans="1:17" s="31" customFormat="1" ht="15.95" customHeight="1" x14ac:dyDescent="0.2">
      <c r="B253" s="152"/>
      <c r="C253" s="152"/>
      <c r="D253" s="152"/>
    </row>
    <row r="254" spans="1:17" s="31" customFormat="1" ht="15.95" customHeight="1" x14ac:dyDescent="0.2">
      <c r="B254" s="149" t="s">
        <v>80</v>
      </c>
      <c r="C254" s="149"/>
      <c r="D254" s="149"/>
    </row>
    <row r="255" spans="1:17" s="31" customFormat="1" ht="15.95" customHeight="1" x14ac:dyDescent="0.2"/>
    <row r="256" spans="1:17" s="31" customFormat="1" ht="15.95" customHeight="1" x14ac:dyDescent="0.2"/>
  </sheetData>
  <sheetProtection algorithmName="SHA-512" hashValue="jidrlDmxi6DL1vsi3ud9zipJBYhvz/y7ZQHNnfw4VVBSB/Pm1th8xjlFM68MndmINVhjJjuO8/uR9vTkEGh2CA==" saltValue="j0OEf70tNNPkmebSFxKf5g==" spinCount="100000" sheet="1" objects="1" scenarios="1"/>
  <mergeCells count="49">
    <mergeCell ref="B172:J174"/>
    <mergeCell ref="B152:J154"/>
    <mergeCell ref="B158:J165"/>
    <mergeCell ref="B166:J166"/>
    <mergeCell ref="L121:P125"/>
    <mergeCell ref="B119:J135"/>
    <mergeCell ref="K121:K122"/>
    <mergeCell ref="B141:J147"/>
    <mergeCell ref="B140:J140"/>
    <mergeCell ref="B118:J118"/>
    <mergeCell ref="M2:O2"/>
    <mergeCell ref="B4:H5"/>
    <mergeCell ref="B67:J69"/>
    <mergeCell ref="B40:J41"/>
    <mergeCell ref="G35:G38"/>
    <mergeCell ref="B6:J9"/>
    <mergeCell ref="B14:J19"/>
    <mergeCell ref="B59:J59"/>
    <mergeCell ref="B66:J66"/>
    <mergeCell ref="B60:J61"/>
    <mergeCell ref="B10:J13"/>
    <mergeCell ref="B26:J27"/>
    <mergeCell ref="G29:G32"/>
    <mergeCell ref="B44:J55"/>
    <mergeCell ref="B20:J25"/>
    <mergeCell ref="B74:J74"/>
    <mergeCell ref="B75:J81"/>
    <mergeCell ref="B84:J89"/>
    <mergeCell ref="B110:J113"/>
    <mergeCell ref="B92:J98"/>
    <mergeCell ref="B102:J102"/>
    <mergeCell ref="B103:J104"/>
    <mergeCell ref="B109:J109"/>
    <mergeCell ref="B254:D254"/>
    <mergeCell ref="M130:O130"/>
    <mergeCell ref="K234:K235"/>
    <mergeCell ref="L234:P240"/>
    <mergeCell ref="L241:P248"/>
    <mergeCell ref="B194:J197"/>
    <mergeCell ref="B252:D252"/>
    <mergeCell ref="B253:D253"/>
    <mergeCell ref="B200:J203"/>
    <mergeCell ref="B207:J212"/>
    <mergeCell ref="B218:J222"/>
    <mergeCell ref="B233:J237"/>
    <mergeCell ref="B179:J179"/>
    <mergeCell ref="B184:J184"/>
    <mergeCell ref="B185:J189"/>
    <mergeCell ref="B171:J171"/>
  </mergeCells>
  <phoneticPr fontId="0" type="noConversion"/>
  <hyperlinks>
    <hyperlink ref="B254:D254" r:id="rId1" location="'Αντιδράσεις οξειδοαναγωγής'!A1" display="… στην αρχή της σελίδας"/>
    <hyperlink ref="M130:O130" r:id="rId2" location="'Αντιδράσεις οξειδοαναγωγής'!A1" display="… στην αρχή της σελίδας"/>
  </hyperlinks>
  <pageMargins left="0.75" right="0.75" top="1" bottom="1" header="0.5" footer="0.5"/>
  <pageSetup paperSize="9" orientation="portrait" horizontalDpi="300" verticalDpi="300" r:id="rId3"/>
  <headerFooter alignWithMargins="0"/>
  <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541"/>
  <sheetViews>
    <sheetView zoomScale="93" zoomScaleNormal="93" workbookViewId="0"/>
  </sheetViews>
  <sheetFormatPr defaultColWidth="9.140625" defaultRowHeight="15" customHeight="1" x14ac:dyDescent="0.2"/>
  <cols>
    <col min="1" max="16384" width="9.140625" style="9"/>
  </cols>
  <sheetData>
    <row r="1" spans="1:17" ht="15" customHeight="1" x14ac:dyDescent="0.2">
      <c r="A1" s="4"/>
      <c r="B1" s="4"/>
      <c r="C1" s="4"/>
      <c r="D1" s="4"/>
      <c r="E1" s="4"/>
      <c r="F1" s="4"/>
      <c r="G1" s="4"/>
      <c r="H1" s="4"/>
      <c r="I1" s="4"/>
      <c r="J1" s="4"/>
      <c r="K1" s="4"/>
      <c r="L1" s="4"/>
      <c r="M1" s="4"/>
      <c r="N1" s="4"/>
      <c r="O1" s="4"/>
      <c r="P1" s="2"/>
      <c r="Q1" s="2"/>
    </row>
    <row r="2" spans="1:17" ht="15" customHeight="1" x14ac:dyDescent="0.2">
      <c r="A2" s="2"/>
      <c r="B2" s="2"/>
      <c r="C2" s="2"/>
      <c r="D2" s="2"/>
      <c r="E2" s="2"/>
      <c r="F2" s="2"/>
      <c r="G2" s="2"/>
      <c r="H2" s="2"/>
      <c r="I2" s="2"/>
      <c r="J2" s="2"/>
      <c r="K2" s="2"/>
      <c r="L2" s="2"/>
      <c r="M2" s="269" t="s">
        <v>81</v>
      </c>
      <c r="N2" s="269"/>
      <c r="O2" s="269"/>
      <c r="P2" s="2"/>
      <c r="Q2" s="2"/>
    </row>
    <row r="3" spans="1:17" ht="15" customHeight="1" x14ac:dyDescent="0.2">
      <c r="A3" s="4"/>
      <c r="B3" s="4"/>
      <c r="C3" s="4"/>
      <c r="D3" s="4"/>
      <c r="E3" s="4"/>
      <c r="F3" s="4"/>
      <c r="G3" s="4"/>
      <c r="H3" s="4"/>
      <c r="I3" s="4"/>
      <c r="J3" s="4"/>
      <c r="K3" s="4"/>
      <c r="L3" s="4"/>
      <c r="M3" s="4"/>
      <c r="N3" s="4"/>
      <c r="O3" s="4"/>
      <c r="P3" s="2"/>
      <c r="Q3" s="2"/>
    </row>
    <row r="4" spans="1:17" ht="15" customHeight="1" x14ac:dyDescent="0.2">
      <c r="A4" s="4"/>
      <c r="B4" s="161" t="s">
        <v>439</v>
      </c>
      <c r="C4" s="161"/>
      <c r="D4" s="161"/>
      <c r="E4" s="161"/>
      <c r="F4" s="161"/>
      <c r="G4" s="161"/>
      <c r="H4" s="161"/>
      <c r="I4" s="4"/>
      <c r="J4" s="4"/>
      <c r="K4" s="4"/>
      <c r="L4" s="4"/>
      <c r="M4" s="4"/>
      <c r="N4" s="4"/>
      <c r="O4" s="4"/>
      <c r="P4" s="2"/>
      <c r="Q4" s="2"/>
    </row>
    <row r="5" spans="1:17" ht="15" customHeight="1" x14ac:dyDescent="0.2">
      <c r="A5" s="4"/>
      <c r="B5" s="161"/>
      <c r="C5" s="161"/>
      <c r="D5" s="161"/>
      <c r="E5" s="161"/>
      <c r="F5" s="161"/>
      <c r="G5" s="161"/>
      <c r="H5" s="161"/>
      <c r="I5" s="4"/>
      <c r="J5" s="4"/>
      <c r="K5" s="4"/>
      <c r="L5" s="4"/>
      <c r="M5" s="4"/>
      <c r="N5" s="4"/>
      <c r="O5" s="4"/>
      <c r="P5" s="2"/>
      <c r="Q5" s="2"/>
    </row>
    <row r="6" spans="1:17" ht="15" customHeight="1" x14ac:dyDescent="0.2">
      <c r="B6" s="334" t="s">
        <v>122</v>
      </c>
      <c r="C6" s="335"/>
      <c r="D6" s="335"/>
      <c r="E6" s="335"/>
      <c r="F6" s="335"/>
      <c r="G6" s="335"/>
      <c r="H6" s="335"/>
      <c r="I6" s="335"/>
      <c r="J6" s="335"/>
      <c r="P6" s="2"/>
      <c r="Q6" s="2"/>
    </row>
    <row r="7" spans="1:17" ht="15" customHeight="1" x14ac:dyDescent="0.2">
      <c r="B7" s="335"/>
      <c r="C7" s="335"/>
      <c r="D7" s="335"/>
      <c r="E7" s="335"/>
      <c r="F7" s="335"/>
      <c r="G7" s="335"/>
      <c r="H7" s="335"/>
      <c r="I7" s="335"/>
      <c r="J7" s="335"/>
      <c r="P7" s="2"/>
      <c r="Q7" s="2"/>
    </row>
    <row r="8" spans="1:17" ht="15" customHeight="1" x14ac:dyDescent="0.2">
      <c r="B8" s="335"/>
      <c r="C8" s="335"/>
      <c r="D8" s="335"/>
      <c r="E8" s="335"/>
      <c r="F8" s="335"/>
      <c r="G8" s="335"/>
      <c r="H8" s="335"/>
      <c r="I8" s="335"/>
      <c r="J8" s="335"/>
      <c r="P8" s="2"/>
      <c r="Q8" s="2"/>
    </row>
    <row r="9" spans="1:17" ht="15" customHeight="1" x14ac:dyDescent="0.2">
      <c r="B9" s="335"/>
      <c r="C9" s="335"/>
      <c r="D9" s="335"/>
      <c r="E9" s="335"/>
      <c r="F9" s="335"/>
      <c r="G9" s="335"/>
      <c r="H9" s="335"/>
      <c r="I9" s="335"/>
      <c r="J9" s="335"/>
      <c r="P9" s="2"/>
      <c r="Q9" s="2"/>
    </row>
    <row r="10" spans="1:17" ht="15" customHeight="1" x14ac:dyDescent="0.2">
      <c r="B10" s="12"/>
      <c r="C10" s="12"/>
      <c r="D10" s="12"/>
      <c r="E10" s="12"/>
      <c r="F10" s="12"/>
      <c r="G10" s="12"/>
      <c r="H10" s="12"/>
      <c r="I10" s="12"/>
      <c r="J10" s="12"/>
      <c r="P10" s="2"/>
      <c r="Q10" s="2"/>
    </row>
    <row r="11" spans="1:17" ht="15" customHeight="1" x14ac:dyDescent="0.2">
      <c r="B11" s="12"/>
      <c r="C11" s="12"/>
      <c r="D11" s="12"/>
      <c r="E11" s="12"/>
      <c r="F11" s="12"/>
      <c r="G11" s="12"/>
      <c r="H11" s="12"/>
      <c r="I11" s="12"/>
      <c r="J11" s="12"/>
      <c r="P11" s="2"/>
      <c r="Q11" s="2"/>
    </row>
    <row r="12" spans="1:17" ht="15" customHeight="1" x14ac:dyDescent="0.2">
      <c r="B12" s="334" t="s">
        <v>727</v>
      </c>
      <c r="C12" s="335"/>
      <c r="D12" s="335"/>
      <c r="E12" s="335"/>
      <c r="F12" s="335"/>
      <c r="G12" s="335"/>
      <c r="H12" s="335"/>
      <c r="I12" s="335"/>
      <c r="J12" s="335"/>
      <c r="P12" s="2"/>
      <c r="Q12" s="2"/>
    </row>
    <row r="13" spans="1:17" ht="15" customHeight="1" x14ac:dyDescent="0.2">
      <c r="B13" s="335"/>
      <c r="C13" s="335"/>
      <c r="D13" s="335"/>
      <c r="E13" s="335"/>
      <c r="F13" s="335"/>
      <c r="G13" s="335"/>
      <c r="H13" s="335"/>
      <c r="I13" s="335"/>
      <c r="J13" s="335"/>
      <c r="P13" s="2"/>
      <c r="Q13" s="2"/>
    </row>
    <row r="14" spans="1:17" s="8" customFormat="1" ht="15" customHeight="1" x14ac:dyDescent="0.2">
      <c r="B14" s="13" t="s">
        <v>107</v>
      </c>
      <c r="C14" s="377" t="s">
        <v>113</v>
      </c>
      <c r="D14" s="377"/>
      <c r="E14" s="377"/>
      <c r="F14" s="377"/>
      <c r="P14" s="10"/>
      <c r="Q14" s="10"/>
    </row>
    <row r="15" spans="1:17" s="8" customFormat="1" ht="15" customHeight="1" x14ac:dyDescent="0.2">
      <c r="B15" s="13" t="s">
        <v>108</v>
      </c>
      <c r="C15" s="376" t="s">
        <v>109</v>
      </c>
      <c r="D15" s="376"/>
      <c r="P15" s="10"/>
      <c r="Q15" s="10"/>
    </row>
    <row r="16" spans="1:17" s="8" customFormat="1" ht="15" customHeight="1" x14ac:dyDescent="0.2">
      <c r="P16" s="10"/>
      <c r="Q16" s="10"/>
    </row>
    <row r="17" spans="2:17" s="8" customFormat="1" ht="15" customHeight="1" x14ac:dyDescent="0.2">
      <c r="P17" s="10"/>
      <c r="Q17" s="10"/>
    </row>
    <row r="18" spans="2:17" s="8" customFormat="1" ht="15" customHeight="1" x14ac:dyDescent="0.2">
      <c r="P18" s="10"/>
      <c r="Q18" s="10"/>
    </row>
    <row r="19" spans="2:17" s="8" customFormat="1" ht="15" customHeight="1" x14ac:dyDescent="0.2">
      <c r="B19" s="13" t="s">
        <v>110</v>
      </c>
      <c r="C19" s="377" t="s">
        <v>114</v>
      </c>
      <c r="D19" s="377"/>
      <c r="E19" s="377"/>
      <c r="F19" s="377"/>
      <c r="P19" s="10"/>
      <c r="Q19" s="10"/>
    </row>
    <row r="20" spans="2:17" s="8" customFormat="1" ht="15" customHeight="1" x14ac:dyDescent="0.2">
      <c r="B20" s="13" t="s">
        <v>111</v>
      </c>
      <c r="C20" s="390" t="s">
        <v>112</v>
      </c>
      <c r="D20" s="391"/>
      <c r="E20" s="391"/>
      <c r="F20" s="391"/>
      <c r="G20" s="391"/>
      <c r="P20" s="10"/>
      <c r="Q20" s="10"/>
    </row>
    <row r="21" spans="2:17" s="8" customFormat="1" ht="15" customHeight="1" x14ac:dyDescent="0.2">
      <c r="C21" s="391"/>
      <c r="D21" s="391"/>
      <c r="E21" s="391"/>
      <c r="F21" s="391"/>
      <c r="G21" s="391"/>
      <c r="P21" s="10"/>
      <c r="Q21" s="10"/>
    </row>
    <row r="22" spans="2:17" s="8" customFormat="1" ht="15" customHeight="1" x14ac:dyDescent="0.2">
      <c r="P22" s="10"/>
      <c r="Q22" s="10"/>
    </row>
    <row r="23" spans="2:17" s="8" customFormat="1" ht="15" customHeight="1" x14ac:dyDescent="0.2">
      <c r="B23" s="332" t="s">
        <v>115</v>
      </c>
      <c r="C23" s="332"/>
      <c r="D23" s="332"/>
      <c r="E23" s="332"/>
      <c r="F23" s="332"/>
      <c r="G23" s="332"/>
      <c r="H23" s="332"/>
      <c r="I23" s="332"/>
      <c r="J23" s="332"/>
      <c r="P23" s="10"/>
      <c r="Q23" s="10"/>
    </row>
    <row r="24" spans="2:17" s="8" customFormat="1" ht="15" customHeight="1" x14ac:dyDescent="0.2">
      <c r="B24" s="332" t="s">
        <v>103</v>
      </c>
      <c r="C24" s="332"/>
      <c r="D24" s="332"/>
      <c r="E24" s="332"/>
      <c r="F24" s="332"/>
      <c r="G24" s="332"/>
      <c r="H24" s="332"/>
      <c r="I24" s="332"/>
      <c r="J24" s="332"/>
      <c r="P24" s="10"/>
      <c r="Q24" s="10"/>
    </row>
    <row r="25" spans="2:17" s="8" customFormat="1" ht="15" customHeight="1" x14ac:dyDescent="0.2">
      <c r="B25" s="332"/>
      <c r="C25" s="332"/>
      <c r="D25" s="332"/>
      <c r="E25" s="332"/>
      <c r="F25" s="332"/>
      <c r="G25" s="332"/>
      <c r="H25" s="332"/>
      <c r="I25" s="332"/>
      <c r="J25" s="332"/>
      <c r="P25" s="10"/>
      <c r="Q25" s="10"/>
    </row>
    <row r="26" spans="2:17" s="8" customFormat="1" ht="15" customHeight="1" x14ac:dyDescent="0.2">
      <c r="B26" s="332"/>
      <c r="C26" s="332"/>
      <c r="D26" s="332"/>
      <c r="E26" s="332"/>
      <c r="F26" s="332"/>
      <c r="G26" s="332"/>
      <c r="H26" s="332"/>
      <c r="I26" s="332"/>
      <c r="J26" s="332"/>
      <c r="P26" s="10"/>
      <c r="Q26" s="10"/>
    </row>
    <row r="27" spans="2:17" s="8" customFormat="1" ht="15" customHeight="1" x14ac:dyDescent="0.2">
      <c r="B27" s="334" t="s">
        <v>728</v>
      </c>
      <c r="C27" s="335"/>
      <c r="D27" s="335"/>
      <c r="E27" s="335"/>
      <c r="F27" s="335"/>
      <c r="G27" s="335"/>
      <c r="H27" s="335"/>
      <c r="I27" s="335"/>
      <c r="J27" s="335"/>
      <c r="P27" s="10"/>
      <c r="Q27" s="10"/>
    </row>
    <row r="28" spans="2:17" s="8" customFormat="1" ht="15" customHeight="1" x14ac:dyDescent="0.2">
      <c r="B28" s="335"/>
      <c r="C28" s="335"/>
      <c r="D28" s="335"/>
      <c r="E28" s="335"/>
      <c r="F28" s="335"/>
      <c r="G28" s="335"/>
      <c r="H28" s="335"/>
      <c r="I28" s="335"/>
      <c r="J28" s="335"/>
      <c r="P28" s="10"/>
      <c r="Q28" s="10"/>
    </row>
    <row r="29" spans="2:17" s="8" customFormat="1" ht="15" customHeight="1" x14ac:dyDescent="0.2">
      <c r="P29" s="10"/>
      <c r="Q29" s="10"/>
    </row>
    <row r="30" spans="2:17" s="8" customFormat="1" ht="15" customHeight="1" x14ac:dyDescent="0.2">
      <c r="B30" s="392"/>
      <c r="C30" s="392"/>
      <c r="D30" s="395" t="s">
        <v>88</v>
      </c>
      <c r="E30" s="395"/>
      <c r="F30" s="395"/>
      <c r="G30" s="353" t="s">
        <v>91</v>
      </c>
      <c r="H30" s="354"/>
      <c r="I30" s="355"/>
      <c r="J30" s="344" t="s">
        <v>89</v>
      </c>
      <c r="K30" s="345"/>
      <c r="L30" s="346"/>
      <c r="M30" s="353" t="s">
        <v>93</v>
      </c>
      <c r="N30" s="354"/>
      <c r="O30" s="355"/>
      <c r="P30" s="10"/>
      <c r="Q30" s="10"/>
    </row>
    <row r="31" spans="2:17" s="8" customFormat="1" ht="15" customHeight="1" x14ac:dyDescent="0.2">
      <c r="B31" s="393"/>
      <c r="C31" s="393"/>
      <c r="D31" s="396"/>
      <c r="E31" s="396"/>
      <c r="F31" s="396"/>
      <c r="G31" s="356"/>
      <c r="H31" s="357"/>
      <c r="I31" s="358"/>
      <c r="J31" s="347"/>
      <c r="K31" s="348"/>
      <c r="L31" s="349"/>
      <c r="M31" s="356"/>
      <c r="N31" s="357"/>
      <c r="O31" s="358"/>
      <c r="P31" s="10"/>
      <c r="Q31" s="10"/>
    </row>
    <row r="32" spans="2:17" s="8" customFormat="1" ht="15" customHeight="1" x14ac:dyDescent="0.2">
      <c r="B32" s="394"/>
      <c r="C32" s="394"/>
      <c r="D32" s="397"/>
      <c r="E32" s="397"/>
      <c r="F32" s="397"/>
      <c r="G32" s="359"/>
      <c r="H32" s="360"/>
      <c r="I32" s="361"/>
      <c r="J32" s="350"/>
      <c r="K32" s="351"/>
      <c r="L32" s="352"/>
      <c r="M32" s="359"/>
      <c r="N32" s="360"/>
      <c r="O32" s="361"/>
      <c r="P32" s="10"/>
      <c r="Q32" s="10"/>
    </row>
    <row r="33" spans="2:17" s="8" customFormat="1" ht="15" customHeight="1" x14ac:dyDescent="0.2">
      <c r="B33" s="362" t="s">
        <v>440</v>
      </c>
      <c r="C33" s="338"/>
      <c r="D33" s="363" t="s">
        <v>90</v>
      </c>
      <c r="E33" s="364"/>
      <c r="F33" s="364"/>
      <c r="G33" s="367" t="s">
        <v>92</v>
      </c>
      <c r="H33" s="364"/>
      <c r="I33" s="364"/>
      <c r="J33" s="368" t="s">
        <v>123</v>
      </c>
      <c r="K33" s="369"/>
      <c r="L33" s="369"/>
      <c r="M33" s="364" t="s">
        <v>22</v>
      </c>
      <c r="N33" s="364"/>
      <c r="O33" s="364"/>
      <c r="P33" s="10"/>
      <c r="Q33" s="10"/>
    </row>
    <row r="34" spans="2:17" s="8" customFormat="1" ht="15" customHeight="1" x14ac:dyDescent="0.2">
      <c r="B34" s="339"/>
      <c r="C34" s="340"/>
      <c r="D34" s="365"/>
      <c r="E34" s="365"/>
      <c r="F34" s="365"/>
      <c r="G34" s="365"/>
      <c r="H34" s="365"/>
      <c r="I34" s="365"/>
      <c r="J34" s="370"/>
      <c r="K34" s="370"/>
      <c r="L34" s="370"/>
      <c r="M34" s="365"/>
      <c r="N34" s="365"/>
      <c r="O34" s="365"/>
      <c r="P34" s="10"/>
      <c r="Q34" s="10"/>
    </row>
    <row r="35" spans="2:17" s="8" customFormat="1" ht="15" customHeight="1" x14ac:dyDescent="0.2">
      <c r="B35" s="341"/>
      <c r="C35" s="342"/>
      <c r="D35" s="366"/>
      <c r="E35" s="366"/>
      <c r="F35" s="366"/>
      <c r="G35" s="366"/>
      <c r="H35" s="366"/>
      <c r="I35" s="366"/>
      <c r="J35" s="371"/>
      <c r="K35" s="371"/>
      <c r="L35" s="371"/>
      <c r="M35" s="366"/>
      <c r="N35" s="366"/>
      <c r="O35" s="366"/>
      <c r="P35" s="10"/>
      <c r="Q35" s="10"/>
    </row>
    <row r="36" spans="2:17" s="8" customFormat="1" ht="15" customHeight="1" x14ac:dyDescent="0.2">
      <c r="B36" s="337"/>
      <c r="C36" s="338"/>
      <c r="D36" s="343" t="s">
        <v>66</v>
      </c>
      <c r="E36" s="326"/>
      <c r="F36" s="326"/>
      <c r="G36" s="343" t="s">
        <v>67</v>
      </c>
      <c r="H36" s="326"/>
      <c r="I36" s="326"/>
      <c r="J36" s="372" t="s">
        <v>68</v>
      </c>
      <c r="K36" s="372"/>
      <c r="L36" s="372"/>
      <c r="M36" s="325" t="s">
        <v>23</v>
      </c>
      <c r="N36" s="326"/>
      <c r="O36" s="326"/>
      <c r="P36" s="10"/>
      <c r="Q36" s="10"/>
    </row>
    <row r="37" spans="2:17" s="8" customFormat="1" ht="15" customHeight="1" x14ac:dyDescent="0.2">
      <c r="B37" s="339"/>
      <c r="C37" s="340"/>
      <c r="D37" s="327"/>
      <c r="E37" s="327"/>
      <c r="F37" s="327"/>
      <c r="G37" s="327"/>
      <c r="H37" s="327"/>
      <c r="I37" s="327"/>
      <c r="J37" s="373"/>
      <c r="K37" s="373"/>
      <c r="L37" s="373"/>
      <c r="M37" s="327"/>
      <c r="N37" s="327"/>
      <c r="O37" s="327"/>
      <c r="P37" s="10"/>
      <c r="Q37" s="10"/>
    </row>
    <row r="38" spans="2:17" s="8" customFormat="1" ht="15" customHeight="1" x14ac:dyDescent="0.2">
      <c r="B38" s="341"/>
      <c r="C38" s="342"/>
      <c r="D38" s="328"/>
      <c r="E38" s="328"/>
      <c r="F38" s="328"/>
      <c r="G38" s="328"/>
      <c r="H38" s="328"/>
      <c r="I38" s="328"/>
      <c r="J38" s="374"/>
      <c r="K38" s="374"/>
      <c r="L38" s="374"/>
      <c r="M38" s="328"/>
      <c r="N38" s="328"/>
      <c r="O38" s="328"/>
      <c r="P38" s="10"/>
      <c r="Q38" s="10"/>
    </row>
    <row r="39" spans="2:17" s="8" customFormat="1" ht="15" customHeight="1" x14ac:dyDescent="0.2">
      <c r="B39" s="337" t="s">
        <v>69</v>
      </c>
      <c r="C39" s="338"/>
      <c r="D39" s="372" t="s">
        <v>68</v>
      </c>
      <c r="E39" s="372"/>
      <c r="F39" s="372"/>
      <c r="G39" s="372" t="s">
        <v>68</v>
      </c>
      <c r="H39" s="372"/>
      <c r="I39" s="372"/>
      <c r="J39" s="372" t="s">
        <v>68</v>
      </c>
      <c r="K39" s="372"/>
      <c r="L39" s="372"/>
      <c r="M39" s="364" t="s">
        <v>24</v>
      </c>
      <c r="N39" s="364"/>
      <c r="O39" s="364"/>
      <c r="P39" s="10"/>
      <c r="Q39" s="10"/>
    </row>
    <row r="40" spans="2:17" s="8" customFormat="1" ht="15" customHeight="1" x14ac:dyDescent="0.2">
      <c r="B40" s="339"/>
      <c r="C40" s="340"/>
      <c r="D40" s="373"/>
      <c r="E40" s="373"/>
      <c r="F40" s="373"/>
      <c r="G40" s="373"/>
      <c r="H40" s="373"/>
      <c r="I40" s="373"/>
      <c r="J40" s="373"/>
      <c r="K40" s="373"/>
      <c r="L40" s="373"/>
      <c r="M40" s="365"/>
      <c r="N40" s="365"/>
      <c r="O40" s="365"/>
      <c r="P40" s="10"/>
      <c r="Q40" s="10"/>
    </row>
    <row r="41" spans="2:17" s="8" customFormat="1" ht="15" customHeight="1" x14ac:dyDescent="0.2">
      <c r="B41" s="341"/>
      <c r="C41" s="342"/>
      <c r="D41" s="374"/>
      <c r="E41" s="374"/>
      <c r="F41" s="374"/>
      <c r="G41" s="374"/>
      <c r="H41" s="374"/>
      <c r="I41" s="374"/>
      <c r="J41" s="374"/>
      <c r="K41" s="374"/>
      <c r="L41" s="374"/>
      <c r="M41" s="366"/>
      <c r="N41" s="366"/>
      <c r="O41" s="366"/>
      <c r="P41" s="10"/>
      <c r="Q41" s="10"/>
    </row>
    <row r="42" spans="2:17" s="8" customFormat="1" ht="15" customHeight="1" x14ac:dyDescent="0.2">
      <c r="B42" s="337"/>
      <c r="C42" s="338"/>
      <c r="D42" s="372" t="s">
        <v>68</v>
      </c>
      <c r="E42" s="372"/>
      <c r="F42" s="372"/>
      <c r="G42" s="372" t="s">
        <v>68</v>
      </c>
      <c r="H42" s="372"/>
      <c r="I42" s="372"/>
      <c r="J42" s="372" t="s">
        <v>68</v>
      </c>
      <c r="K42" s="372"/>
      <c r="L42" s="372"/>
      <c r="M42" s="363" t="s">
        <v>441</v>
      </c>
      <c r="N42" s="364"/>
      <c r="O42" s="364"/>
      <c r="P42" s="10"/>
      <c r="Q42" s="10"/>
    </row>
    <row r="43" spans="2:17" s="8" customFormat="1" ht="15" customHeight="1" x14ac:dyDescent="0.2">
      <c r="B43" s="339"/>
      <c r="C43" s="340"/>
      <c r="D43" s="373"/>
      <c r="E43" s="373"/>
      <c r="F43" s="373"/>
      <c r="G43" s="373"/>
      <c r="H43" s="373"/>
      <c r="I43" s="373"/>
      <c r="J43" s="373"/>
      <c r="K43" s="373"/>
      <c r="L43" s="373"/>
      <c r="M43" s="365"/>
      <c r="N43" s="365"/>
      <c r="O43" s="365"/>
      <c r="P43" s="10"/>
      <c r="Q43" s="10"/>
    </row>
    <row r="44" spans="2:17" s="8" customFormat="1" ht="15" customHeight="1" x14ac:dyDescent="0.2">
      <c r="B44" s="341"/>
      <c r="C44" s="342"/>
      <c r="D44" s="374"/>
      <c r="E44" s="374"/>
      <c r="F44" s="374"/>
      <c r="G44" s="374"/>
      <c r="H44" s="374"/>
      <c r="I44" s="374"/>
      <c r="J44" s="374"/>
      <c r="K44" s="374"/>
      <c r="L44" s="374"/>
      <c r="M44" s="366"/>
      <c r="N44" s="366"/>
      <c r="O44" s="366"/>
      <c r="P44" s="10"/>
      <c r="Q44" s="10"/>
    </row>
    <row r="45" spans="2:17" s="8" customFormat="1" ht="15" customHeight="1" x14ac:dyDescent="0.2">
      <c r="P45" s="10"/>
      <c r="Q45" s="10"/>
    </row>
    <row r="46" spans="2:17" s="8" customFormat="1" ht="15" customHeight="1" x14ac:dyDescent="0.2">
      <c r="B46" s="334" t="s">
        <v>442</v>
      </c>
      <c r="C46" s="335"/>
      <c r="D46" s="335"/>
      <c r="E46" s="335"/>
      <c r="F46" s="335"/>
      <c r="G46" s="335"/>
      <c r="H46" s="335"/>
      <c r="I46" s="335"/>
      <c r="J46" s="335"/>
      <c r="K46" s="375" t="s">
        <v>78</v>
      </c>
      <c r="L46" s="380" t="s">
        <v>729</v>
      </c>
      <c r="M46" s="399"/>
      <c r="N46" s="399"/>
      <c r="O46" s="399"/>
      <c r="P46" s="400"/>
      <c r="Q46" s="10"/>
    </row>
    <row r="47" spans="2:17" s="8" customFormat="1" ht="15" customHeight="1" x14ac:dyDescent="0.2">
      <c r="B47" s="335"/>
      <c r="C47" s="335"/>
      <c r="D47" s="335"/>
      <c r="E47" s="335"/>
      <c r="F47" s="335"/>
      <c r="G47" s="335"/>
      <c r="H47" s="335"/>
      <c r="I47" s="335"/>
      <c r="J47" s="335"/>
      <c r="K47" s="375"/>
      <c r="L47" s="401"/>
      <c r="M47" s="402"/>
      <c r="N47" s="402"/>
      <c r="O47" s="402"/>
      <c r="P47" s="403"/>
      <c r="Q47" s="10"/>
    </row>
    <row r="48" spans="2:17" s="8" customFormat="1" ht="15" customHeight="1" x14ac:dyDescent="0.2">
      <c r="B48" s="335"/>
      <c r="C48" s="335"/>
      <c r="D48" s="335"/>
      <c r="E48" s="335"/>
      <c r="F48" s="335"/>
      <c r="G48" s="335"/>
      <c r="H48" s="335"/>
      <c r="I48" s="335"/>
      <c r="J48" s="335"/>
      <c r="L48" s="401"/>
      <c r="M48" s="402"/>
      <c r="N48" s="402"/>
      <c r="O48" s="402"/>
      <c r="P48" s="403"/>
      <c r="Q48" s="10"/>
    </row>
    <row r="49" spans="2:17" s="8" customFormat="1" ht="15" customHeight="1" x14ac:dyDescent="0.2">
      <c r="B49" s="335"/>
      <c r="C49" s="335"/>
      <c r="D49" s="335"/>
      <c r="E49" s="335"/>
      <c r="F49" s="335"/>
      <c r="G49" s="335"/>
      <c r="H49" s="335"/>
      <c r="I49" s="335"/>
      <c r="J49" s="335"/>
      <c r="L49" s="401"/>
      <c r="M49" s="402"/>
      <c r="N49" s="402"/>
      <c r="O49" s="402"/>
      <c r="P49" s="403"/>
      <c r="Q49" s="10"/>
    </row>
    <row r="50" spans="2:17" s="8" customFormat="1" ht="15" customHeight="1" x14ac:dyDescent="0.2">
      <c r="B50" s="335"/>
      <c r="C50" s="335"/>
      <c r="D50" s="335"/>
      <c r="E50" s="335"/>
      <c r="F50" s="335"/>
      <c r="G50" s="335"/>
      <c r="H50" s="335"/>
      <c r="I50" s="335"/>
      <c r="J50" s="335"/>
      <c r="L50" s="401"/>
      <c r="M50" s="402"/>
      <c r="N50" s="402"/>
      <c r="O50" s="402"/>
      <c r="P50" s="403"/>
      <c r="Q50" s="10"/>
    </row>
    <row r="51" spans="2:17" s="8" customFormat="1" ht="15" customHeight="1" x14ac:dyDescent="0.2">
      <c r="B51" s="335"/>
      <c r="C51" s="335"/>
      <c r="D51" s="335"/>
      <c r="E51" s="335"/>
      <c r="F51" s="335"/>
      <c r="G51" s="335"/>
      <c r="H51" s="335"/>
      <c r="I51" s="335"/>
      <c r="J51" s="335"/>
      <c r="L51" s="401"/>
      <c r="M51" s="402"/>
      <c r="N51" s="402"/>
      <c r="O51" s="402"/>
      <c r="P51" s="403"/>
      <c r="Q51" s="10"/>
    </row>
    <row r="52" spans="2:17" s="8" customFormat="1" ht="15" customHeight="1" x14ac:dyDescent="0.2">
      <c r="B52" s="335"/>
      <c r="C52" s="335"/>
      <c r="D52" s="335"/>
      <c r="E52" s="335"/>
      <c r="F52" s="335"/>
      <c r="G52" s="335"/>
      <c r="H52" s="335"/>
      <c r="I52" s="335"/>
      <c r="J52" s="335"/>
      <c r="L52" s="401"/>
      <c r="M52" s="402"/>
      <c r="N52" s="402"/>
      <c r="O52" s="402"/>
      <c r="P52" s="403"/>
      <c r="Q52" s="10"/>
    </row>
    <row r="53" spans="2:17" s="8" customFormat="1" ht="15" customHeight="1" x14ac:dyDescent="0.2">
      <c r="B53" s="335"/>
      <c r="C53" s="335"/>
      <c r="D53" s="335"/>
      <c r="E53" s="335"/>
      <c r="F53" s="335"/>
      <c r="G53" s="335"/>
      <c r="H53" s="335"/>
      <c r="I53" s="335"/>
      <c r="J53" s="335"/>
      <c r="L53" s="401"/>
      <c r="M53" s="402"/>
      <c r="N53" s="402"/>
      <c r="O53" s="402"/>
      <c r="P53" s="403"/>
      <c r="Q53" s="10"/>
    </row>
    <row r="54" spans="2:17" s="8" customFormat="1" ht="15" customHeight="1" x14ac:dyDescent="0.2">
      <c r="B54" s="334" t="s">
        <v>730</v>
      </c>
      <c r="C54" s="335"/>
      <c r="D54" s="335"/>
      <c r="E54" s="335"/>
      <c r="F54" s="335"/>
      <c r="G54" s="335"/>
      <c r="H54" s="335"/>
      <c r="I54" s="335"/>
      <c r="J54" s="335"/>
      <c r="L54" s="401"/>
      <c r="M54" s="402"/>
      <c r="N54" s="402"/>
      <c r="O54" s="402"/>
      <c r="P54" s="403"/>
      <c r="Q54" s="10"/>
    </row>
    <row r="55" spans="2:17" s="8" customFormat="1" ht="15" customHeight="1" x14ac:dyDescent="0.2">
      <c r="B55" s="335"/>
      <c r="C55" s="335"/>
      <c r="D55" s="335"/>
      <c r="E55" s="335"/>
      <c r="F55" s="335"/>
      <c r="G55" s="335"/>
      <c r="H55" s="335"/>
      <c r="I55" s="335"/>
      <c r="J55" s="335"/>
      <c r="L55" s="401"/>
      <c r="M55" s="402"/>
      <c r="N55" s="402"/>
      <c r="O55" s="402"/>
      <c r="P55" s="403"/>
      <c r="Q55" s="10"/>
    </row>
    <row r="56" spans="2:17" s="8" customFormat="1" ht="15" customHeight="1" x14ac:dyDescent="0.2">
      <c r="B56" s="335"/>
      <c r="C56" s="335"/>
      <c r="D56" s="335"/>
      <c r="E56" s="335"/>
      <c r="F56" s="335"/>
      <c r="G56" s="335"/>
      <c r="H56" s="335"/>
      <c r="I56" s="335"/>
      <c r="J56" s="335"/>
      <c r="L56" s="401"/>
      <c r="M56" s="402"/>
      <c r="N56" s="402"/>
      <c r="O56" s="402"/>
      <c r="P56" s="403"/>
      <c r="Q56" s="10"/>
    </row>
    <row r="57" spans="2:17" s="8" customFormat="1" ht="15" customHeight="1" x14ac:dyDescent="0.2">
      <c r="B57" s="335"/>
      <c r="C57" s="335"/>
      <c r="D57" s="335"/>
      <c r="E57" s="335"/>
      <c r="F57" s="335"/>
      <c r="G57" s="335"/>
      <c r="H57" s="335"/>
      <c r="I57" s="335"/>
      <c r="J57" s="335"/>
      <c r="L57" s="401"/>
      <c r="M57" s="402"/>
      <c r="N57" s="402"/>
      <c r="O57" s="402"/>
      <c r="P57" s="403"/>
      <c r="Q57" s="10"/>
    </row>
    <row r="58" spans="2:17" s="8" customFormat="1" ht="15" customHeight="1" x14ac:dyDescent="0.2">
      <c r="B58" s="335"/>
      <c r="C58" s="335"/>
      <c r="D58" s="335"/>
      <c r="E58" s="335"/>
      <c r="F58" s="335"/>
      <c r="G58" s="335"/>
      <c r="H58" s="335"/>
      <c r="I58" s="335"/>
      <c r="J58" s="335"/>
      <c r="K58" s="11"/>
      <c r="L58" s="401"/>
      <c r="M58" s="402"/>
      <c r="N58" s="402"/>
      <c r="O58" s="402"/>
      <c r="P58" s="403"/>
      <c r="Q58" s="10"/>
    </row>
    <row r="59" spans="2:17" s="8" customFormat="1" ht="15" customHeight="1" x14ac:dyDescent="0.2">
      <c r="B59" s="335"/>
      <c r="C59" s="335"/>
      <c r="D59" s="335"/>
      <c r="E59" s="335"/>
      <c r="F59" s="335"/>
      <c r="G59" s="335"/>
      <c r="H59" s="335"/>
      <c r="I59" s="335"/>
      <c r="J59" s="335"/>
      <c r="L59" s="401"/>
      <c r="M59" s="402"/>
      <c r="N59" s="402"/>
      <c r="O59" s="402"/>
      <c r="P59" s="403"/>
      <c r="Q59" s="10"/>
    </row>
    <row r="60" spans="2:17" s="8" customFormat="1" ht="15" customHeight="1" x14ac:dyDescent="0.2">
      <c r="B60" s="335"/>
      <c r="C60" s="335"/>
      <c r="D60" s="335"/>
      <c r="E60" s="335"/>
      <c r="F60" s="335"/>
      <c r="G60" s="335"/>
      <c r="H60" s="335"/>
      <c r="I60" s="335"/>
      <c r="J60" s="335"/>
      <c r="L60" s="401"/>
      <c r="M60" s="402"/>
      <c r="N60" s="402"/>
      <c r="O60" s="402"/>
      <c r="P60" s="403"/>
      <c r="Q60" s="10"/>
    </row>
    <row r="61" spans="2:17" s="8" customFormat="1" ht="15" customHeight="1" x14ac:dyDescent="0.2">
      <c r="B61" s="335"/>
      <c r="C61" s="335"/>
      <c r="D61" s="335"/>
      <c r="E61" s="335"/>
      <c r="F61" s="335"/>
      <c r="G61" s="335"/>
      <c r="H61" s="335"/>
      <c r="I61" s="335"/>
      <c r="J61" s="335"/>
      <c r="L61" s="401"/>
      <c r="M61" s="402"/>
      <c r="N61" s="402"/>
      <c r="O61" s="402"/>
      <c r="P61" s="403"/>
      <c r="Q61" s="10"/>
    </row>
    <row r="62" spans="2:17" s="8" customFormat="1" ht="15" customHeight="1" x14ac:dyDescent="0.2">
      <c r="B62" s="335"/>
      <c r="C62" s="335"/>
      <c r="D62" s="335"/>
      <c r="E62" s="335"/>
      <c r="F62" s="335"/>
      <c r="G62" s="335"/>
      <c r="H62" s="335"/>
      <c r="I62" s="335"/>
      <c r="J62" s="335"/>
      <c r="L62" s="401"/>
      <c r="M62" s="402"/>
      <c r="N62" s="402"/>
      <c r="O62" s="402"/>
      <c r="P62" s="403"/>
      <c r="Q62" s="10"/>
    </row>
    <row r="63" spans="2:17" s="8" customFormat="1" ht="15" customHeight="1" x14ac:dyDescent="0.2">
      <c r="B63" s="335"/>
      <c r="C63" s="335"/>
      <c r="D63" s="335"/>
      <c r="E63" s="335"/>
      <c r="F63" s="335"/>
      <c r="G63" s="335"/>
      <c r="H63" s="335"/>
      <c r="I63" s="335"/>
      <c r="J63" s="335"/>
      <c r="L63" s="401"/>
      <c r="M63" s="402"/>
      <c r="N63" s="402"/>
      <c r="O63" s="402"/>
      <c r="P63" s="403"/>
      <c r="Q63" s="10"/>
    </row>
    <row r="64" spans="2:17" s="8" customFormat="1" ht="15" customHeight="1" x14ac:dyDescent="0.2">
      <c r="B64" s="335"/>
      <c r="C64" s="335"/>
      <c r="D64" s="335"/>
      <c r="E64" s="335"/>
      <c r="F64" s="335"/>
      <c r="G64" s="335"/>
      <c r="H64" s="335"/>
      <c r="I64" s="335"/>
      <c r="J64" s="335"/>
      <c r="L64" s="401"/>
      <c r="M64" s="402"/>
      <c r="N64" s="402"/>
      <c r="O64" s="402"/>
      <c r="P64" s="403"/>
      <c r="Q64" s="10"/>
    </row>
    <row r="65" spans="2:17" s="8" customFormat="1" ht="15" customHeight="1" x14ac:dyDescent="0.2">
      <c r="B65" s="335"/>
      <c r="C65" s="335"/>
      <c r="D65" s="335"/>
      <c r="E65" s="335"/>
      <c r="F65" s="335"/>
      <c r="G65" s="335"/>
      <c r="H65" s="335"/>
      <c r="I65" s="335"/>
      <c r="J65" s="335"/>
      <c r="L65" s="401"/>
      <c r="M65" s="402"/>
      <c r="N65" s="402"/>
      <c r="O65" s="402"/>
      <c r="P65" s="403"/>
      <c r="Q65" s="10"/>
    </row>
    <row r="66" spans="2:17" s="8" customFormat="1" ht="15" customHeight="1" x14ac:dyDescent="0.2">
      <c r="B66" s="335"/>
      <c r="C66" s="335"/>
      <c r="D66" s="335"/>
      <c r="E66" s="335"/>
      <c r="F66" s="335"/>
      <c r="G66" s="335"/>
      <c r="H66" s="335"/>
      <c r="I66" s="335"/>
      <c r="J66" s="335"/>
      <c r="L66" s="401"/>
      <c r="M66" s="402"/>
      <c r="N66" s="402"/>
      <c r="O66" s="402"/>
      <c r="P66" s="403"/>
      <c r="Q66" s="10"/>
    </row>
    <row r="67" spans="2:17" s="8" customFormat="1" ht="15" customHeight="1" x14ac:dyDescent="0.2">
      <c r="B67" s="335"/>
      <c r="C67" s="335"/>
      <c r="D67" s="335"/>
      <c r="E67" s="335"/>
      <c r="F67" s="335"/>
      <c r="G67" s="335"/>
      <c r="H67" s="335"/>
      <c r="I67" s="335"/>
      <c r="J67" s="335"/>
      <c r="L67" s="401"/>
      <c r="M67" s="402"/>
      <c r="N67" s="402"/>
      <c r="O67" s="402"/>
      <c r="P67" s="403"/>
      <c r="Q67" s="10"/>
    </row>
    <row r="68" spans="2:17" s="8" customFormat="1" ht="15" customHeight="1" x14ac:dyDescent="0.2">
      <c r="B68" s="335"/>
      <c r="C68" s="335"/>
      <c r="D68" s="335"/>
      <c r="E68" s="335"/>
      <c r="F68" s="335"/>
      <c r="G68" s="335"/>
      <c r="H68" s="335"/>
      <c r="I68" s="335"/>
      <c r="J68" s="335"/>
      <c r="L68" s="401"/>
      <c r="M68" s="402"/>
      <c r="N68" s="402"/>
      <c r="O68" s="402"/>
      <c r="P68" s="403"/>
      <c r="Q68" s="10"/>
    </row>
    <row r="69" spans="2:17" s="8" customFormat="1" ht="15" customHeight="1" x14ac:dyDescent="0.2">
      <c r="B69" s="335"/>
      <c r="C69" s="335"/>
      <c r="D69" s="335"/>
      <c r="E69" s="335"/>
      <c r="F69" s="335"/>
      <c r="G69" s="335"/>
      <c r="H69" s="335"/>
      <c r="I69" s="335"/>
      <c r="J69" s="335"/>
      <c r="L69" s="401"/>
      <c r="M69" s="402"/>
      <c r="N69" s="402"/>
      <c r="O69" s="402"/>
      <c r="P69" s="403"/>
      <c r="Q69" s="10"/>
    </row>
    <row r="70" spans="2:17" s="8" customFormat="1" ht="15" customHeight="1" x14ac:dyDescent="0.2">
      <c r="B70" s="335"/>
      <c r="C70" s="335"/>
      <c r="D70" s="335"/>
      <c r="E70" s="335"/>
      <c r="F70" s="335"/>
      <c r="G70" s="335"/>
      <c r="H70" s="335"/>
      <c r="I70" s="335"/>
      <c r="J70" s="335"/>
      <c r="L70" s="401"/>
      <c r="M70" s="402"/>
      <c r="N70" s="402"/>
      <c r="O70" s="402"/>
      <c r="P70" s="403"/>
      <c r="Q70" s="10"/>
    </row>
    <row r="71" spans="2:17" s="8" customFormat="1" ht="15" customHeight="1" x14ac:dyDescent="0.2">
      <c r="B71" s="334" t="s">
        <v>731</v>
      </c>
      <c r="C71" s="335"/>
      <c r="D71" s="335"/>
      <c r="E71" s="335"/>
      <c r="F71" s="335"/>
      <c r="G71" s="335"/>
      <c r="H71" s="335"/>
      <c r="I71" s="335"/>
      <c r="J71" s="335"/>
      <c r="L71" s="401"/>
      <c r="M71" s="402"/>
      <c r="N71" s="402"/>
      <c r="O71" s="402"/>
      <c r="P71" s="403"/>
      <c r="Q71" s="10"/>
    </row>
    <row r="72" spans="2:17" s="8" customFormat="1" ht="15" customHeight="1" x14ac:dyDescent="0.2">
      <c r="B72" s="335"/>
      <c r="C72" s="335"/>
      <c r="D72" s="335"/>
      <c r="E72" s="335"/>
      <c r="F72" s="335"/>
      <c r="G72" s="335"/>
      <c r="H72" s="335"/>
      <c r="I72" s="335"/>
      <c r="J72" s="335"/>
      <c r="L72" s="401"/>
      <c r="M72" s="402"/>
      <c r="N72" s="402"/>
      <c r="O72" s="402"/>
      <c r="P72" s="403"/>
      <c r="Q72" s="10"/>
    </row>
    <row r="73" spans="2:17" s="8" customFormat="1" ht="15" customHeight="1" x14ac:dyDescent="0.2">
      <c r="B73" s="335"/>
      <c r="C73" s="335"/>
      <c r="D73" s="335"/>
      <c r="E73" s="335"/>
      <c r="F73" s="335"/>
      <c r="G73" s="335"/>
      <c r="H73" s="335"/>
      <c r="I73" s="335"/>
      <c r="J73" s="335"/>
      <c r="L73" s="401"/>
      <c r="M73" s="402"/>
      <c r="N73" s="402"/>
      <c r="O73" s="402"/>
      <c r="P73" s="403"/>
      <c r="Q73" s="10"/>
    </row>
    <row r="74" spans="2:17" s="8" customFormat="1" ht="15" customHeight="1" x14ac:dyDescent="0.2">
      <c r="B74" s="335"/>
      <c r="C74" s="335"/>
      <c r="D74" s="335"/>
      <c r="E74" s="335"/>
      <c r="F74" s="335"/>
      <c r="G74" s="335"/>
      <c r="H74" s="335"/>
      <c r="I74" s="335"/>
      <c r="J74" s="335"/>
      <c r="L74" s="404"/>
      <c r="M74" s="405"/>
      <c r="N74" s="405"/>
      <c r="O74" s="405"/>
      <c r="P74" s="406"/>
      <c r="Q74" s="10"/>
    </row>
    <row r="75" spans="2:17" s="8" customFormat="1" ht="15" customHeight="1" x14ac:dyDescent="0.2">
      <c r="P75" s="10"/>
      <c r="Q75" s="10"/>
    </row>
    <row r="76" spans="2:17" s="8" customFormat="1" ht="15" customHeight="1" x14ac:dyDescent="0.2">
      <c r="P76" s="10"/>
      <c r="Q76" s="10"/>
    </row>
    <row r="77" spans="2:17" s="8" customFormat="1" ht="15" customHeight="1" x14ac:dyDescent="0.2">
      <c r="P77" s="10"/>
      <c r="Q77" s="10"/>
    </row>
    <row r="78" spans="2:17" s="8" customFormat="1" ht="15" customHeight="1" x14ac:dyDescent="0.2">
      <c r="P78" s="10"/>
      <c r="Q78" s="10"/>
    </row>
    <row r="79" spans="2:17" s="8" customFormat="1" ht="15" customHeight="1" x14ac:dyDescent="0.2">
      <c r="P79" s="10"/>
      <c r="Q79" s="10"/>
    </row>
    <row r="80" spans="2:17" s="8" customFormat="1" ht="15" customHeight="1" x14ac:dyDescent="0.2">
      <c r="P80" s="10"/>
      <c r="Q80" s="10"/>
    </row>
    <row r="81" spans="2:17" s="8" customFormat="1" ht="15" customHeight="1" x14ac:dyDescent="0.2">
      <c r="P81" s="10"/>
      <c r="Q81" s="10"/>
    </row>
    <row r="82" spans="2:17" s="8" customFormat="1" ht="15" customHeight="1" x14ac:dyDescent="0.2">
      <c r="P82" s="10"/>
      <c r="Q82" s="10"/>
    </row>
    <row r="83" spans="2:17" s="8" customFormat="1" ht="15" customHeight="1" x14ac:dyDescent="0.2">
      <c r="B83" s="334" t="s">
        <v>443</v>
      </c>
      <c r="C83" s="335"/>
      <c r="D83" s="335"/>
      <c r="E83" s="335"/>
      <c r="F83" s="335"/>
      <c r="G83" s="335"/>
      <c r="H83" s="335"/>
      <c r="I83" s="335"/>
      <c r="J83" s="335"/>
      <c r="P83" s="10"/>
      <c r="Q83" s="10"/>
    </row>
    <row r="84" spans="2:17" s="8" customFormat="1" ht="15" customHeight="1" x14ac:dyDescent="0.2">
      <c r="B84" s="335"/>
      <c r="C84" s="335"/>
      <c r="D84" s="335"/>
      <c r="E84" s="335"/>
      <c r="F84" s="335"/>
      <c r="G84" s="335"/>
      <c r="H84" s="335"/>
      <c r="I84" s="335"/>
      <c r="J84" s="335"/>
      <c r="P84" s="10"/>
      <c r="Q84" s="10"/>
    </row>
    <row r="85" spans="2:17" s="8" customFormat="1" ht="15" customHeight="1" x14ac:dyDescent="0.2">
      <c r="B85" s="335"/>
      <c r="C85" s="335"/>
      <c r="D85" s="335"/>
      <c r="E85" s="335"/>
      <c r="F85" s="335"/>
      <c r="G85" s="335"/>
      <c r="H85" s="335"/>
      <c r="I85" s="335"/>
      <c r="J85" s="335"/>
      <c r="P85" s="10"/>
      <c r="Q85" s="10"/>
    </row>
    <row r="86" spans="2:17" s="8" customFormat="1" ht="15" customHeight="1" x14ac:dyDescent="0.2">
      <c r="P86" s="10"/>
      <c r="Q86" s="10"/>
    </row>
    <row r="87" spans="2:17" s="8" customFormat="1" ht="15" customHeight="1" x14ac:dyDescent="0.2">
      <c r="P87" s="10"/>
      <c r="Q87" s="10"/>
    </row>
    <row r="88" spans="2:17" s="8" customFormat="1" ht="15" customHeight="1" x14ac:dyDescent="0.2">
      <c r="B88" s="334" t="s">
        <v>444</v>
      </c>
      <c r="C88" s="335"/>
      <c r="D88" s="335"/>
      <c r="E88" s="335"/>
      <c r="F88" s="335"/>
      <c r="G88" s="335"/>
      <c r="H88" s="335"/>
      <c r="I88" s="335"/>
      <c r="J88" s="335"/>
      <c r="P88" s="10"/>
      <c r="Q88" s="10"/>
    </row>
    <row r="89" spans="2:17" s="8" customFormat="1" ht="15" customHeight="1" x14ac:dyDescent="0.2">
      <c r="B89" s="335"/>
      <c r="C89" s="335"/>
      <c r="D89" s="335"/>
      <c r="E89" s="335"/>
      <c r="F89" s="335"/>
      <c r="G89" s="335"/>
      <c r="H89" s="335"/>
      <c r="I89" s="335"/>
      <c r="J89" s="335"/>
      <c r="P89" s="10"/>
      <c r="Q89" s="10"/>
    </row>
    <row r="90" spans="2:17" s="8" customFormat="1" ht="15" customHeight="1" x14ac:dyDescent="0.2">
      <c r="B90" s="13"/>
      <c r="C90" s="334" t="s">
        <v>732</v>
      </c>
      <c r="D90" s="335"/>
      <c r="E90" s="335"/>
      <c r="F90" s="335"/>
      <c r="G90" s="335"/>
      <c r="H90" s="335"/>
      <c r="I90" s="335"/>
      <c r="J90" s="335"/>
      <c r="P90" s="10"/>
      <c r="Q90" s="10"/>
    </row>
    <row r="91" spans="2:17" s="8" customFormat="1" ht="15" customHeight="1" x14ac:dyDescent="0.2">
      <c r="B91" s="13"/>
      <c r="C91" s="335"/>
      <c r="D91" s="335"/>
      <c r="E91" s="335"/>
      <c r="F91" s="335"/>
      <c r="G91" s="335"/>
      <c r="H91" s="335"/>
      <c r="I91" s="335"/>
      <c r="J91" s="335"/>
      <c r="L91" s="336" t="s">
        <v>15</v>
      </c>
      <c r="M91" s="333" t="s">
        <v>12</v>
      </c>
      <c r="N91" s="333"/>
      <c r="P91" s="10"/>
      <c r="Q91" s="10"/>
    </row>
    <row r="92" spans="2:17" s="8" customFormat="1" ht="15" customHeight="1" x14ac:dyDescent="0.2">
      <c r="B92" s="13"/>
      <c r="C92" s="335"/>
      <c r="D92" s="335"/>
      <c r="E92" s="335"/>
      <c r="F92" s="335"/>
      <c r="G92" s="335"/>
      <c r="H92" s="335"/>
      <c r="I92" s="335"/>
      <c r="J92" s="335"/>
      <c r="L92" s="336"/>
      <c r="M92" s="333"/>
      <c r="N92" s="333"/>
      <c r="P92" s="10"/>
      <c r="Q92" s="10"/>
    </row>
    <row r="93" spans="2:17" s="8" customFormat="1" ht="15" customHeight="1" x14ac:dyDescent="0.2">
      <c r="B93" s="13"/>
      <c r="C93" s="335"/>
      <c r="D93" s="335"/>
      <c r="E93" s="335"/>
      <c r="F93" s="335"/>
      <c r="G93" s="335"/>
      <c r="H93" s="335"/>
      <c r="I93" s="335"/>
      <c r="J93" s="335"/>
      <c r="L93" s="336" t="s">
        <v>16</v>
      </c>
      <c r="M93" s="333" t="s">
        <v>13</v>
      </c>
      <c r="N93" s="333"/>
      <c r="P93" s="10"/>
      <c r="Q93" s="10"/>
    </row>
    <row r="94" spans="2:17" s="8" customFormat="1" ht="15" customHeight="1" x14ac:dyDescent="0.2">
      <c r="C94" s="335"/>
      <c r="D94" s="335"/>
      <c r="E94" s="335"/>
      <c r="F94" s="335"/>
      <c r="G94" s="335"/>
      <c r="H94" s="335"/>
      <c r="I94" s="335"/>
      <c r="J94" s="335"/>
      <c r="L94" s="336"/>
      <c r="M94" s="333"/>
      <c r="N94" s="333"/>
      <c r="P94" s="10"/>
      <c r="Q94" s="10"/>
    </row>
    <row r="95" spans="2:17" s="8" customFormat="1" ht="15" customHeight="1" x14ac:dyDescent="0.2">
      <c r="C95" s="335"/>
      <c r="D95" s="335"/>
      <c r="E95" s="335"/>
      <c r="F95" s="335"/>
      <c r="G95" s="335"/>
      <c r="H95" s="335"/>
      <c r="I95" s="335"/>
      <c r="J95" s="335"/>
      <c r="L95" s="336" t="s">
        <v>17</v>
      </c>
      <c r="M95" s="333" t="s">
        <v>14</v>
      </c>
      <c r="N95" s="333"/>
      <c r="P95" s="10"/>
      <c r="Q95" s="10"/>
    </row>
    <row r="96" spans="2:17" s="8" customFormat="1" ht="15" customHeight="1" x14ac:dyDescent="0.2">
      <c r="C96" s="335"/>
      <c r="D96" s="335"/>
      <c r="E96" s="335"/>
      <c r="F96" s="335"/>
      <c r="G96" s="335"/>
      <c r="H96" s="335"/>
      <c r="I96" s="335"/>
      <c r="J96" s="335"/>
      <c r="L96" s="336"/>
      <c r="M96" s="333"/>
      <c r="N96" s="333"/>
      <c r="P96" s="10"/>
      <c r="Q96" s="10"/>
    </row>
    <row r="97" spans="2:17" s="8" customFormat="1" ht="15" customHeight="1" x14ac:dyDescent="0.2">
      <c r="C97" s="335"/>
      <c r="D97" s="335"/>
      <c r="E97" s="335"/>
      <c r="F97" s="335"/>
      <c r="G97" s="335"/>
      <c r="H97" s="335"/>
      <c r="I97" s="335"/>
      <c r="J97" s="335"/>
      <c r="L97" s="380" t="s">
        <v>733</v>
      </c>
      <c r="M97" s="381"/>
      <c r="N97" s="382"/>
      <c r="P97" s="10"/>
      <c r="Q97" s="10"/>
    </row>
    <row r="98" spans="2:17" s="8" customFormat="1" ht="15" customHeight="1" x14ac:dyDescent="0.2">
      <c r="C98" s="335"/>
      <c r="D98" s="335"/>
      <c r="E98" s="335"/>
      <c r="F98" s="335"/>
      <c r="G98" s="335"/>
      <c r="H98" s="335"/>
      <c r="I98" s="335"/>
      <c r="J98" s="335"/>
      <c r="L98" s="383"/>
      <c r="M98" s="384"/>
      <c r="N98" s="385"/>
      <c r="P98" s="10"/>
      <c r="Q98" s="10"/>
    </row>
    <row r="99" spans="2:17" s="8" customFormat="1" ht="18" customHeight="1" x14ac:dyDescent="0.2">
      <c r="B99" s="13"/>
      <c r="C99" s="334" t="s">
        <v>445</v>
      </c>
      <c r="D99" s="335"/>
      <c r="E99" s="335"/>
      <c r="F99" s="335"/>
      <c r="G99" s="335"/>
      <c r="H99" s="335"/>
      <c r="I99" s="335"/>
      <c r="J99" s="335"/>
      <c r="L99" s="383"/>
      <c r="M99" s="384"/>
      <c r="N99" s="385"/>
      <c r="P99" s="10"/>
      <c r="Q99" s="10"/>
    </row>
    <row r="100" spans="2:17" s="8" customFormat="1" ht="18" customHeight="1" x14ac:dyDescent="0.2">
      <c r="B100" s="13"/>
      <c r="C100" s="335"/>
      <c r="D100" s="335"/>
      <c r="E100" s="335"/>
      <c r="F100" s="335"/>
      <c r="G100" s="335"/>
      <c r="H100" s="335"/>
      <c r="I100" s="335"/>
      <c r="J100" s="335"/>
      <c r="L100" s="383"/>
      <c r="M100" s="384"/>
      <c r="N100" s="385"/>
      <c r="P100" s="10"/>
      <c r="Q100" s="10"/>
    </row>
    <row r="101" spans="2:17" s="8" customFormat="1" ht="15" customHeight="1" x14ac:dyDescent="0.2">
      <c r="C101" s="335"/>
      <c r="D101" s="335"/>
      <c r="E101" s="335"/>
      <c r="F101" s="335"/>
      <c r="G101" s="335"/>
      <c r="H101" s="335"/>
      <c r="I101" s="335"/>
      <c r="J101" s="335"/>
      <c r="L101" s="386"/>
      <c r="M101" s="387"/>
      <c r="N101" s="388"/>
      <c r="P101" s="10"/>
      <c r="Q101" s="10"/>
    </row>
    <row r="102" spans="2:17" s="8" customFormat="1" ht="15" customHeight="1" x14ac:dyDescent="0.2">
      <c r="B102" s="13" t="s">
        <v>110</v>
      </c>
      <c r="C102" s="332" t="s">
        <v>99</v>
      </c>
      <c r="D102" s="332"/>
      <c r="E102" s="332"/>
      <c r="F102" s="332"/>
      <c r="G102" s="332"/>
      <c r="H102" s="332"/>
      <c r="I102" s="332"/>
      <c r="J102" s="332"/>
      <c r="P102" s="10"/>
      <c r="Q102" s="10"/>
    </row>
    <row r="103" spans="2:17" s="8" customFormat="1" ht="15" customHeight="1" x14ac:dyDescent="0.2">
      <c r="P103" s="10"/>
      <c r="Q103" s="10"/>
    </row>
    <row r="104" spans="2:17" s="8" customFormat="1" ht="15" customHeight="1" x14ac:dyDescent="0.2">
      <c r="P104" s="10"/>
      <c r="Q104" s="10"/>
    </row>
    <row r="105" spans="2:17" s="8" customFormat="1" ht="15" customHeight="1" x14ac:dyDescent="0.2">
      <c r="P105" s="10"/>
      <c r="Q105" s="10"/>
    </row>
    <row r="106" spans="2:17" s="8" customFormat="1" ht="15" customHeight="1" x14ac:dyDescent="0.2">
      <c r="C106" s="334" t="s">
        <v>734</v>
      </c>
      <c r="D106" s="335"/>
      <c r="E106" s="335"/>
      <c r="F106" s="335"/>
      <c r="G106" s="335"/>
      <c r="H106" s="335"/>
      <c r="I106" s="335"/>
      <c r="J106" s="335"/>
      <c r="P106" s="10"/>
      <c r="Q106" s="10"/>
    </row>
    <row r="107" spans="2:17" s="8" customFormat="1" ht="15" customHeight="1" x14ac:dyDescent="0.2">
      <c r="C107" s="335"/>
      <c r="D107" s="335"/>
      <c r="E107" s="335"/>
      <c r="F107" s="335"/>
      <c r="G107" s="335"/>
      <c r="H107" s="335"/>
      <c r="I107" s="335"/>
      <c r="J107" s="335"/>
      <c r="P107" s="10"/>
      <c r="Q107" s="10"/>
    </row>
    <row r="108" spans="2:17" s="8" customFormat="1" ht="15" customHeight="1" x14ac:dyDescent="0.2">
      <c r="C108" s="335"/>
      <c r="D108" s="335"/>
      <c r="E108" s="335"/>
      <c r="F108" s="335"/>
      <c r="G108" s="335"/>
      <c r="H108" s="335"/>
      <c r="I108" s="335"/>
      <c r="J108" s="335"/>
      <c r="P108" s="10"/>
      <c r="Q108" s="10"/>
    </row>
    <row r="109" spans="2:17" s="8" customFormat="1" ht="15" customHeight="1" x14ac:dyDescent="0.2">
      <c r="B109" s="13"/>
      <c r="C109" s="334" t="s">
        <v>446</v>
      </c>
      <c r="D109" s="335"/>
      <c r="E109" s="335"/>
      <c r="F109" s="335"/>
      <c r="G109" s="335"/>
      <c r="H109" s="335"/>
      <c r="I109" s="335"/>
      <c r="J109" s="335"/>
      <c r="P109" s="10"/>
      <c r="Q109" s="10"/>
    </row>
    <row r="110" spans="2:17" s="8" customFormat="1" ht="15" customHeight="1" x14ac:dyDescent="0.2">
      <c r="C110" s="335"/>
      <c r="D110" s="335"/>
      <c r="E110" s="335"/>
      <c r="F110" s="335"/>
      <c r="G110" s="335"/>
      <c r="H110" s="335"/>
      <c r="I110" s="335"/>
      <c r="J110" s="335"/>
      <c r="P110" s="10"/>
      <c r="Q110" s="10"/>
    </row>
    <row r="111" spans="2:17" s="8" customFormat="1" ht="15" customHeight="1" x14ac:dyDescent="0.2">
      <c r="C111" s="335"/>
      <c r="D111" s="335"/>
      <c r="E111" s="335"/>
      <c r="F111" s="335"/>
      <c r="G111" s="335"/>
      <c r="H111" s="335"/>
      <c r="I111" s="335"/>
      <c r="J111" s="335"/>
      <c r="P111" s="10"/>
      <c r="Q111" s="10"/>
    </row>
    <row r="112" spans="2:17" s="8" customFormat="1" ht="15" customHeight="1" x14ac:dyDescent="0.2">
      <c r="C112" s="335"/>
      <c r="D112" s="335"/>
      <c r="E112" s="335"/>
      <c r="F112" s="335"/>
      <c r="G112" s="335"/>
      <c r="H112" s="335"/>
      <c r="I112" s="335"/>
      <c r="J112" s="335"/>
      <c r="P112" s="10"/>
      <c r="Q112" s="10"/>
    </row>
    <row r="113" spans="2:17" s="8" customFormat="1" ht="15" customHeight="1" x14ac:dyDescent="0.2">
      <c r="C113" s="335"/>
      <c r="D113" s="335"/>
      <c r="E113" s="335"/>
      <c r="F113" s="335"/>
      <c r="G113" s="335"/>
      <c r="H113" s="335"/>
      <c r="I113" s="335"/>
      <c r="J113" s="335"/>
      <c r="P113" s="10"/>
      <c r="Q113" s="10"/>
    </row>
    <row r="114" spans="2:17" s="8" customFormat="1" ht="15" customHeight="1" x14ac:dyDescent="0.2">
      <c r="B114" s="13" t="s">
        <v>100</v>
      </c>
      <c r="C114" s="398" t="s">
        <v>447</v>
      </c>
      <c r="D114" s="332"/>
      <c r="E114" s="332"/>
      <c r="F114" s="332"/>
      <c r="G114" s="332"/>
      <c r="H114" s="332"/>
      <c r="I114" s="332"/>
      <c r="J114" s="332"/>
      <c r="P114" s="10"/>
      <c r="Q114" s="10"/>
    </row>
    <row r="115" spans="2:17" s="8" customFormat="1" ht="15" customHeight="1" x14ac:dyDescent="0.2">
      <c r="C115" s="334" t="s">
        <v>448</v>
      </c>
      <c r="D115" s="335"/>
      <c r="E115" s="335"/>
      <c r="F115" s="335"/>
      <c r="G115" s="335"/>
      <c r="H115" s="335"/>
      <c r="I115" s="335"/>
      <c r="J115" s="335"/>
      <c r="P115" s="10"/>
      <c r="Q115" s="10"/>
    </row>
    <row r="116" spans="2:17" s="8" customFormat="1" ht="15" customHeight="1" x14ac:dyDescent="0.2">
      <c r="C116" s="335"/>
      <c r="D116" s="335"/>
      <c r="E116" s="335"/>
      <c r="F116" s="335"/>
      <c r="G116" s="335"/>
      <c r="H116" s="335"/>
      <c r="I116" s="335"/>
      <c r="J116" s="335"/>
      <c r="P116" s="10"/>
      <c r="Q116" s="10"/>
    </row>
    <row r="117" spans="2:17" s="8" customFormat="1" ht="15" customHeight="1" x14ac:dyDescent="0.2">
      <c r="C117" s="335"/>
      <c r="D117" s="335"/>
      <c r="E117" s="335"/>
      <c r="F117" s="335"/>
      <c r="G117" s="335"/>
      <c r="H117" s="335"/>
      <c r="I117" s="335"/>
      <c r="J117" s="335"/>
      <c r="P117" s="10"/>
      <c r="Q117" s="10"/>
    </row>
    <row r="118" spans="2:17" s="8" customFormat="1" ht="15" customHeight="1" x14ac:dyDescent="0.2">
      <c r="C118" s="335"/>
      <c r="D118" s="335"/>
      <c r="E118" s="335"/>
      <c r="F118" s="335"/>
      <c r="G118" s="335"/>
      <c r="H118" s="335"/>
      <c r="I118" s="335"/>
      <c r="J118" s="335"/>
      <c r="P118" s="10"/>
      <c r="Q118" s="10"/>
    </row>
    <row r="119" spans="2:17" s="8" customFormat="1" ht="15" customHeight="1" x14ac:dyDescent="0.2">
      <c r="C119" s="44"/>
      <c r="D119" s="44"/>
      <c r="E119" s="44"/>
      <c r="F119" s="44"/>
      <c r="G119" s="44"/>
      <c r="H119" s="44"/>
      <c r="I119" s="44"/>
      <c r="J119" s="44"/>
      <c r="P119" s="10"/>
      <c r="Q119" s="10"/>
    </row>
    <row r="120" spans="2:17" s="8" customFormat="1" ht="15" customHeight="1" x14ac:dyDescent="0.2">
      <c r="B120" s="13" t="s">
        <v>101</v>
      </c>
      <c r="C120" s="407" t="s">
        <v>102</v>
      </c>
      <c r="D120" s="407"/>
      <c r="E120" s="407"/>
      <c r="F120" s="407"/>
      <c r="G120" s="407"/>
      <c r="H120" s="407"/>
      <c r="I120" s="407"/>
      <c r="J120" s="407"/>
      <c r="P120" s="10"/>
      <c r="Q120" s="10"/>
    </row>
    <row r="121" spans="2:17" s="8" customFormat="1" ht="15" customHeight="1" x14ac:dyDescent="0.2">
      <c r="C121" s="334" t="s">
        <v>735</v>
      </c>
      <c r="D121" s="335"/>
      <c r="E121" s="335"/>
      <c r="F121" s="335"/>
      <c r="G121" s="335"/>
      <c r="H121" s="335"/>
      <c r="I121" s="335"/>
      <c r="J121" s="335"/>
      <c r="P121" s="10"/>
      <c r="Q121" s="10"/>
    </row>
    <row r="122" spans="2:17" s="8" customFormat="1" ht="15" customHeight="1" x14ac:dyDescent="0.2">
      <c r="C122" s="335"/>
      <c r="D122" s="335"/>
      <c r="E122" s="335"/>
      <c r="F122" s="335"/>
      <c r="G122" s="335"/>
      <c r="H122" s="335"/>
      <c r="I122" s="335"/>
      <c r="J122" s="335"/>
      <c r="P122" s="10"/>
      <c r="Q122" s="10"/>
    </row>
    <row r="123" spans="2:17" s="8" customFormat="1" ht="15" customHeight="1" x14ac:dyDescent="0.2">
      <c r="C123" s="335"/>
      <c r="D123" s="335"/>
      <c r="E123" s="335"/>
      <c r="F123" s="335"/>
      <c r="G123" s="335"/>
      <c r="H123" s="335"/>
      <c r="I123" s="335"/>
      <c r="J123" s="335"/>
      <c r="P123" s="10"/>
      <c r="Q123" s="10"/>
    </row>
    <row r="124" spans="2:17" s="8" customFormat="1" ht="15" customHeight="1" x14ac:dyDescent="0.2">
      <c r="C124" s="335"/>
      <c r="D124" s="335"/>
      <c r="E124" s="335"/>
      <c r="F124" s="335"/>
      <c r="G124" s="335"/>
      <c r="H124" s="335"/>
      <c r="I124" s="335"/>
      <c r="J124" s="335"/>
      <c r="P124" s="10"/>
      <c r="Q124" s="10"/>
    </row>
    <row r="125" spans="2:17" s="8" customFormat="1" ht="15" customHeight="1" x14ac:dyDescent="0.2">
      <c r="C125" s="335"/>
      <c r="D125" s="335"/>
      <c r="E125" s="335"/>
      <c r="F125" s="335"/>
      <c r="G125" s="335"/>
      <c r="H125" s="335"/>
      <c r="I125" s="335"/>
      <c r="J125" s="335"/>
      <c r="P125" s="10"/>
      <c r="Q125" s="10"/>
    </row>
    <row r="126" spans="2:17" s="8" customFormat="1" ht="15" customHeight="1" x14ac:dyDescent="0.2">
      <c r="C126" s="334" t="s">
        <v>449</v>
      </c>
      <c r="D126" s="335"/>
      <c r="E126" s="335"/>
      <c r="F126" s="335"/>
      <c r="G126" s="335"/>
      <c r="H126" s="335"/>
      <c r="I126" s="335"/>
      <c r="J126" s="335"/>
      <c r="P126" s="10"/>
      <c r="Q126" s="10"/>
    </row>
    <row r="127" spans="2:17" s="8" customFormat="1" ht="15" customHeight="1" x14ac:dyDescent="0.2">
      <c r="C127" s="335"/>
      <c r="D127" s="335"/>
      <c r="E127" s="335"/>
      <c r="F127" s="335"/>
      <c r="G127" s="335"/>
      <c r="H127" s="335"/>
      <c r="I127" s="335"/>
      <c r="J127" s="335"/>
      <c r="P127" s="10"/>
      <c r="Q127" s="10"/>
    </row>
    <row r="128" spans="2:17" s="8" customFormat="1" ht="15" customHeight="1" x14ac:dyDescent="0.2">
      <c r="C128" s="335"/>
      <c r="D128" s="335"/>
      <c r="E128" s="335"/>
      <c r="F128" s="335"/>
      <c r="G128" s="335"/>
      <c r="H128" s="335"/>
      <c r="I128" s="335"/>
      <c r="J128" s="335"/>
      <c r="P128" s="10"/>
      <c r="Q128" s="10"/>
    </row>
    <row r="129" spans="2:17" s="8" customFormat="1" ht="15" customHeight="1" x14ac:dyDescent="0.2">
      <c r="C129" s="332" t="s">
        <v>104</v>
      </c>
      <c r="D129" s="332"/>
      <c r="E129" s="332"/>
      <c r="F129" s="332"/>
      <c r="G129" s="332"/>
      <c r="H129" s="332"/>
      <c r="I129" s="332"/>
      <c r="J129" s="332"/>
      <c r="K129" s="332"/>
      <c r="P129" s="10"/>
      <c r="Q129" s="10"/>
    </row>
    <row r="130" spans="2:17" s="8" customFormat="1" ht="15" customHeight="1" x14ac:dyDescent="0.2">
      <c r="C130" s="332"/>
      <c r="D130" s="332"/>
      <c r="E130" s="332"/>
      <c r="F130" s="332"/>
      <c r="G130" s="332"/>
      <c r="H130" s="332"/>
      <c r="I130" s="332"/>
      <c r="J130" s="332"/>
      <c r="K130" s="332"/>
      <c r="P130" s="10"/>
      <c r="Q130" s="10"/>
    </row>
    <row r="131" spans="2:17" s="8" customFormat="1" ht="15" customHeight="1" x14ac:dyDescent="0.2">
      <c r="C131" s="332"/>
      <c r="D131" s="332"/>
      <c r="E131" s="332"/>
      <c r="F131" s="332"/>
      <c r="G131" s="332"/>
      <c r="H131" s="332"/>
      <c r="I131" s="332"/>
      <c r="J131" s="332"/>
      <c r="K131" s="332"/>
      <c r="P131" s="10"/>
      <c r="Q131" s="10"/>
    </row>
    <row r="132" spans="2:17" s="8" customFormat="1" ht="15" customHeight="1" x14ac:dyDescent="0.2">
      <c r="P132" s="10"/>
      <c r="Q132" s="10"/>
    </row>
    <row r="133" spans="2:17" s="8" customFormat="1" ht="15" customHeight="1" x14ac:dyDescent="0.2">
      <c r="P133" s="10"/>
      <c r="Q133" s="10"/>
    </row>
    <row r="134" spans="2:17" s="8" customFormat="1" ht="15" customHeight="1" x14ac:dyDescent="0.2">
      <c r="B134" s="329" t="s">
        <v>736</v>
      </c>
      <c r="C134" s="330"/>
      <c r="D134" s="330"/>
      <c r="E134" s="330"/>
      <c r="F134" s="330"/>
      <c r="G134" s="330"/>
      <c r="H134" s="330"/>
      <c r="I134" s="330"/>
      <c r="J134" s="330"/>
      <c r="P134" s="10"/>
      <c r="Q134" s="10"/>
    </row>
    <row r="135" spans="2:17" s="8" customFormat="1" ht="15" customHeight="1" x14ac:dyDescent="0.2">
      <c r="B135" s="330"/>
      <c r="C135" s="330"/>
      <c r="D135" s="330"/>
      <c r="E135" s="330"/>
      <c r="F135" s="330"/>
      <c r="G135" s="330"/>
      <c r="H135" s="330"/>
      <c r="I135" s="330"/>
      <c r="J135" s="330"/>
      <c r="P135" s="10"/>
      <c r="Q135" s="10"/>
    </row>
    <row r="136" spans="2:17" s="8" customFormat="1" ht="15" customHeight="1" x14ac:dyDescent="0.2">
      <c r="B136" s="330"/>
      <c r="C136" s="330"/>
      <c r="D136" s="330"/>
      <c r="E136" s="330"/>
      <c r="F136" s="330"/>
      <c r="G136" s="330"/>
      <c r="H136" s="330"/>
      <c r="I136" s="330"/>
      <c r="J136" s="330"/>
      <c r="P136" s="10"/>
      <c r="Q136" s="10"/>
    </row>
    <row r="137" spans="2:17" s="8" customFormat="1" ht="15" customHeight="1" x14ac:dyDescent="0.2">
      <c r="B137" s="330"/>
      <c r="C137" s="330"/>
      <c r="D137" s="330"/>
      <c r="E137" s="330"/>
      <c r="F137" s="330"/>
      <c r="G137" s="330"/>
      <c r="H137" s="330"/>
      <c r="I137" s="330"/>
      <c r="J137" s="330"/>
      <c r="P137" s="10"/>
      <c r="Q137" s="10"/>
    </row>
    <row r="138" spans="2:17" s="8" customFormat="1" ht="15" customHeight="1" x14ac:dyDescent="0.2">
      <c r="B138" s="332" t="s">
        <v>54</v>
      </c>
      <c r="C138" s="332"/>
      <c r="D138" s="332"/>
      <c r="E138" s="332"/>
      <c r="P138" s="10"/>
      <c r="Q138" s="10"/>
    </row>
    <row r="139" spans="2:17" s="8" customFormat="1" ht="15" customHeight="1" x14ac:dyDescent="0.2">
      <c r="B139" s="331" t="s">
        <v>55</v>
      </c>
      <c r="C139" s="331"/>
      <c r="D139" s="331"/>
      <c r="E139" s="331"/>
      <c r="F139" s="331" t="s">
        <v>56</v>
      </c>
      <c r="G139" s="331"/>
      <c r="H139" s="331"/>
      <c r="P139" s="10"/>
      <c r="Q139" s="10"/>
    </row>
    <row r="140" spans="2:17" s="8" customFormat="1" ht="15" customHeight="1" x14ac:dyDescent="0.2">
      <c r="B140" s="331"/>
      <c r="C140" s="331"/>
      <c r="D140" s="331"/>
      <c r="E140" s="331"/>
      <c r="F140" s="331"/>
      <c r="G140" s="331"/>
      <c r="H140" s="331"/>
      <c r="P140" s="10"/>
      <c r="Q140" s="10"/>
    </row>
    <row r="141" spans="2:17" s="8" customFormat="1" ht="15" customHeight="1" x14ac:dyDescent="0.2">
      <c r="B141" s="14"/>
      <c r="C141" s="14"/>
      <c r="D141" s="14"/>
      <c r="E141" s="14"/>
      <c r="F141" s="14"/>
      <c r="G141" s="14"/>
      <c r="H141" s="14"/>
      <c r="P141" s="10"/>
      <c r="Q141" s="10"/>
    </row>
    <row r="142" spans="2:17" s="8" customFormat="1" ht="15" customHeight="1" x14ac:dyDescent="0.2">
      <c r="B142" s="332" t="s">
        <v>57</v>
      </c>
      <c r="C142" s="332"/>
      <c r="D142" s="332"/>
      <c r="E142" s="332"/>
      <c r="P142" s="10"/>
      <c r="Q142" s="10"/>
    </row>
    <row r="143" spans="2:17" s="8" customFormat="1" ht="15" customHeight="1" x14ac:dyDescent="0.2">
      <c r="B143" s="331" t="s">
        <v>58</v>
      </c>
      <c r="C143" s="331"/>
      <c r="D143" s="331"/>
      <c r="E143" s="331"/>
      <c r="F143" s="331" t="s">
        <v>56</v>
      </c>
      <c r="G143" s="331"/>
      <c r="H143" s="331"/>
      <c r="K143" s="378"/>
      <c r="P143" s="10"/>
      <c r="Q143" s="10"/>
    </row>
    <row r="144" spans="2:17" s="8" customFormat="1" ht="15" customHeight="1" x14ac:dyDescent="0.2">
      <c r="B144" s="331"/>
      <c r="C144" s="331"/>
      <c r="D144" s="331"/>
      <c r="E144" s="331"/>
      <c r="F144" s="331"/>
      <c r="G144" s="331"/>
      <c r="H144" s="331"/>
      <c r="K144" s="378"/>
      <c r="P144" s="10"/>
      <c r="Q144" s="10"/>
    </row>
    <row r="145" spans="2:17" s="8" customFormat="1" ht="15" customHeight="1" x14ac:dyDescent="0.2">
      <c r="P145" s="10"/>
      <c r="Q145" s="10"/>
    </row>
    <row r="146" spans="2:17" s="8" customFormat="1" ht="15" customHeight="1" x14ac:dyDescent="0.2">
      <c r="B146" s="332" t="s">
        <v>59</v>
      </c>
      <c r="C146" s="332"/>
      <c r="D146" s="332"/>
      <c r="E146" s="332"/>
      <c r="G146" s="389" t="s">
        <v>78</v>
      </c>
      <c r="H146" s="380" t="s">
        <v>61</v>
      </c>
      <c r="I146" s="381"/>
      <c r="J146" s="381"/>
      <c r="K146" s="381"/>
      <c r="L146" s="382"/>
      <c r="P146" s="10"/>
      <c r="Q146" s="10"/>
    </row>
    <row r="147" spans="2:17" s="8" customFormat="1" ht="15" customHeight="1" x14ac:dyDescent="0.2">
      <c r="B147" s="379" t="s">
        <v>124</v>
      </c>
      <c r="C147" s="331"/>
      <c r="D147" s="331"/>
      <c r="E147" s="331"/>
      <c r="G147" s="389"/>
      <c r="H147" s="383"/>
      <c r="I147" s="384"/>
      <c r="J147" s="384"/>
      <c r="K147" s="384"/>
      <c r="L147" s="385"/>
      <c r="P147" s="10"/>
      <c r="Q147" s="10"/>
    </row>
    <row r="148" spans="2:17" s="8" customFormat="1" ht="15" customHeight="1" x14ac:dyDescent="0.2">
      <c r="B148" s="331"/>
      <c r="C148" s="331"/>
      <c r="D148" s="331"/>
      <c r="E148" s="331"/>
      <c r="H148" s="383"/>
      <c r="I148" s="384"/>
      <c r="J148" s="384"/>
      <c r="K148" s="384"/>
      <c r="L148" s="385"/>
      <c r="P148" s="10"/>
      <c r="Q148" s="10"/>
    </row>
    <row r="149" spans="2:17" s="8" customFormat="1" ht="15" customHeight="1" x14ac:dyDescent="0.2">
      <c r="H149" s="383"/>
      <c r="I149" s="384"/>
      <c r="J149" s="384"/>
      <c r="K149" s="384"/>
      <c r="L149" s="385"/>
      <c r="P149" s="10"/>
      <c r="Q149" s="10"/>
    </row>
    <row r="150" spans="2:17" s="8" customFormat="1" ht="15" customHeight="1" x14ac:dyDescent="0.2">
      <c r="B150" s="332" t="s">
        <v>60</v>
      </c>
      <c r="C150" s="332"/>
      <c r="D150" s="332"/>
      <c r="E150" s="332"/>
      <c r="H150" s="383"/>
      <c r="I150" s="384"/>
      <c r="J150" s="384"/>
      <c r="K150" s="384"/>
      <c r="L150" s="385"/>
      <c r="P150" s="10"/>
      <c r="Q150" s="10"/>
    </row>
    <row r="151" spans="2:17" s="8" customFormat="1" ht="15" customHeight="1" x14ac:dyDescent="0.2">
      <c r="B151" s="379" t="s">
        <v>125</v>
      </c>
      <c r="C151" s="331"/>
      <c r="D151" s="331"/>
      <c r="E151" s="331"/>
      <c r="H151" s="383"/>
      <c r="I151" s="384"/>
      <c r="J151" s="384"/>
      <c r="K151" s="384"/>
      <c r="L151" s="385"/>
      <c r="P151" s="10"/>
      <c r="Q151" s="10"/>
    </row>
    <row r="152" spans="2:17" s="8" customFormat="1" ht="15" customHeight="1" x14ac:dyDescent="0.2">
      <c r="B152" s="331"/>
      <c r="C152" s="331"/>
      <c r="D152" s="331"/>
      <c r="E152" s="331"/>
      <c r="H152" s="386"/>
      <c r="I152" s="387"/>
      <c r="J152" s="387"/>
      <c r="K152" s="387"/>
      <c r="L152" s="388"/>
      <c r="P152" s="10"/>
      <c r="Q152" s="10"/>
    </row>
    <row r="153" spans="2:17" s="8" customFormat="1" ht="15" customHeight="1" x14ac:dyDescent="0.2">
      <c r="P153" s="10"/>
      <c r="Q153" s="10"/>
    </row>
    <row r="154" spans="2:17" s="8" customFormat="1" ht="15" customHeight="1" x14ac:dyDescent="0.2">
      <c r="B154" s="334" t="s">
        <v>737</v>
      </c>
      <c r="C154" s="335"/>
      <c r="D154" s="335"/>
      <c r="E154" s="335"/>
      <c r="F154" s="335"/>
      <c r="G154" s="335"/>
      <c r="H154" s="335"/>
      <c r="I154" s="335"/>
      <c r="J154" s="335"/>
      <c r="P154" s="10"/>
      <c r="Q154" s="10"/>
    </row>
    <row r="155" spans="2:17" s="8" customFormat="1" ht="15" customHeight="1" x14ac:dyDescent="0.2">
      <c r="B155" s="335"/>
      <c r="C155" s="335"/>
      <c r="D155" s="335"/>
      <c r="E155" s="335"/>
      <c r="F155" s="335"/>
      <c r="G155" s="335"/>
      <c r="H155" s="335"/>
      <c r="I155" s="335"/>
      <c r="J155" s="335"/>
      <c r="P155" s="10"/>
      <c r="Q155" s="10"/>
    </row>
    <row r="156" spans="2:17" s="8" customFormat="1" ht="15" customHeight="1" x14ac:dyDescent="0.2">
      <c r="B156" s="335"/>
      <c r="C156" s="335"/>
      <c r="D156" s="335"/>
      <c r="E156" s="335"/>
      <c r="F156" s="335"/>
      <c r="G156" s="335"/>
      <c r="H156" s="335"/>
      <c r="I156" s="335"/>
      <c r="J156" s="335"/>
      <c r="P156" s="10"/>
      <c r="Q156" s="10"/>
    </row>
    <row r="157" spans="2:17" s="8" customFormat="1" ht="15" customHeight="1" x14ac:dyDescent="0.2">
      <c r="B157" s="335"/>
      <c r="C157" s="335"/>
      <c r="D157" s="335"/>
      <c r="E157" s="335"/>
      <c r="F157" s="335"/>
      <c r="G157" s="335"/>
      <c r="H157" s="335"/>
      <c r="I157" s="335"/>
      <c r="J157" s="335"/>
      <c r="P157" s="10"/>
      <c r="Q157" s="10"/>
    </row>
    <row r="158" spans="2:17" s="8" customFormat="1" ht="15" customHeight="1" x14ac:dyDescent="0.2">
      <c r="B158" s="335"/>
      <c r="C158" s="335"/>
      <c r="D158" s="335"/>
      <c r="E158" s="335"/>
      <c r="F158" s="335"/>
      <c r="G158" s="335"/>
      <c r="H158" s="335"/>
      <c r="I158" s="335"/>
      <c r="J158" s="335"/>
      <c r="P158" s="10"/>
      <c r="Q158" s="10"/>
    </row>
    <row r="159" spans="2:17" s="8" customFormat="1" ht="15" customHeight="1" x14ac:dyDescent="0.2">
      <c r="B159" s="331" t="s">
        <v>62</v>
      </c>
      <c r="C159" s="331"/>
      <c r="D159" s="331"/>
      <c r="E159" s="331"/>
      <c r="F159" s="331"/>
      <c r="G159" s="331"/>
      <c r="P159" s="10"/>
      <c r="Q159" s="10"/>
    </row>
    <row r="160" spans="2:17" s="8" customFormat="1" ht="15" customHeight="1" x14ac:dyDescent="0.2">
      <c r="B160" s="331"/>
      <c r="C160" s="331"/>
      <c r="D160" s="331"/>
      <c r="E160" s="331"/>
      <c r="F160" s="331"/>
      <c r="G160" s="331"/>
      <c r="P160" s="10"/>
      <c r="Q160" s="10"/>
    </row>
    <row r="161" spans="1:17" s="8" customFormat="1" ht="15" customHeight="1" x14ac:dyDescent="0.2">
      <c r="P161" s="10"/>
      <c r="Q161" s="10"/>
    </row>
    <row r="162" spans="1:17" s="8" customFormat="1" ht="15" customHeight="1" x14ac:dyDescent="0.2">
      <c r="A162" s="10"/>
      <c r="B162" s="10"/>
      <c r="C162" s="10"/>
      <c r="D162" s="10"/>
      <c r="E162" s="10"/>
      <c r="F162" s="10"/>
      <c r="G162" s="10"/>
      <c r="H162" s="10"/>
      <c r="I162" s="10"/>
      <c r="J162" s="192" t="s">
        <v>119</v>
      </c>
      <c r="K162" s="192"/>
      <c r="L162" s="192"/>
      <c r="M162" s="192"/>
      <c r="N162" s="192"/>
      <c r="O162" s="192"/>
      <c r="P162" s="10"/>
      <c r="Q162" s="10"/>
    </row>
    <row r="163" spans="1:17" s="8" customFormat="1" ht="15" customHeight="1" x14ac:dyDescent="0.2"/>
    <row r="164" spans="1:17" s="8" customFormat="1" ht="15" customHeight="1" x14ac:dyDescent="0.2">
      <c r="B164" s="151" t="s">
        <v>77</v>
      </c>
      <c r="C164" s="151"/>
      <c r="D164" s="151"/>
    </row>
    <row r="165" spans="1:17" s="8" customFormat="1" ht="15" customHeight="1" x14ac:dyDescent="0.2">
      <c r="B165" s="169"/>
      <c r="C165" s="169"/>
      <c r="D165" s="169"/>
    </row>
    <row r="166" spans="1:17" s="8" customFormat="1" ht="15" customHeight="1" x14ac:dyDescent="0.2">
      <c r="B166" s="170" t="s">
        <v>80</v>
      </c>
      <c r="C166" s="170"/>
      <c r="D166" s="170"/>
    </row>
    <row r="167" spans="1:17" s="8" customFormat="1" ht="15" customHeight="1" x14ac:dyDescent="0.2"/>
    <row r="168" spans="1:17" s="8" customFormat="1" ht="15" customHeight="1" x14ac:dyDescent="0.2"/>
    <row r="169" spans="1:17" s="8" customFormat="1" ht="15" customHeight="1" x14ac:dyDescent="0.2"/>
    <row r="170" spans="1:17" s="8" customFormat="1" ht="15" customHeight="1" x14ac:dyDescent="0.2"/>
    <row r="171" spans="1:17" s="8" customFormat="1" ht="15" customHeight="1" x14ac:dyDescent="0.2"/>
    <row r="172" spans="1:17" s="8" customFormat="1" ht="15" customHeight="1" x14ac:dyDescent="0.2"/>
    <row r="173" spans="1:17" s="8" customFormat="1" ht="15" customHeight="1" x14ac:dyDescent="0.2"/>
    <row r="174" spans="1:17" s="8" customFormat="1" ht="15" customHeight="1" x14ac:dyDescent="0.2"/>
    <row r="175" spans="1:17" s="8" customFormat="1" ht="15" customHeight="1" x14ac:dyDescent="0.2"/>
    <row r="176" spans="1:17" s="8" customFormat="1" ht="15" customHeight="1" x14ac:dyDescent="0.2"/>
    <row r="177" s="8" customFormat="1" ht="15" customHeight="1" x14ac:dyDescent="0.2"/>
    <row r="178" s="8" customFormat="1" ht="15" customHeight="1" x14ac:dyDescent="0.2"/>
    <row r="179" s="8" customFormat="1" ht="15" customHeight="1" x14ac:dyDescent="0.2"/>
    <row r="180" s="8" customFormat="1" ht="15" customHeight="1" x14ac:dyDescent="0.2"/>
    <row r="181" s="8" customFormat="1" ht="15" customHeight="1" x14ac:dyDescent="0.2"/>
    <row r="182" s="8" customFormat="1" ht="15" customHeight="1" x14ac:dyDescent="0.2"/>
    <row r="183" s="8" customFormat="1" ht="15" customHeight="1" x14ac:dyDescent="0.2"/>
    <row r="184" s="8" customFormat="1" ht="15" customHeight="1" x14ac:dyDescent="0.2"/>
    <row r="185" s="8" customFormat="1" ht="15" customHeight="1" x14ac:dyDescent="0.2"/>
    <row r="186" s="8" customFormat="1" ht="15" customHeight="1" x14ac:dyDescent="0.2"/>
    <row r="187" s="8" customFormat="1" ht="15" customHeight="1" x14ac:dyDescent="0.2"/>
    <row r="188" s="8" customFormat="1" ht="15" customHeight="1" x14ac:dyDescent="0.2"/>
    <row r="189" s="8" customFormat="1" ht="15" customHeight="1" x14ac:dyDescent="0.2"/>
    <row r="190" s="8" customFormat="1" ht="15" customHeight="1" x14ac:dyDescent="0.2"/>
    <row r="191" s="8" customFormat="1" ht="15" customHeight="1" x14ac:dyDescent="0.2"/>
    <row r="192" s="8" customFormat="1" ht="15" customHeight="1" x14ac:dyDescent="0.2"/>
    <row r="193" s="8" customFormat="1" ht="15" customHeight="1" x14ac:dyDescent="0.2"/>
    <row r="194" s="8" customFormat="1" ht="15" customHeight="1" x14ac:dyDescent="0.2"/>
    <row r="195" s="8" customFormat="1" ht="15" customHeight="1" x14ac:dyDescent="0.2"/>
    <row r="196" s="8" customFormat="1" ht="15" customHeight="1" x14ac:dyDescent="0.2"/>
    <row r="197" s="8" customFormat="1" ht="15" customHeight="1" x14ac:dyDescent="0.2"/>
    <row r="198" s="8" customFormat="1" ht="15" customHeight="1" x14ac:dyDescent="0.2"/>
    <row r="199" s="8" customFormat="1" ht="15" customHeight="1" x14ac:dyDescent="0.2"/>
    <row r="200" s="8" customFormat="1" ht="15" customHeight="1" x14ac:dyDescent="0.2"/>
    <row r="201" s="8" customFormat="1" ht="15" customHeight="1" x14ac:dyDescent="0.2"/>
    <row r="202" s="8" customFormat="1" ht="15" customHeight="1" x14ac:dyDescent="0.2"/>
    <row r="203" s="8" customFormat="1" ht="15" customHeight="1" x14ac:dyDescent="0.2"/>
    <row r="204" s="8" customFormat="1" ht="15" customHeight="1" x14ac:dyDescent="0.2"/>
    <row r="205" s="8" customFormat="1" ht="15" customHeight="1" x14ac:dyDescent="0.2"/>
    <row r="206" s="8" customFormat="1" ht="15" customHeight="1" x14ac:dyDescent="0.2"/>
    <row r="207" s="8" customFormat="1" ht="15" customHeight="1" x14ac:dyDescent="0.2"/>
    <row r="208" s="8" customFormat="1" ht="15" customHeight="1" x14ac:dyDescent="0.2"/>
    <row r="209" s="8" customFormat="1" ht="15" customHeight="1" x14ac:dyDescent="0.2"/>
    <row r="210" s="8" customFormat="1" ht="15" customHeight="1" x14ac:dyDescent="0.2"/>
    <row r="211" s="8" customFormat="1" ht="15" customHeight="1" x14ac:dyDescent="0.2"/>
    <row r="212" s="8" customFormat="1" ht="15" customHeight="1" x14ac:dyDescent="0.2"/>
    <row r="213" s="8" customFormat="1" ht="15" customHeight="1" x14ac:dyDescent="0.2"/>
    <row r="214" s="8" customFormat="1" ht="15" customHeight="1" x14ac:dyDescent="0.2"/>
    <row r="215" s="8" customFormat="1" ht="15" customHeight="1" x14ac:dyDescent="0.2"/>
    <row r="216" s="8" customFormat="1" ht="15" customHeight="1" x14ac:dyDescent="0.2"/>
    <row r="217" s="8" customFormat="1" ht="15" customHeight="1" x14ac:dyDescent="0.2"/>
    <row r="218" s="8" customFormat="1" ht="15" customHeight="1" x14ac:dyDescent="0.2"/>
    <row r="219" s="8" customFormat="1" ht="15" customHeight="1" x14ac:dyDescent="0.2"/>
    <row r="220" s="8" customFormat="1" ht="15" customHeight="1" x14ac:dyDescent="0.2"/>
    <row r="221" s="8" customFormat="1" ht="15" customHeight="1" x14ac:dyDescent="0.2"/>
    <row r="222" s="8" customFormat="1" ht="15" customHeight="1" x14ac:dyDescent="0.2"/>
    <row r="223" s="8" customFormat="1" ht="15" customHeight="1" x14ac:dyDescent="0.2"/>
    <row r="224" s="8" customFormat="1" ht="15" customHeight="1" x14ac:dyDescent="0.2"/>
    <row r="225" s="8" customFormat="1" ht="15" customHeight="1" x14ac:dyDescent="0.2"/>
    <row r="226" s="8" customFormat="1" ht="15" customHeight="1" x14ac:dyDescent="0.2"/>
    <row r="227" s="8" customFormat="1" ht="15" customHeight="1" x14ac:dyDescent="0.2"/>
    <row r="228" s="8" customFormat="1" ht="15" customHeight="1" x14ac:dyDescent="0.2"/>
    <row r="229" s="8" customFormat="1" ht="15" customHeight="1" x14ac:dyDescent="0.2"/>
    <row r="230" s="8" customFormat="1" ht="15" customHeight="1" x14ac:dyDescent="0.2"/>
    <row r="231" s="8" customFormat="1" ht="15" customHeight="1" x14ac:dyDescent="0.2"/>
    <row r="232" s="8" customFormat="1" ht="15" customHeight="1" x14ac:dyDescent="0.2"/>
    <row r="233" s="8" customFormat="1" ht="15" customHeight="1" x14ac:dyDescent="0.2"/>
    <row r="234" s="8" customFormat="1" ht="15" customHeight="1" x14ac:dyDescent="0.2"/>
    <row r="235" s="8" customFormat="1" ht="15" customHeight="1" x14ac:dyDescent="0.2"/>
    <row r="236" s="8" customFormat="1" ht="15" customHeight="1" x14ac:dyDescent="0.2"/>
    <row r="237" s="8" customFormat="1" ht="15" customHeight="1" x14ac:dyDescent="0.2"/>
    <row r="238" s="8" customFormat="1" ht="15" customHeight="1" x14ac:dyDescent="0.2"/>
    <row r="239" s="8" customFormat="1" ht="15" customHeight="1" x14ac:dyDescent="0.2"/>
    <row r="240" s="8" customFormat="1" ht="15" customHeight="1" x14ac:dyDescent="0.2"/>
    <row r="241" s="8" customFormat="1" ht="15" customHeight="1" x14ac:dyDescent="0.2"/>
    <row r="242" s="8" customFormat="1" ht="15" customHeight="1" x14ac:dyDescent="0.2"/>
    <row r="243" s="8" customFormat="1" ht="15" customHeight="1" x14ac:dyDescent="0.2"/>
    <row r="244" s="8" customFormat="1" ht="15" customHeight="1" x14ac:dyDescent="0.2"/>
    <row r="245" s="8" customFormat="1" ht="15" customHeight="1" x14ac:dyDescent="0.2"/>
    <row r="246" s="8" customFormat="1" ht="15" customHeight="1" x14ac:dyDescent="0.2"/>
    <row r="247" s="8" customFormat="1" ht="15" customHeight="1" x14ac:dyDescent="0.2"/>
    <row r="248" s="8" customFormat="1" ht="15" customHeight="1" x14ac:dyDescent="0.2"/>
    <row r="249" s="8" customFormat="1" ht="15" customHeight="1" x14ac:dyDescent="0.2"/>
    <row r="250" s="8" customFormat="1" ht="15" customHeight="1" x14ac:dyDescent="0.2"/>
    <row r="251" s="8" customFormat="1" ht="15" customHeight="1" x14ac:dyDescent="0.2"/>
    <row r="252" s="8" customFormat="1" ht="15" customHeight="1" x14ac:dyDescent="0.2"/>
    <row r="253" s="8" customFormat="1" ht="15" customHeight="1" x14ac:dyDescent="0.2"/>
    <row r="254" s="8" customFormat="1" ht="15" customHeight="1" x14ac:dyDescent="0.2"/>
    <row r="255" s="8" customFormat="1" ht="15" customHeight="1" x14ac:dyDescent="0.2"/>
    <row r="256" s="8" customFormat="1" ht="15" customHeight="1" x14ac:dyDescent="0.2"/>
    <row r="257" s="8" customFormat="1" ht="15" customHeight="1" x14ac:dyDescent="0.2"/>
    <row r="258" s="8" customFormat="1" ht="15" customHeight="1" x14ac:dyDescent="0.2"/>
    <row r="259" s="8" customFormat="1" ht="15" customHeight="1" x14ac:dyDescent="0.2"/>
    <row r="260" s="8" customFormat="1" ht="15" customHeight="1" x14ac:dyDescent="0.2"/>
    <row r="261" s="8" customFormat="1" ht="15" customHeight="1" x14ac:dyDescent="0.2"/>
    <row r="262" s="8" customFormat="1" ht="15" customHeight="1" x14ac:dyDescent="0.2"/>
    <row r="263" s="8" customFormat="1" ht="15" customHeight="1" x14ac:dyDescent="0.2"/>
    <row r="264" s="8" customFormat="1" ht="15" customHeight="1" x14ac:dyDescent="0.2"/>
    <row r="265" s="8" customFormat="1" ht="15" customHeight="1" x14ac:dyDescent="0.2"/>
    <row r="266" s="8" customFormat="1" ht="15" customHeight="1" x14ac:dyDescent="0.2"/>
    <row r="267" s="8" customFormat="1" ht="15" customHeight="1" x14ac:dyDescent="0.2"/>
    <row r="268" s="8" customFormat="1" ht="15" customHeight="1" x14ac:dyDescent="0.2"/>
    <row r="269" s="8" customFormat="1" ht="15" customHeight="1" x14ac:dyDescent="0.2"/>
    <row r="270" s="8" customFormat="1" ht="15" customHeight="1" x14ac:dyDescent="0.2"/>
    <row r="271" s="8" customFormat="1" ht="15" customHeight="1" x14ac:dyDescent="0.2"/>
    <row r="272" s="8" customFormat="1" ht="15" customHeight="1" x14ac:dyDescent="0.2"/>
    <row r="273" s="8" customFormat="1" ht="15" customHeight="1" x14ac:dyDescent="0.2"/>
    <row r="274" s="8" customFormat="1" ht="15" customHeight="1" x14ac:dyDescent="0.2"/>
    <row r="275" s="8" customFormat="1" ht="15" customHeight="1" x14ac:dyDescent="0.2"/>
    <row r="276" s="8" customFormat="1" ht="15" customHeight="1" x14ac:dyDescent="0.2"/>
    <row r="277" s="8" customFormat="1" ht="15" customHeight="1" x14ac:dyDescent="0.2"/>
    <row r="278" s="8" customFormat="1" ht="15" customHeight="1" x14ac:dyDescent="0.2"/>
    <row r="279" s="8" customFormat="1" ht="15" customHeight="1" x14ac:dyDescent="0.2"/>
    <row r="280" s="8" customFormat="1" ht="15" customHeight="1" x14ac:dyDescent="0.2"/>
    <row r="281" s="8" customFormat="1" ht="15" customHeight="1" x14ac:dyDescent="0.2"/>
    <row r="282" s="8" customFormat="1" ht="15" customHeight="1" x14ac:dyDescent="0.2"/>
    <row r="283" s="8" customFormat="1" ht="15" customHeight="1" x14ac:dyDescent="0.2"/>
    <row r="284" s="8" customFormat="1" ht="15" customHeight="1" x14ac:dyDescent="0.2"/>
    <row r="285" s="8" customFormat="1" ht="15" customHeight="1" x14ac:dyDescent="0.2"/>
    <row r="286" s="8" customFormat="1" ht="15" customHeight="1" x14ac:dyDescent="0.2"/>
    <row r="287" s="8" customFormat="1" ht="15" customHeight="1" x14ac:dyDescent="0.2"/>
    <row r="288" s="8" customFormat="1" ht="15" customHeight="1" x14ac:dyDescent="0.2"/>
    <row r="289" s="8" customFormat="1" ht="15" customHeight="1" x14ac:dyDescent="0.2"/>
    <row r="290" s="8" customFormat="1" ht="15" customHeight="1" x14ac:dyDescent="0.2"/>
    <row r="291" s="8" customFormat="1" ht="15" customHeight="1" x14ac:dyDescent="0.2"/>
    <row r="292" s="8" customFormat="1" ht="15" customHeight="1" x14ac:dyDescent="0.2"/>
    <row r="293" s="8" customFormat="1" ht="15" customHeight="1" x14ac:dyDescent="0.2"/>
    <row r="294" s="8" customFormat="1" ht="15" customHeight="1" x14ac:dyDescent="0.2"/>
    <row r="295" s="8" customFormat="1" ht="15" customHeight="1" x14ac:dyDescent="0.2"/>
    <row r="296" s="8" customFormat="1" ht="15" customHeight="1" x14ac:dyDescent="0.2"/>
    <row r="297" s="8" customFormat="1" ht="15" customHeight="1" x14ac:dyDescent="0.2"/>
    <row r="298" s="8" customFormat="1" ht="15" customHeight="1" x14ac:dyDescent="0.2"/>
    <row r="299" s="8" customFormat="1" ht="15" customHeight="1" x14ac:dyDescent="0.2"/>
    <row r="300" s="8" customFormat="1" ht="15" customHeight="1" x14ac:dyDescent="0.2"/>
    <row r="301" s="8" customFormat="1" ht="15" customHeight="1" x14ac:dyDescent="0.2"/>
    <row r="302" s="8" customFormat="1" ht="15" customHeight="1" x14ac:dyDescent="0.2"/>
    <row r="303" s="8" customFormat="1" ht="15" customHeight="1" x14ac:dyDescent="0.2"/>
    <row r="304" s="8" customFormat="1" ht="15" customHeight="1" x14ac:dyDescent="0.2"/>
    <row r="305" s="8" customFormat="1" ht="15" customHeight="1" x14ac:dyDescent="0.2"/>
    <row r="306" s="8" customFormat="1" ht="15" customHeight="1" x14ac:dyDescent="0.2"/>
    <row r="307" s="8" customFormat="1" ht="15" customHeight="1" x14ac:dyDescent="0.2"/>
    <row r="308" s="8" customFormat="1" ht="15" customHeight="1" x14ac:dyDescent="0.2"/>
    <row r="309" s="8" customFormat="1" ht="15" customHeight="1" x14ac:dyDescent="0.2"/>
    <row r="310" s="8" customFormat="1" ht="15" customHeight="1" x14ac:dyDescent="0.2"/>
    <row r="311" s="8" customFormat="1" ht="15" customHeight="1" x14ac:dyDescent="0.2"/>
    <row r="312" s="8" customFormat="1" ht="15" customHeight="1" x14ac:dyDescent="0.2"/>
    <row r="313" s="8" customFormat="1" ht="15" customHeight="1" x14ac:dyDescent="0.2"/>
    <row r="314" s="8" customFormat="1" ht="15" customHeight="1" x14ac:dyDescent="0.2"/>
    <row r="315" s="8" customFormat="1" ht="15" customHeight="1" x14ac:dyDescent="0.2"/>
    <row r="316" s="8" customFormat="1" ht="15" customHeight="1" x14ac:dyDescent="0.2"/>
    <row r="317" s="8" customFormat="1" ht="15" customHeight="1" x14ac:dyDescent="0.2"/>
    <row r="318" s="8" customFormat="1" ht="15" customHeight="1" x14ac:dyDescent="0.2"/>
    <row r="319" s="8" customFormat="1" ht="15" customHeight="1" x14ac:dyDescent="0.2"/>
    <row r="320" s="8" customFormat="1" ht="15" customHeight="1" x14ac:dyDescent="0.2"/>
    <row r="321" s="8" customFormat="1" ht="15" customHeight="1" x14ac:dyDescent="0.2"/>
    <row r="322" s="8" customFormat="1" ht="15" customHeight="1" x14ac:dyDescent="0.2"/>
    <row r="323" s="8" customFormat="1" ht="15" customHeight="1" x14ac:dyDescent="0.2"/>
    <row r="324" s="8" customFormat="1" ht="15" customHeight="1" x14ac:dyDescent="0.2"/>
    <row r="325" s="8" customFormat="1" ht="15" customHeight="1" x14ac:dyDescent="0.2"/>
    <row r="326" s="8" customFormat="1" ht="15" customHeight="1" x14ac:dyDescent="0.2"/>
    <row r="327" s="8" customFormat="1" ht="15" customHeight="1" x14ac:dyDescent="0.2"/>
    <row r="328" s="8" customFormat="1" ht="15" customHeight="1" x14ac:dyDescent="0.2"/>
    <row r="329" s="8" customFormat="1" ht="15" customHeight="1" x14ac:dyDescent="0.2"/>
    <row r="330" s="8" customFormat="1" ht="15" customHeight="1" x14ac:dyDescent="0.2"/>
    <row r="331" s="8" customFormat="1" ht="15" customHeight="1" x14ac:dyDescent="0.2"/>
    <row r="332" s="8" customFormat="1" ht="15" customHeight="1" x14ac:dyDescent="0.2"/>
    <row r="333" s="8" customFormat="1" ht="15" customHeight="1" x14ac:dyDescent="0.2"/>
    <row r="334" s="8" customFormat="1" ht="15" customHeight="1" x14ac:dyDescent="0.2"/>
    <row r="335" s="8" customFormat="1" ht="15" customHeight="1" x14ac:dyDescent="0.2"/>
    <row r="336" s="8" customFormat="1" ht="15" customHeight="1" x14ac:dyDescent="0.2"/>
    <row r="337" s="8" customFormat="1" ht="15" customHeight="1" x14ac:dyDescent="0.2"/>
    <row r="338" s="8" customFormat="1" ht="15" customHeight="1" x14ac:dyDescent="0.2"/>
    <row r="339" s="8" customFormat="1" ht="15" customHeight="1" x14ac:dyDescent="0.2"/>
    <row r="340" s="8" customFormat="1" ht="15" customHeight="1" x14ac:dyDescent="0.2"/>
    <row r="341" s="8" customFormat="1" ht="15" customHeight="1" x14ac:dyDescent="0.2"/>
    <row r="342" s="8" customFormat="1" ht="15" customHeight="1" x14ac:dyDescent="0.2"/>
    <row r="343" s="8" customFormat="1" ht="15" customHeight="1" x14ac:dyDescent="0.2"/>
    <row r="344" s="8" customFormat="1" ht="15" customHeight="1" x14ac:dyDescent="0.2"/>
    <row r="345" s="8" customFormat="1" ht="15" customHeight="1" x14ac:dyDescent="0.2"/>
    <row r="346" s="8" customFormat="1" ht="15" customHeight="1" x14ac:dyDescent="0.2"/>
    <row r="347" s="8" customFormat="1" ht="15" customHeight="1" x14ac:dyDescent="0.2"/>
    <row r="348" s="8" customFormat="1" ht="15" customHeight="1" x14ac:dyDescent="0.2"/>
    <row r="349" s="8" customFormat="1" ht="15" customHeight="1" x14ac:dyDescent="0.2"/>
    <row r="350" s="8" customFormat="1" ht="15" customHeight="1" x14ac:dyDescent="0.2"/>
    <row r="351" s="8" customFormat="1" ht="15" customHeight="1" x14ac:dyDescent="0.2"/>
    <row r="352" s="8" customFormat="1" ht="15" customHeight="1" x14ac:dyDescent="0.2"/>
    <row r="353" s="8" customFormat="1" ht="15" customHeight="1" x14ac:dyDescent="0.2"/>
    <row r="354" s="8" customFormat="1" ht="15" customHeight="1" x14ac:dyDescent="0.2"/>
    <row r="355" s="8" customFormat="1" ht="15" customHeight="1" x14ac:dyDescent="0.2"/>
    <row r="356" s="8" customFormat="1" ht="15" customHeight="1" x14ac:dyDescent="0.2"/>
    <row r="357" s="8" customFormat="1" ht="15" customHeight="1" x14ac:dyDescent="0.2"/>
    <row r="358" s="8" customFormat="1" ht="15" customHeight="1" x14ac:dyDescent="0.2"/>
    <row r="359" s="8" customFormat="1" ht="15" customHeight="1" x14ac:dyDescent="0.2"/>
    <row r="360" s="8" customFormat="1" ht="15" customHeight="1" x14ac:dyDescent="0.2"/>
    <row r="361" s="8" customFormat="1" ht="15" customHeight="1" x14ac:dyDescent="0.2"/>
    <row r="362" s="8" customFormat="1" ht="15" customHeight="1" x14ac:dyDescent="0.2"/>
    <row r="363" s="8" customFormat="1" ht="15" customHeight="1" x14ac:dyDescent="0.2"/>
    <row r="364" s="8" customFormat="1" ht="15" customHeight="1" x14ac:dyDescent="0.2"/>
    <row r="365" s="8" customFormat="1" ht="15" customHeight="1" x14ac:dyDescent="0.2"/>
    <row r="366" s="8" customFormat="1" ht="15" customHeight="1" x14ac:dyDescent="0.2"/>
    <row r="367" s="8" customFormat="1" ht="15" customHeight="1" x14ac:dyDescent="0.2"/>
    <row r="368" s="8" customFormat="1" ht="15" customHeight="1" x14ac:dyDescent="0.2"/>
    <row r="369" s="8" customFormat="1" ht="15" customHeight="1" x14ac:dyDescent="0.2"/>
    <row r="370" s="8" customFormat="1" ht="15" customHeight="1" x14ac:dyDescent="0.2"/>
    <row r="371" s="8" customFormat="1" ht="15" customHeight="1" x14ac:dyDescent="0.2"/>
    <row r="372" s="8" customFormat="1" ht="15" customHeight="1" x14ac:dyDescent="0.2"/>
    <row r="373" s="8" customFormat="1" ht="15" customHeight="1" x14ac:dyDescent="0.2"/>
    <row r="374" s="8" customFormat="1" ht="15" customHeight="1" x14ac:dyDescent="0.2"/>
    <row r="375" s="8" customFormat="1" ht="15" customHeight="1" x14ac:dyDescent="0.2"/>
    <row r="376" s="8" customFormat="1" ht="15" customHeight="1" x14ac:dyDescent="0.2"/>
    <row r="377" s="8" customFormat="1" ht="15" customHeight="1" x14ac:dyDescent="0.2"/>
    <row r="378" s="8" customFormat="1" ht="15" customHeight="1" x14ac:dyDescent="0.2"/>
    <row r="379" s="8" customFormat="1" ht="15" customHeight="1" x14ac:dyDescent="0.2"/>
    <row r="380" s="8" customFormat="1" ht="15" customHeight="1" x14ac:dyDescent="0.2"/>
    <row r="381" s="8" customFormat="1" ht="15" customHeight="1" x14ac:dyDescent="0.2"/>
    <row r="382" s="8" customFormat="1" ht="15" customHeight="1" x14ac:dyDescent="0.2"/>
    <row r="383" s="8" customFormat="1" ht="15" customHeight="1" x14ac:dyDescent="0.2"/>
    <row r="384" s="8" customFormat="1" ht="15" customHeight="1" x14ac:dyDescent="0.2"/>
    <row r="385" s="8" customFormat="1" ht="15" customHeight="1" x14ac:dyDescent="0.2"/>
    <row r="386" s="8" customFormat="1" ht="15" customHeight="1" x14ac:dyDescent="0.2"/>
    <row r="387" s="8" customFormat="1" ht="15" customHeight="1" x14ac:dyDescent="0.2"/>
    <row r="388" s="8" customFormat="1" ht="15" customHeight="1" x14ac:dyDescent="0.2"/>
    <row r="389" s="8" customFormat="1" ht="15" customHeight="1" x14ac:dyDescent="0.2"/>
    <row r="390" s="8" customFormat="1" ht="15" customHeight="1" x14ac:dyDescent="0.2"/>
    <row r="391" s="8" customFormat="1" ht="15" customHeight="1" x14ac:dyDescent="0.2"/>
    <row r="392" s="8" customFormat="1" ht="15" customHeight="1" x14ac:dyDescent="0.2"/>
    <row r="393" s="8" customFormat="1" ht="15" customHeight="1" x14ac:dyDescent="0.2"/>
    <row r="394" s="8" customFormat="1" ht="15" customHeight="1" x14ac:dyDescent="0.2"/>
    <row r="395" s="8" customFormat="1" ht="15" customHeight="1" x14ac:dyDescent="0.2"/>
    <row r="396" s="8" customFormat="1" ht="15" customHeight="1" x14ac:dyDescent="0.2"/>
    <row r="397" s="8" customFormat="1" ht="15" customHeight="1" x14ac:dyDescent="0.2"/>
    <row r="398" s="8" customFormat="1" ht="15" customHeight="1" x14ac:dyDescent="0.2"/>
    <row r="399" s="8" customFormat="1" ht="15" customHeight="1" x14ac:dyDescent="0.2"/>
    <row r="400" s="8" customFormat="1" ht="15" customHeight="1" x14ac:dyDescent="0.2"/>
    <row r="401" s="8" customFormat="1" ht="15" customHeight="1" x14ac:dyDescent="0.2"/>
    <row r="402" s="8" customFormat="1" ht="15" customHeight="1" x14ac:dyDescent="0.2"/>
    <row r="403" s="8" customFormat="1" ht="15" customHeight="1" x14ac:dyDescent="0.2"/>
    <row r="404" s="8" customFormat="1" ht="15" customHeight="1" x14ac:dyDescent="0.2"/>
    <row r="405" s="8" customFormat="1" ht="15" customHeight="1" x14ac:dyDescent="0.2"/>
    <row r="406" s="8" customFormat="1" ht="15" customHeight="1" x14ac:dyDescent="0.2"/>
    <row r="407" s="8" customFormat="1" ht="15" customHeight="1" x14ac:dyDescent="0.2"/>
    <row r="408" s="8" customFormat="1" ht="15" customHeight="1" x14ac:dyDescent="0.2"/>
    <row r="409" s="8" customFormat="1" ht="15" customHeight="1" x14ac:dyDescent="0.2"/>
    <row r="410" s="8" customFormat="1" ht="15" customHeight="1" x14ac:dyDescent="0.2"/>
    <row r="411" s="8" customFormat="1" ht="15" customHeight="1" x14ac:dyDescent="0.2"/>
    <row r="412" s="8" customFormat="1" ht="15" customHeight="1" x14ac:dyDescent="0.2"/>
    <row r="413" s="8" customFormat="1" ht="15" customHeight="1" x14ac:dyDescent="0.2"/>
    <row r="414" s="8" customFormat="1" ht="15" customHeight="1" x14ac:dyDescent="0.2"/>
    <row r="415" s="8" customFormat="1" ht="15" customHeight="1" x14ac:dyDescent="0.2"/>
    <row r="416" s="8" customFormat="1" ht="15" customHeight="1" x14ac:dyDescent="0.2"/>
    <row r="417" s="8" customFormat="1" ht="15" customHeight="1" x14ac:dyDescent="0.2"/>
    <row r="418" s="8" customFormat="1" ht="15" customHeight="1" x14ac:dyDescent="0.2"/>
    <row r="419" s="8" customFormat="1" ht="15" customHeight="1" x14ac:dyDescent="0.2"/>
    <row r="420" s="8" customFormat="1" ht="15" customHeight="1" x14ac:dyDescent="0.2"/>
    <row r="421" s="8" customFormat="1" ht="15" customHeight="1" x14ac:dyDescent="0.2"/>
    <row r="422" s="8" customFormat="1" ht="15" customHeight="1" x14ac:dyDescent="0.2"/>
    <row r="423" s="8" customFormat="1" ht="15" customHeight="1" x14ac:dyDescent="0.2"/>
    <row r="424" s="8" customFormat="1" ht="15" customHeight="1" x14ac:dyDescent="0.2"/>
    <row r="425" s="8" customFormat="1" ht="15" customHeight="1" x14ac:dyDescent="0.2"/>
    <row r="426" s="8" customFormat="1" ht="15" customHeight="1" x14ac:dyDescent="0.2"/>
    <row r="427" s="8" customFormat="1" ht="15" customHeight="1" x14ac:dyDescent="0.2"/>
    <row r="428" s="8" customFormat="1" ht="15" customHeight="1" x14ac:dyDescent="0.2"/>
    <row r="429" s="8" customFormat="1" ht="15" customHeight="1" x14ac:dyDescent="0.2"/>
    <row r="430" s="8" customFormat="1" ht="15" customHeight="1" x14ac:dyDescent="0.2"/>
    <row r="431" s="8" customFormat="1" ht="15" customHeight="1" x14ac:dyDescent="0.2"/>
    <row r="432" s="8" customFormat="1" ht="15" customHeight="1" x14ac:dyDescent="0.2"/>
    <row r="433" s="8" customFormat="1" ht="15" customHeight="1" x14ac:dyDescent="0.2"/>
    <row r="434" s="8" customFormat="1" ht="15" customHeight="1" x14ac:dyDescent="0.2"/>
    <row r="435" s="8" customFormat="1" ht="15" customHeight="1" x14ac:dyDescent="0.2"/>
    <row r="436" s="8" customFormat="1" ht="15" customHeight="1" x14ac:dyDescent="0.2"/>
    <row r="437" s="8" customFormat="1" ht="15" customHeight="1" x14ac:dyDescent="0.2"/>
    <row r="438" s="8" customFormat="1" ht="15" customHeight="1" x14ac:dyDescent="0.2"/>
    <row r="439" s="8" customFormat="1" ht="15" customHeight="1" x14ac:dyDescent="0.2"/>
    <row r="440" s="8" customFormat="1" ht="15" customHeight="1" x14ac:dyDescent="0.2"/>
    <row r="441" s="8" customFormat="1" ht="15" customHeight="1" x14ac:dyDescent="0.2"/>
    <row r="442" s="8" customFormat="1" ht="15" customHeight="1" x14ac:dyDescent="0.2"/>
    <row r="443" s="8" customFormat="1" ht="15" customHeight="1" x14ac:dyDescent="0.2"/>
    <row r="444" s="8" customFormat="1" ht="15" customHeight="1" x14ac:dyDescent="0.2"/>
    <row r="445" s="8" customFormat="1" ht="15" customHeight="1" x14ac:dyDescent="0.2"/>
    <row r="446" s="8" customFormat="1" ht="15" customHeight="1" x14ac:dyDescent="0.2"/>
    <row r="447" s="8" customFormat="1" ht="15" customHeight="1" x14ac:dyDescent="0.2"/>
    <row r="448" s="8" customFormat="1" ht="15" customHeight="1" x14ac:dyDescent="0.2"/>
    <row r="449" s="8" customFormat="1" ht="15" customHeight="1" x14ac:dyDescent="0.2"/>
    <row r="450" s="8" customFormat="1" ht="15" customHeight="1" x14ac:dyDescent="0.2"/>
    <row r="451" s="8" customFormat="1" ht="15" customHeight="1" x14ac:dyDescent="0.2"/>
    <row r="452" s="8" customFormat="1" ht="15" customHeight="1" x14ac:dyDescent="0.2"/>
    <row r="453" s="8" customFormat="1" ht="15" customHeight="1" x14ac:dyDescent="0.2"/>
    <row r="454" s="8" customFormat="1" ht="15" customHeight="1" x14ac:dyDescent="0.2"/>
    <row r="455" s="8" customFormat="1" ht="15" customHeight="1" x14ac:dyDescent="0.2"/>
    <row r="456" s="8" customFormat="1" ht="15" customHeight="1" x14ac:dyDescent="0.2"/>
    <row r="457" s="8" customFormat="1" ht="15" customHeight="1" x14ac:dyDescent="0.2"/>
    <row r="458" s="8" customFormat="1" ht="15" customHeight="1" x14ac:dyDescent="0.2"/>
    <row r="459" s="8" customFormat="1" ht="15" customHeight="1" x14ac:dyDescent="0.2"/>
    <row r="460" s="8" customFormat="1" ht="15" customHeight="1" x14ac:dyDescent="0.2"/>
    <row r="461" s="8" customFormat="1" ht="15" customHeight="1" x14ac:dyDescent="0.2"/>
    <row r="462" s="8" customFormat="1" ht="15" customHeight="1" x14ac:dyDescent="0.2"/>
    <row r="463" s="8" customFormat="1" ht="15" customHeight="1" x14ac:dyDescent="0.2"/>
    <row r="464" s="8" customFormat="1" ht="15" customHeight="1" x14ac:dyDescent="0.2"/>
    <row r="465" s="8" customFormat="1" ht="15" customHeight="1" x14ac:dyDescent="0.2"/>
    <row r="466" s="8" customFormat="1" ht="15" customHeight="1" x14ac:dyDescent="0.2"/>
    <row r="467" s="8" customFormat="1" ht="15" customHeight="1" x14ac:dyDescent="0.2"/>
    <row r="468" s="8" customFormat="1" ht="15" customHeight="1" x14ac:dyDescent="0.2"/>
    <row r="469" s="8" customFormat="1" ht="15" customHeight="1" x14ac:dyDescent="0.2"/>
    <row r="470" s="8" customFormat="1" ht="15" customHeight="1" x14ac:dyDescent="0.2"/>
    <row r="471" s="8" customFormat="1" ht="15" customHeight="1" x14ac:dyDescent="0.2"/>
    <row r="472" s="8" customFormat="1" ht="15" customHeight="1" x14ac:dyDescent="0.2"/>
    <row r="473" s="8" customFormat="1" ht="15" customHeight="1" x14ac:dyDescent="0.2"/>
    <row r="474" s="8" customFormat="1" ht="15" customHeight="1" x14ac:dyDescent="0.2"/>
    <row r="475" s="8" customFormat="1" ht="15" customHeight="1" x14ac:dyDescent="0.2"/>
    <row r="476" s="8" customFormat="1" ht="15" customHeight="1" x14ac:dyDescent="0.2"/>
    <row r="477" s="8" customFormat="1" ht="15" customHeight="1" x14ac:dyDescent="0.2"/>
    <row r="478" s="8" customFormat="1" ht="15" customHeight="1" x14ac:dyDescent="0.2"/>
    <row r="479" s="8" customFormat="1" ht="15" customHeight="1" x14ac:dyDescent="0.2"/>
    <row r="480" s="8" customFormat="1" ht="15" customHeight="1" x14ac:dyDescent="0.2"/>
    <row r="481" s="8" customFormat="1" ht="15" customHeight="1" x14ac:dyDescent="0.2"/>
    <row r="482" s="8" customFormat="1" ht="15" customHeight="1" x14ac:dyDescent="0.2"/>
    <row r="483" s="8" customFormat="1" ht="15" customHeight="1" x14ac:dyDescent="0.2"/>
    <row r="484" s="8" customFormat="1" ht="15" customHeight="1" x14ac:dyDescent="0.2"/>
    <row r="485" s="8" customFormat="1" ht="15" customHeight="1" x14ac:dyDescent="0.2"/>
    <row r="486" s="8" customFormat="1" ht="15" customHeight="1" x14ac:dyDescent="0.2"/>
    <row r="487" s="8" customFormat="1" ht="15" customHeight="1" x14ac:dyDescent="0.2"/>
    <row r="488" s="8" customFormat="1" ht="15" customHeight="1" x14ac:dyDescent="0.2"/>
    <row r="489" s="8" customFormat="1" ht="15" customHeight="1" x14ac:dyDescent="0.2"/>
    <row r="490" s="8" customFormat="1" ht="15" customHeight="1" x14ac:dyDescent="0.2"/>
    <row r="491" s="8" customFormat="1" ht="15" customHeight="1" x14ac:dyDescent="0.2"/>
    <row r="492" s="8" customFormat="1" ht="15" customHeight="1" x14ac:dyDescent="0.2"/>
    <row r="493" s="8" customFormat="1" ht="15" customHeight="1" x14ac:dyDescent="0.2"/>
    <row r="494" s="8" customFormat="1" ht="15" customHeight="1" x14ac:dyDescent="0.2"/>
    <row r="495" s="8" customFormat="1" ht="15" customHeight="1" x14ac:dyDescent="0.2"/>
    <row r="496" s="8" customFormat="1" ht="15" customHeight="1" x14ac:dyDescent="0.2"/>
    <row r="497" s="8" customFormat="1" ht="15" customHeight="1" x14ac:dyDescent="0.2"/>
    <row r="498" s="8" customFormat="1" ht="15" customHeight="1" x14ac:dyDescent="0.2"/>
    <row r="499" s="8" customFormat="1" ht="15" customHeight="1" x14ac:dyDescent="0.2"/>
    <row r="500" s="8" customFormat="1" ht="15" customHeight="1" x14ac:dyDescent="0.2"/>
    <row r="501" s="8" customFormat="1" ht="15" customHeight="1" x14ac:dyDescent="0.2"/>
    <row r="502" s="8" customFormat="1" ht="15" customHeight="1" x14ac:dyDescent="0.2"/>
    <row r="503" s="8" customFormat="1" ht="15" customHeight="1" x14ac:dyDescent="0.2"/>
    <row r="504" s="8" customFormat="1" ht="15" customHeight="1" x14ac:dyDescent="0.2"/>
    <row r="505" s="8" customFormat="1" ht="15" customHeight="1" x14ac:dyDescent="0.2"/>
    <row r="506" s="8" customFormat="1" ht="15" customHeight="1" x14ac:dyDescent="0.2"/>
    <row r="507" s="8" customFormat="1" ht="15" customHeight="1" x14ac:dyDescent="0.2"/>
    <row r="508" s="8" customFormat="1" ht="15" customHeight="1" x14ac:dyDescent="0.2"/>
    <row r="509" s="8" customFormat="1" ht="15" customHeight="1" x14ac:dyDescent="0.2"/>
    <row r="510" s="8" customFormat="1" ht="15" customHeight="1" x14ac:dyDescent="0.2"/>
    <row r="511" s="8" customFormat="1" ht="15" customHeight="1" x14ac:dyDescent="0.2"/>
    <row r="512" s="8" customFormat="1" ht="15" customHeight="1" x14ac:dyDescent="0.2"/>
    <row r="513" s="8" customFormat="1" ht="15" customHeight="1" x14ac:dyDescent="0.2"/>
    <row r="514" s="8" customFormat="1" ht="15" customHeight="1" x14ac:dyDescent="0.2"/>
    <row r="515" s="8" customFormat="1" ht="15" customHeight="1" x14ac:dyDescent="0.2"/>
    <row r="516" s="8" customFormat="1" ht="15" customHeight="1" x14ac:dyDescent="0.2"/>
    <row r="517" s="8" customFormat="1" ht="15" customHeight="1" x14ac:dyDescent="0.2"/>
    <row r="518" s="8" customFormat="1" ht="15" customHeight="1" x14ac:dyDescent="0.2"/>
    <row r="519" s="8" customFormat="1" ht="15" customHeight="1" x14ac:dyDescent="0.2"/>
    <row r="520" s="8" customFormat="1" ht="15" customHeight="1" x14ac:dyDescent="0.2"/>
    <row r="521" s="8" customFormat="1" ht="15" customHeight="1" x14ac:dyDescent="0.2"/>
    <row r="522" s="8" customFormat="1" ht="15" customHeight="1" x14ac:dyDescent="0.2"/>
    <row r="523" s="8" customFormat="1" ht="15" customHeight="1" x14ac:dyDescent="0.2"/>
    <row r="524" s="8" customFormat="1" ht="15" customHeight="1" x14ac:dyDescent="0.2"/>
    <row r="525" s="8" customFormat="1" ht="15" customHeight="1" x14ac:dyDescent="0.2"/>
    <row r="526" s="8" customFormat="1" ht="15" customHeight="1" x14ac:dyDescent="0.2"/>
    <row r="527" s="8" customFormat="1" ht="15" customHeight="1" x14ac:dyDescent="0.2"/>
    <row r="528" s="8" customFormat="1" ht="15" customHeight="1" x14ac:dyDescent="0.2"/>
    <row r="529" s="8" customFormat="1" ht="15" customHeight="1" x14ac:dyDescent="0.2"/>
    <row r="530" s="8" customFormat="1" ht="15" customHeight="1" x14ac:dyDescent="0.2"/>
    <row r="531" s="8" customFormat="1" ht="15" customHeight="1" x14ac:dyDescent="0.2"/>
    <row r="532" s="8" customFormat="1" ht="15" customHeight="1" x14ac:dyDescent="0.2"/>
    <row r="533" s="8" customFormat="1" ht="15" customHeight="1" x14ac:dyDescent="0.2"/>
    <row r="534" s="8" customFormat="1" ht="15" customHeight="1" x14ac:dyDescent="0.2"/>
    <row r="535" s="8" customFormat="1" ht="15" customHeight="1" x14ac:dyDescent="0.2"/>
    <row r="536" s="8" customFormat="1" ht="15" customHeight="1" x14ac:dyDescent="0.2"/>
    <row r="537" s="8" customFormat="1" ht="15" customHeight="1" x14ac:dyDescent="0.2"/>
    <row r="538" s="8" customFormat="1" ht="15" customHeight="1" x14ac:dyDescent="0.2"/>
    <row r="539" s="8" customFormat="1" ht="15" customHeight="1" x14ac:dyDescent="0.2"/>
    <row r="540" s="8" customFormat="1" ht="15" customHeight="1" x14ac:dyDescent="0.2"/>
    <row r="541" s="8" customFormat="1" ht="15" customHeight="1" x14ac:dyDescent="0.2"/>
    <row r="542" s="8" customFormat="1" ht="15" customHeight="1" x14ac:dyDescent="0.2"/>
    <row r="543" s="8" customFormat="1" ht="15" customHeight="1" x14ac:dyDescent="0.2"/>
    <row r="544" s="8" customFormat="1" ht="15" customHeight="1" x14ac:dyDescent="0.2"/>
    <row r="545" s="8" customFormat="1" ht="15" customHeight="1" x14ac:dyDescent="0.2"/>
    <row r="546" s="8" customFormat="1" ht="15" customHeight="1" x14ac:dyDescent="0.2"/>
    <row r="547" s="8" customFormat="1" ht="15" customHeight="1" x14ac:dyDescent="0.2"/>
    <row r="548" s="8" customFormat="1" ht="15" customHeight="1" x14ac:dyDescent="0.2"/>
    <row r="549" s="8" customFormat="1" ht="15" customHeight="1" x14ac:dyDescent="0.2"/>
    <row r="550" s="8" customFormat="1" ht="15" customHeight="1" x14ac:dyDescent="0.2"/>
    <row r="551" s="8" customFormat="1" ht="15" customHeight="1" x14ac:dyDescent="0.2"/>
    <row r="552" s="8" customFormat="1" ht="15" customHeight="1" x14ac:dyDescent="0.2"/>
    <row r="553" s="8" customFormat="1" ht="15" customHeight="1" x14ac:dyDescent="0.2"/>
    <row r="554" s="8" customFormat="1" ht="15" customHeight="1" x14ac:dyDescent="0.2"/>
    <row r="555" s="8" customFormat="1" ht="15" customHeight="1" x14ac:dyDescent="0.2"/>
    <row r="556" s="8" customFormat="1" ht="15" customHeight="1" x14ac:dyDescent="0.2"/>
    <row r="557" s="8" customFormat="1" ht="15" customHeight="1" x14ac:dyDescent="0.2"/>
    <row r="558" s="8" customFormat="1" ht="15" customHeight="1" x14ac:dyDescent="0.2"/>
    <row r="559" s="8" customFormat="1" ht="15" customHeight="1" x14ac:dyDescent="0.2"/>
    <row r="560" s="8" customFormat="1" ht="15" customHeight="1" x14ac:dyDescent="0.2"/>
    <row r="561" s="8" customFormat="1" ht="15" customHeight="1" x14ac:dyDescent="0.2"/>
    <row r="562" s="8" customFormat="1" ht="15" customHeight="1" x14ac:dyDescent="0.2"/>
    <row r="563" s="8" customFormat="1" ht="15" customHeight="1" x14ac:dyDescent="0.2"/>
    <row r="564" s="8" customFormat="1" ht="15" customHeight="1" x14ac:dyDescent="0.2"/>
    <row r="565" s="8" customFormat="1" ht="15" customHeight="1" x14ac:dyDescent="0.2"/>
    <row r="566" s="8" customFormat="1" ht="15" customHeight="1" x14ac:dyDescent="0.2"/>
    <row r="567" s="8" customFormat="1" ht="15" customHeight="1" x14ac:dyDescent="0.2"/>
    <row r="568" s="8" customFormat="1" ht="15" customHeight="1" x14ac:dyDescent="0.2"/>
    <row r="569" s="8" customFormat="1" ht="15" customHeight="1" x14ac:dyDescent="0.2"/>
    <row r="570" s="8" customFormat="1" ht="15" customHeight="1" x14ac:dyDescent="0.2"/>
    <row r="571" s="8" customFormat="1" ht="15" customHeight="1" x14ac:dyDescent="0.2"/>
    <row r="572" s="8" customFormat="1" ht="15" customHeight="1" x14ac:dyDescent="0.2"/>
    <row r="573" s="8" customFormat="1" ht="15" customHeight="1" x14ac:dyDescent="0.2"/>
    <row r="574" s="8" customFormat="1" ht="15" customHeight="1" x14ac:dyDescent="0.2"/>
    <row r="575" s="8" customFormat="1" ht="15" customHeight="1" x14ac:dyDescent="0.2"/>
    <row r="576" s="8" customFormat="1" ht="15" customHeight="1" x14ac:dyDescent="0.2"/>
    <row r="577" s="8" customFormat="1" ht="15" customHeight="1" x14ac:dyDescent="0.2"/>
    <row r="578" s="8" customFormat="1" ht="15" customHeight="1" x14ac:dyDescent="0.2"/>
    <row r="579" s="8" customFormat="1" ht="15" customHeight="1" x14ac:dyDescent="0.2"/>
    <row r="580" s="8" customFormat="1" ht="15" customHeight="1" x14ac:dyDescent="0.2"/>
    <row r="581" s="8" customFormat="1" ht="15" customHeight="1" x14ac:dyDescent="0.2"/>
    <row r="582" s="8" customFormat="1" ht="15" customHeight="1" x14ac:dyDescent="0.2"/>
    <row r="583" s="8" customFormat="1" ht="15" customHeight="1" x14ac:dyDescent="0.2"/>
    <row r="584" s="8" customFormat="1" ht="15" customHeight="1" x14ac:dyDescent="0.2"/>
    <row r="585" s="8" customFormat="1" ht="15" customHeight="1" x14ac:dyDescent="0.2"/>
    <row r="586" s="8" customFormat="1" ht="15" customHeight="1" x14ac:dyDescent="0.2"/>
    <row r="587" s="8" customFormat="1" ht="15" customHeight="1" x14ac:dyDescent="0.2"/>
    <row r="588" s="8" customFormat="1" ht="15" customHeight="1" x14ac:dyDescent="0.2"/>
    <row r="589" s="8" customFormat="1" ht="15" customHeight="1" x14ac:dyDescent="0.2"/>
    <row r="590" s="8" customFormat="1" ht="15" customHeight="1" x14ac:dyDescent="0.2"/>
    <row r="591" s="8" customFormat="1" ht="15" customHeight="1" x14ac:dyDescent="0.2"/>
    <row r="592" s="8" customFormat="1" ht="15" customHeight="1" x14ac:dyDescent="0.2"/>
    <row r="593" s="8" customFormat="1" ht="15" customHeight="1" x14ac:dyDescent="0.2"/>
    <row r="594" s="8" customFormat="1" ht="15" customHeight="1" x14ac:dyDescent="0.2"/>
    <row r="595" s="8" customFormat="1" ht="15" customHeight="1" x14ac:dyDescent="0.2"/>
    <row r="596" s="8" customFormat="1" ht="15" customHeight="1" x14ac:dyDescent="0.2"/>
    <row r="597" s="8" customFormat="1" ht="15" customHeight="1" x14ac:dyDescent="0.2"/>
    <row r="598" s="8" customFormat="1" ht="15" customHeight="1" x14ac:dyDescent="0.2"/>
    <row r="599" s="8" customFormat="1" ht="15" customHeight="1" x14ac:dyDescent="0.2"/>
    <row r="600" s="8" customFormat="1" ht="15" customHeight="1" x14ac:dyDescent="0.2"/>
    <row r="601" s="8" customFormat="1" ht="15" customHeight="1" x14ac:dyDescent="0.2"/>
    <row r="602" s="8" customFormat="1" ht="15" customHeight="1" x14ac:dyDescent="0.2"/>
    <row r="603" s="8" customFormat="1" ht="15" customHeight="1" x14ac:dyDescent="0.2"/>
    <row r="604" s="8" customFormat="1" ht="15" customHeight="1" x14ac:dyDescent="0.2"/>
    <row r="605" s="8" customFormat="1" ht="15" customHeight="1" x14ac:dyDescent="0.2"/>
    <row r="606" s="8" customFormat="1" ht="15" customHeight="1" x14ac:dyDescent="0.2"/>
    <row r="607" s="8" customFormat="1" ht="15" customHeight="1" x14ac:dyDescent="0.2"/>
    <row r="608" s="8" customFormat="1" ht="15" customHeight="1" x14ac:dyDescent="0.2"/>
    <row r="609" s="8" customFormat="1" ht="15" customHeight="1" x14ac:dyDescent="0.2"/>
    <row r="610" s="8" customFormat="1" ht="15" customHeight="1" x14ac:dyDescent="0.2"/>
    <row r="611" s="8" customFormat="1" ht="15" customHeight="1" x14ac:dyDescent="0.2"/>
    <row r="612" s="8" customFormat="1" ht="15" customHeight="1" x14ac:dyDescent="0.2"/>
    <row r="613" s="8" customFormat="1" ht="15" customHeight="1" x14ac:dyDescent="0.2"/>
    <row r="614" s="8" customFormat="1" ht="15" customHeight="1" x14ac:dyDescent="0.2"/>
    <row r="615" s="8" customFormat="1" ht="15" customHeight="1" x14ac:dyDescent="0.2"/>
    <row r="616" s="8" customFormat="1" ht="15" customHeight="1" x14ac:dyDescent="0.2"/>
    <row r="617" s="8" customFormat="1" ht="15" customHeight="1" x14ac:dyDescent="0.2"/>
    <row r="618" s="8" customFormat="1" ht="15" customHeight="1" x14ac:dyDescent="0.2"/>
    <row r="619" s="8" customFormat="1" ht="15" customHeight="1" x14ac:dyDescent="0.2"/>
    <row r="620" s="8" customFormat="1" ht="15" customHeight="1" x14ac:dyDescent="0.2"/>
    <row r="621" s="8" customFormat="1" ht="15" customHeight="1" x14ac:dyDescent="0.2"/>
    <row r="622" s="8" customFormat="1" ht="15" customHeight="1" x14ac:dyDescent="0.2"/>
    <row r="623" s="8" customFormat="1" ht="15" customHeight="1" x14ac:dyDescent="0.2"/>
    <row r="624" s="8" customFormat="1" ht="15" customHeight="1" x14ac:dyDescent="0.2"/>
    <row r="625" s="8" customFormat="1" ht="15" customHeight="1" x14ac:dyDescent="0.2"/>
    <row r="626" s="8" customFormat="1" ht="15" customHeight="1" x14ac:dyDescent="0.2"/>
    <row r="627" s="8" customFormat="1" ht="15" customHeight="1" x14ac:dyDescent="0.2"/>
    <row r="628" s="8" customFormat="1" ht="15" customHeight="1" x14ac:dyDescent="0.2"/>
    <row r="629" s="8" customFormat="1" ht="15" customHeight="1" x14ac:dyDescent="0.2"/>
    <row r="630" s="8" customFormat="1" ht="15" customHeight="1" x14ac:dyDescent="0.2"/>
    <row r="631" s="8" customFormat="1" ht="15" customHeight="1" x14ac:dyDescent="0.2"/>
    <row r="632" s="8" customFormat="1" ht="15" customHeight="1" x14ac:dyDescent="0.2"/>
    <row r="633" s="8" customFormat="1" ht="15" customHeight="1" x14ac:dyDescent="0.2"/>
    <row r="634" s="8" customFormat="1" ht="15" customHeight="1" x14ac:dyDescent="0.2"/>
    <row r="635" s="8" customFormat="1" ht="15" customHeight="1" x14ac:dyDescent="0.2"/>
    <row r="636" s="8" customFormat="1" ht="15" customHeight="1" x14ac:dyDescent="0.2"/>
    <row r="637" s="8" customFormat="1" ht="15" customHeight="1" x14ac:dyDescent="0.2"/>
    <row r="638" s="8" customFormat="1" ht="15" customHeight="1" x14ac:dyDescent="0.2"/>
    <row r="639" s="8" customFormat="1" ht="15" customHeight="1" x14ac:dyDescent="0.2"/>
    <row r="640" s="8" customFormat="1" ht="15" customHeight="1" x14ac:dyDescent="0.2"/>
    <row r="641" s="8" customFormat="1" ht="15" customHeight="1" x14ac:dyDescent="0.2"/>
    <row r="642" s="8" customFormat="1" ht="15" customHeight="1" x14ac:dyDescent="0.2"/>
    <row r="643" s="8" customFormat="1" ht="15" customHeight="1" x14ac:dyDescent="0.2"/>
    <row r="644" s="8" customFormat="1" ht="15" customHeight="1" x14ac:dyDescent="0.2"/>
    <row r="645" s="8" customFormat="1" ht="15" customHeight="1" x14ac:dyDescent="0.2"/>
    <row r="646" s="8" customFormat="1" ht="15" customHeight="1" x14ac:dyDescent="0.2"/>
    <row r="647" s="8" customFormat="1" ht="15" customHeight="1" x14ac:dyDescent="0.2"/>
    <row r="648" s="8" customFormat="1" ht="15" customHeight="1" x14ac:dyDescent="0.2"/>
    <row r="649" s="8" customFormat="1" ht="15" customHeight="1" x14ac:dyDescent="0.2"/>
    <row r="650" s="8" customFormat="1" ht="15" customHeight="1" x14ac:dyDescent="0.2"/>
    <row r="651" s="8" customFormat="1" ht="15" customHeight="1" x14ac:dyDescent="0.2"/>
    <row r="652" s="8" customFormat="1" ht="15" customHeight="1" x14ac:dyDescent="0.2"/>
    <row r="653" s="8" customFormat="1" ht="15" customHeight="1" x14ac:dyDescent="0.2"/>
    <row r="654" s="8" customFormat="1" ht="15" customHeight="1" x14ac:dyDescent="0.2"/>
    <row r="655" s="8" customFormat="1" ht="15" customHeight="1" x14ac:dyDescent="0.2"/>
    <row r="656" s="8" customFormat="1" ht="15" customHeight="1" x14ac:dyDescent="0.2"/>
    <row r="657" s="8" customFormat="1" ht="15" customHeight="1" x14ac:dyDescent="0.2"/>
    <row r="658" s="8" customFormat="1" ht="15" customHeight="1" x14ac:dyDescent="0.2"/>
    <row r="659" s="8" customFormat="1" ht="15" customHeight="1" x14ac:dyDescent="0.2"/>
    <row r="660" s="8" customFormat="1" ht="15" customHeight="1" x14ac:dyDescent="0.2"/>
    <row r="661" s="8" customFormat="1" ht="15" customHeight="1" x14ac:dyDescent="0.2"/>
    <row r="662" s="8" customFormat="1" ht="15" customHeight="1" x14ac:dyDescent="0.2"/>
    <row r="663" s="8" customFormat="1" ht="15" customHeight="1" x14ac:dyDescent="0.2"/>
    <row r="664" s="8" customFormat="1" ht="15" customHeight="1" x14ac:dyDescent="0.2"/>
    <row r="665" s="8" customFormat="1" ht="15" customHeight="1" x14ac:dyDescent="0.2"/>
    <row r="666" s="8" customFormat="1" ht="15" customHeight="1" x14ac:dyDescent="0.2"/>
    <row r="667" s="8" customFormat="1" ht="15" customHeight="1" x14ac:dyDescent="0.2"/>
    <row r="668" s="8" customFormat="1" ht="15" customHeight="1" x14ac:dyDescent="0.2"/>
    <row r="669" s="8" customFormat="1" ht="15" customHeight="1" x14ac:dyDescent="0.2"/>
    <row r="670" s="8" customFormat="1" ht="15" customHeight="1" x14ac:dyDescent="0.2"/>
    <row r="671" s="8" customFormat="1" ht="15" customHeight="1" x14ac:dyDescent="0.2"/>
    <row r="672" s="8" customFormat="1" ht="15" customHeight="1" x14ac:dyDescent="0.2"/>
    <row r="673" s="8" customFormat="1" ht="15" customHeight="1" x14ac:dyDescent="0.2"/>
    <row r="674" s="8" customFormat="1" ht="15" customHeight="1" x14ac:dyDescent="0.2"/>
    <row r="675" s="8" customFormat="1" ht="15" customHeight="1" x14ac:dyDescent="0.2"/>
    <row r="676" s="8" customFormat="1" ht="15" customHeight="1" x14ac:dyDescent="0.2"/>
    <row r="677" s="8" customFormat="1" ht="15" customHeight="1" x14ac:dyDescent="0.2"/>
    <row r="678" s="8" customFormat="1" ht="15" customHeight="1" x14ac:dyDescent="0.2"/>
    <row r="679" s="8" customFormat="1" ht="15" customHeight="1" x14ac:dyDescent="0.2"/>
    <row r="680" s="8" customFormat="1" ht="15" customHeight="1" x14ac:dyDescent="0.2"/>
    <row r="681" s="8" customFormat="1" ht="15" customHeight="1" x14ac:dyDescent="0.2"/>
    <row r="682" s="8" customFormat="1" ht="15" customHeight="1" x14ac:dyDescent="0.2"/>
    <row r="683" s="8" customFormat="1" ht="15" customHeight="1" x14ac:dyDescent="0.2"/>
    <row r="684" s="8" customFormat="1" ht="15" customHeight="1" x14ac:dyDescent="0.2"/>
    <row r="685" s="8" customFormat="1" ht="15" customHeight="1" x14ac:dyDescent="0.2"/>
    <row r="686" s="8" customFormat="1" ht="15" customHeight="1" x14ac:dyDescent="0.2"/>
    <row r="687" s="8" customFormat="1" ht="15" customHeight="1" x14ac:dyDescent="0.2"/>
    <row r="688" s="8" customFormat="1" ht="15" customHeight="1" x14ac:dyDescent="0.2"/>
    <row r="689" s="8" customFormat="1" ht="15" customHeight="1" x14ac:dyDescent="0.2"/>
    <row r="690" s="8" customFormat="1" ht="15" customHeight="1" x14ac:dyDescent="0.2"/>
    <row r="691" s="8" customFormat="1" ht="15" customHeight="1" x14ac:dyDescent="0.2"/>
    <row r="692" s="8" customFormat="1" ht="15" customHeight="1" x14ac:dyDescent="0.2"/>
    <row r="693" s="8" customFormat="1" ht="15" customHeight="1" x14ac:dyDescent="0.2"/>
    <row r="694" s="8" customFormat="1" ht="15" customHeight="1" x14ac:dyDescent="0.2"/>
    <row r="695" s="8" customFormat="1" ht="15" customHeight="1" x14ac:dyDescent="0.2"/>
    <row r="696" s="8" customFormat="1" ht="15" customHeight="1" x14ac:dyDescent="0.2"/>
    <row r="697" s="8" customFormat="1" ht="15" customHeight="1" x14ac:dyDescent="0.2"/>
    <row r="698" s="8" customFormat="1" ht="15" customHeight="1" x14ac:dyDescent="0.2"/>
    <row r="699" s="8" customFormat="1" ht="15" customHeight="1" x14ac:dyDescent="0.2"/>
    <row r="700" s="8" customFormat="1" ht="15" customHeight="1" x14ac:dyDescent="0.2"/>
    <row r="701" s="8" customFormat="1" ht="15" customHeight="1" x14ac:dyDescent="0.2"/>
    <row r="702" s="8" customFormat="1" ht="15" customHeight="1" x14ac:dyDescent="0.2"/>
    <row r="703" s="8" customFormat="1" ht="15" customHeight="1" x14ac:dyDescent="0.2"/>
    <row r="704" s="8" customFormat="1" ht="15" customHeight="1" x14ac:dyDescent="0.2"/>
    <row r="705" s="8" customFormat="1" ht="15" customHeight="1" x14ac:dyDescent="0.2"/>
    <row r="706" s="8" customFormat="1" ht="15" customHeight="1" x14ac:dyDescent="0.2"/>
    <row r="707" s="8" customFormat="1" ht="15" customHeight="1" x14ac:dyDescent="0.2"/>
    <row r="708" s="8" customFormat="1" ht="15" customHeight="1" x14ac:dyDescent="0.2"/>
    <row r="709" s="8" customFormat="1" ht="15" customHeight="1" x14ac:dyDescent="0.2"/>
    <row r="710" s="8" customFormat="1" ht="15" customHeight="1" x14ac:dyDescent="0.2"/>
    <row r="711" s="8" customFormat="1" ht="15" customHeight="1" x14ac:dyDescent="0.2"/>
    <row r="712" s="8" customFormat="1" ht="15" customHeight="1" x14ac:dyDescent="0.2"/>
    <row r="713" s="8" customFormat="1" ht="15" customHeight="1" x14ac:dyDescent="0.2"/>
    <row r="714" s="8" customFormat="1" ht="15" customHeight="1" x14ac:dyDescent="0.2"/>
    <row r="715" s="8" customFormat="1" ht="15" customHeight="1" x14ac:dyDescent="0.2"/>
    <row r="716" s="8" customFormat="1" ht="15" customHeight="1" x14ac:dyDescent="0.2"/>
    <row r="717" s="8" customFormat="1" ht="15" customHeight="1" x14ac:dyDescent="0.2"/>
    <row r="718" s="8" customFormat="1" ht="15" customHeight="1" x14ac:dyDescent="0.2"/>
    <row r="719" s="8" customFormat="1" ht="15" customHeight="1" x14ac:dyDescent="0.2"/>
    <row r="720" s="8" customFormat="1" ht="15" customHeight="1" x14ac:dyDescent="0.2"/>
    <row r="721" s="8" customFormat="1" ht="15" customHeight="1" x14ac:dyDescent="0.2"/>
    <row r="722" s="8" customFormat="1" ht="15" customHeight="1" x14ac:dyDescent="0.2"/>
    <row r="723" s="8" customFormat="1" ht="15" customHeight="1" x14ac:dyDescent="0.2"/>
    <row r="724" s="8" customFormat="1" ht="15" customHeight="1" x14ac:dyDescent="0.2"/>
    <row r="725" s="8" customFormat="1" ht="15" customHeight="1" x14ac:dyDescent="0.2"/>
    <row r="726" s="8" customFormat="1" ht="15" customHeight="1" x14ac:dyDescent="0.2"/>
    <row r="727" s="8" customFormat="1" ht="15" customHeight="1" x14ac:dyDescent="0.2"/>
    <row r="728" s="8" customFormat="1" ht="15" customHeight="1" x14ac:dyDescent="0.2"/>
    <row r="729" s="8" customFormat="1" ht="15" customHeight="1" x14ac:dyDescent="0.2"/>
    <row r="730" s="8" customFormat="1" ht="15" customHeight="1" x14ac:dyDescent="0.2"/>
    <row r="731" s="8" customFormat="1" ht="15" customHeight="1" x14ac:dyDescent="0.2"/>
    <row r="732" s="8" customFormat="1" ht="15" customHeight="1" x14ac:dyDescent="0.2"/>
    <row r="733" s="8" customFormat="1" ht="15" customHeight="1" x14ac:dyDescent="0.2"/>
    <row r="734" s="8" customFormat="1" ht="15" customHeight="1" x14ac:dyDescent="0.2"/>
    <row r="735" s="8" customFormat="1" ht="15" customHeight="1" x14ac:dyDescent="0.2"/>
    <row r="736" s="8" customFormat="1" ht="15" customHeight="1" x14ac:dyDescent="0.2"/>
    <row r="737" s="8" customFormat="1" ht="15" customHeight="1" x14ac:dyDescent="0.2"/>
    <row r="738" s="8" customFormat="1" ht="15" customHeight="1" x14ac:dyDescent="0.2"/>
    <row r="739" s="8" customFormat="1" ht="15" customHeight="1" x14ac:dyDescent="0.2"/>
    <row r="740" s="8" customFormat="1" ht="15" customHeight="1" x14ac:dyDescent="0.2"/>
    <row r="741" s="8" customFormat="1" ht="15" customHeight="1" x14ac:dyDescent="0.2"/>
    <row r="742" s="8" customFormat="1" ht="15" customHeight="1" x14ac:dyDescent="0.2"/>
    <row r="743" s="8" customFormat="1" ht="15" customHeight="1" x14ac:dyDescent="0.2"/>
    <row r="744" s="8" customFormat="1" ht="15" customHeight="1" x14ac:dyDescent="0.2"/>
    <row r="745" s="8" customFormat="1" ht="15" customHeight="1" x14ac:dyDescent="0.2"/>
    <row r="746" s="8" customFormat="1" ht="15" customHeight="1" x14ac:dyDescent="0.2"/>
    <row r="747" s="8" customFormat="1" ht="15" customHeight="1" x14ac:dyDescent="0.2"/>
    <row r="748" s="8" customFormat="1" ht="15" customHeight="1" x14ac:dyDescent="0.2"/>
    <row r="749" s="8" customFormat="1" ht="15" customHeight="1" x14ac:dyDescent="0.2"/>
    <row r="750" s="8" customFormat="1" ht="15" customHeight="1" x14ac:dyDescent="0.2"/>
    <row r="751" s="8" customFormat="1" ht="15" customHeight="1" x14ac:dyDescent="0.2"/>
    <row r="752" s="8" customFormat="1" ht="15" customHeight="1" x14ac:dyDescent="0.2"/>
    <row r="753" s="8" customFormat="1" ht="15" customHeight="1" x14ac:dyDescent="0.2"/>
    <row r="754" s="8" customFormat="1" ht="15" customHeight="1" x14ac:dyDescent="0.2"/>
    <row r="755" s="8" customFormat="1" ht="15" customHeight="1" x14ac:dyDescent="0.2"/>
    <row r="756" s="8" customFormat="1" ht="15" customHeight="1" x14ac:dyDescent="0.2"/>
    <row r="757" s="8" customFormat="1" ht="15" customHeight="1" x14ac:dyDescent="0.2"/>
    <row r="758" s="8" customFormat="1" ht="15" customHeight="1" x14ac:dyDescent="0.2"/>
    <row r="759" s="8" customFormat="1" ht="15" customHeight="1" x14ac:dyDescent="0.2"/>
    <row r="760" s="8" customFormat="1" ht="15" customHeight="1" x14ac:dyDescent="0.2"/>
    <row r="761" s="8" customFormat="1" ht="15" customHeight="1" x14ac:dyDescent="0.2"/>
    <row r="762" s="8" customFormat="1" ht="15" customHeight="1" x14ac:dyDescent="0.2"/>
    <row r="763" s="8" customFormat="1" ht="15" customHeight="1" x14ac:dyDescent="0.2"/>
    <row r="764" s="8" customFormat="1" ht="15" customHeight="1" x14ac:dyDescent="0.2"/>
    <row r="765" s="8" customFormat="1" ht="15" customHeight="1" x14ac:dyDescent="0.2"/>
    <row r="766" s="8" customFormat="1" ht="15" customHeight="1" x14ac:dyDescent="0.2"/>
    <row r="767" s="8" customFormat="1" ht="15" customHeight="1" x14ac:dyDescent="0.2"/>
    <row r="768" s="8" customFormat="1" ht="15" customHeight="1" x14ac:dyDescent="0.2"/>
    <row r="769" s="8" customFormat="1" ht="15" customHeight="1" x14ac:dyDescent="0.2"/>
    <row r="770" s="8" customFormat="1" ht="15" customHeight="1" x14ac:dyDescent="0.2"/>
    <row r="771" s="8" customFormat="1" ht="15" customHeight="1" x14ac:dyDescent="0.2"/>
    <row r="772" s="8" customFormat="1" ht="15" customHeight="1" x14ac:dyDescent="0.2"/>
    <row r="773" s="8" customFormat="1" ht="15" customHeight="1" x14ac:dyDescent="0.2"/>
    <row r="774" s="8" customFormat="1" ht="15" customHeight="1" x14ac:dyDescent="0.2"/>
    <row r="775" s="8" customFormat="1" ht="15" customHeight="1" x14ac:dyDescent="0.2"/>
    <row r="776" s="8" customFormat="1" ht="15" customHeight="1" x14ac:dyDescent="0.2"/>
    <row r="777" s="8" customFormat="1" ht="15" customHeight="1" x14ac:dyDescent="0.2"/>
    <row r="778" s="8" customFormat="1" ht="15" customHeight="1" x14ac:dyDescent="0.2"/>
    <row r="779" s="8" customFormat="1" ht="15" customHeight="1" x14ac:dyDescent="0.2"/>
    <row r="780" s="8" customFormat="1" ht="15" customHeight="1" x14ac:dyDescent="0.2"/>
    <row r="781" s="8" customFormat="1" ht="15" customHeight="1" x14ac:dyDescent="0.2"/>
    <row r="782" s="8" customFormat="1" ht="15" customHeight="1" x14ac:dyDescent="0.2"/>
    <row r="783" s="8" customFormat="1" ht="15" customHeight="1" x14ac:dyDescent="0.2"/>
    <row r="784" s="8" customFormat="1" ht="15" customHeight="1" x14ac:dyDescent="0.2"/>
    <row r="785" s="8" customFormat="1" ht="15" customHeight="1" x14ac:dyDescent="0.2"/>
    <row r="786" s="8" customFormat="1" ht="15" customHeight="1" x14ac:dyDescent="0.2"/>
    <row r="787" s="8" customFormat="1" ht="15" customHeight="1" x14ac:dyDescent="0.2"/>
    <row r="788" s="8" customFormat="1" ht="15" customHeight="1" x14ac:dyDescent="0.2"/>
    <row r="789" s="8" customFormat="1" ht="15" customHeight="1" x14ac:dyDescent="0.2"/>
    <row r="790" s="8" customFormat="1" ht="15" customHeight="1" x14ac:dyDescent="0.2"/>
    <row r="791" s="8" customFormat="1" ht="15" customHeight="1" x14ac:dyDescent="0.2"/>
    <row r="792" s="8" customFormat="1" ht="15" customHeight="1" x14ac:dyDescent="0.2"/>
    <row r="793" s="8" customFormat="1" ht="15" customHeight="1" x14ac:dyDescent="0.2"/>
    <row r="794" s="8" customFormat="1" ht="15" customHeight="1" x14ac:dyDescent="0.2"/>
    <row r="795" s="8" customFormat="1" ht="15" customHeight="1" x14ac:dyDescent="0.2"/>
    <row r="796" s="8" customFormat="1" ht="15" customHeight="1" x14ac:dyDescent="0.2"/>
    <row r="797" s="8" customFormat="1" ht="15" customHeight="1" x14ac:dyDescent="0.2"/>
    <row r="798" s="8" customFormat="1" ht="15" customHeight="1" x14ac:dyDescent="0.2"/>
    <row r="799" s="8" customFormat="1" ht="15" customHeight="1" x14ac:dyDescent="0.2"/>
    <row r="800" s="8" customFormat="1" ht="15" customHeight="1" x14ac:dyDescent="0.2"/>
    <row r="801" s="8" customFormat="1" ht="15" customHeight="1" x14ac:dyDescent="0.2"/>
    <row r="802" s="8" customFormat="1" ht="15" customHeight="1" x14ac:dyDescent="0.2"/>
    <row r="803" s="8" customFormat="1" ht="15" customHeight="1" x14ac:dyDescent="0.2"/>
    <row r="804" s="8" customFormat="1" ht="15" customHeight="1" x14ac:dyDescent="0.2"/>
    <row r="805" s="8" customFormat="1" ht="15" customHeight="1" x14ac:dyDescent="0.2"/>
    <row r="806" s="8" customFormat="1" ht="15" customHeight="1" x14ac:dyDescent="0.2"/>
    <row r="807" s="8" customFormat="1" ht="15" customHeight="1" x14ac:dyDescent="0.2"/>
    <row r="808" s="8" customFormat="1" ht="15" customHeight="1" x14ac:dyDescent="0.2"/>
    <row r="809" s="8" customFormat="1" ht="15" customHeight="1" x14ac:dyDescent="0.2"/>
    <row r="810" s="8" customFormat="1" ht="15" customHeight="1" x14ac:dyDescent="0.2"/>
    <row r="811" s="8" customFormat="1" ht="15" customHeight="1" x14ac:dyDescent="0.2"/>
    <row r="812" s="8" customFormat="1" ht="15" customHeight="1" x14ac:dyDescent="0.2"/>
    <row r="813" s="8" customFormat="1" ht="15" customHeight="1" x14ac:dyDescent="0.2"/>
    <row r="814" s="8" customFormat="1" ht="15" customHeight="1" x14ac:dyDescent="0.2"/>
    <row r="815" s="8" customFormat="1" ht="15" customHeight="1" x14ac:dyDescent="0.2"/>
    <row r="816" s="8" customFormat="1" ht="15" customHeight="1" x14ac:dyDescent="0.2"/>
    <row r="817" s="8" customFormat="1" ht="15" customHeight="1" x14ac:dyDescent="0.2"/>
    <row r="818" s="8" customFormat="1" ht="15" customHeight="1" x14ac:dyDescent="0.2"/>
    <row r="819" s="8" customFormat="1" ht="15" customHeight="1" x14ac:dyDescent="0.2"/>
    <row r="820" s="8" customFormat="1" ht="15" customHeight="1" x14ac:dyDescent="0.2"/>
    <row r="821" s="8" customFormat="1" ht="15" customHeight="1" x14ac:dyDescent="0.2"/>
    <row r="822" s="8" customFormat="1" ht="15" customHeight="1" x14ac:dyDescent="0.2"/>
    <row r="823" s="8" customFormat="1" ht="15" customHeight="1" x14ac:dyDescent="0.2"/>
    <row r="824" s="8" customFormat="1" ht="15" customHeight="1" x14ac:dyDescent="0.2"/>
    <row r="825" s="8" customFormat="1" ht="15" customHeight="1" x14ac:dyDescent="0.2"/>
    <row r="826" s="8" customFormat="1" ht="15" customHeight="1" x14ac:dyDescent="0.2"/>
    <row r="827" s="8" customFormat="1" ht="15" customHeight="1" x14ac:dyDescent="0.2"/>
    <row r="828" s="8" customFormat="1" ht="15" customHeight="1" x14ac:dyDescent="0.2"/>
    <row r="829" s="8" customFormat="1" ht="15" customHeight="1" x14ac:dyDescent="0.2"/>
    <row r="830" s="8" customFormat="1" ht="15" customHeight="1" x14ac:dyDescent="0.2"/>
    <row r="831" s="8" customFormat="1" ht="15" customHeight="1" x14ac:dyDescent="0.2"/>
    <row r="832" s="8" customFormat="1" ht="15" customHeight="1" x14ac:dyDescent="0.2"/>
    <row r="833" s="8" customFormat="1" ht="15" customHeight="1" x14ac:dyDescent="0.2"/>
    <row r="834" s="8" customFormat="1" ht="15" customHeight="1" x14ac:dyDescent="0.2"/>
    <row r="835" s="8" customFormat="1" ht="15" customHeight="1" x14ac:dyDescent="0.2"/>
    <row r="836" s="8" customFormat="1" ht="15" customHeight="1" x14ac:dyDescent="0.2"/>
    <row r="837" s="8" customFormat="1" ht="15" customHeight="1" x14ac:dyDescent="0.2"/>
    <row r="838" s="8" customFormat="1" ht="15" customHeight="1" x14ac:dyDescent="0.2"/>
    <row r="839" s="8" customFormat="1" ht="15" customHeight="1" x14ac:dyDescent="0.2"/>
    <row r="840" s="8" customFormat="1" ht="15" customHeight="1" x14ac:dyDescent="0.2"/>
    <row r="841" s="8" customFormat="1" ht="15" customHeight="1" x14ac:dyDescent="0.2"/>
    <row r="842" s="8" customFormat="1" ht="15" customHeight="1" x14ac:dyDescent="0.2"/>
    <row r="843" s="8" customFormat="1" ht="15" customHeight="1" x14ac:dyDescent="0.2"/>
    <row r="844" s="8" customFormat="1" ht="15" customHeight="1" x14ac:dyDescent="0.2"/>
    <row r="845" s="8" customFormat="1" ht="15" customHeight="1" x14ac:dyDescent="0.2"/>
    <row r="846" s="8" customFormat="1" ht="15" customHeight="1" x14ac:dyDescent="0.2"/>
    <row r="847" s="8" customFormat="1" ht="15" customHeight="1" x14ac:dyDescent="0.2"/>
    <row r="848" s="8" customFormat="1" ht="15" customHeight="1" x14ac:dyDescent="0.2"/>
    <row r="849" s="8" customFormat="1" ht="15" customHeight="1" x14ac:dyDescent="0.2"/>
    <row r="850" s="8" customFormat="1" ht="15" customHeight="1" x14ac:dyDescent="0.2"/>
    <row r="851" s="8" customFormat="1" ht="15" customHeight="1" x14ac:dyDescent="0.2"/>
    <row r="852" s="8" customFormat="1" ht="15" customHeight="1" x14ac:dyDescent="0.2"/>
    <row r="853" s="8" customFormat="1" ht="15" customHeight="1" x14ac:dyDescent="0.2"/>
    <row r="854" s="8" customFormat="1" ht="15" customHeight="1" x14ac:dyDescent="0.2"/>
    <row r="855" s="8" customFormat="1" ht="15" customHeight="1" x14ac:dyDescent="0.2"/>
    <row r="856" s="8" customFormat="1" ht="15" customHeight="1" x14ac:dyDescent="0.2"/>
    <row r="857" s="8" customFormat="1" ht="15" customHeight="1" x14ac:dyDescent="0.2"/>
    <row r="858" s="8" customFormat="1" ht="15" customHeight="1" x14ac:dyDescent="0.2"/>
    <row r="859" s="8" customFormat="1" ht="15" customHeight="1" x14ac:dyDescent="0.2"/>
    <row r="860" s="8" customFormat="1" ht="15" customHeight="1" x14ac:dyDescent="0.2"/>
    <row r="861" s="8" customFormat="1" ht="15" customHeight="1" x14ac:dyDescent="0.2"/>
    <row r="862" s="8" customFormat="1" ht="15" customHeight="1" x14ac:dyDescent="0.2"/>
    <row r="863" s="8" customFormat="1" ht="15" customHeight="1" x14ac:dyDescent="0.2"/>
    <row r="864" s="8" customFormat="1" ht="15" customHeight="1" x14ac:dyDescent="0.2"/>
    <row r="865" s="8" customFormat="1" ht="15" customHeight="1" x14ac:dyDescent="0.2"/>
    <row r="866" s="8" customFormat="1" ht="15" customHeight="1" x14ac:dyDescent="0.2"/>
    <row r="867" s="8" customFormat="1" ht="15" customHeight="1" x14ac:dyDescent="0.2"/>
    <row r="868" s="8" customFormat="1" ht="15" customHeight="1" x14ac:dyDescent="0.2"/>
    <row r="869" s="8" customFormat="1" ht="15" customHeight="1" x14ac:dyDescent="0.2"/>
    <row r="870" s="8" customFormat="1" ht="15" customHeight="1" x14ac:dyDescent="0.2"/>
    <row r="871" s="8" customFormat="1" ht="15" customHeight="1" x14ac:dyDescent="0.2"/>
    <row r="872" s="8" customFormat="1" ht="15" customHeight="1" x14ac:dyDescent="0.2"/>
    <row r="873" s="8" customFormat="1" ht="15" customHeight="1" x14ac:dyDescent="0.2"/>
    <row r="874" s="8" customFormat="1" ht="15" customHeight="1" x14ac:dyDescent="0.2"/>
    <row r="875" s="8" customFormat="1" ht="15" customHeight="1" x14ac:dyDescent="0.2"/>
    <row r="876" s="8" customFormat="1" ht="15" customHeight="1" x14ac:dyDescent="0.2"/>
    <row r="877" s="8" customFormat="1" ht="15" customHeight="1" x14ac:dyDescent="0.2"/>
    <row r="878" s="8" customFormat="1" ht="15" customHeight="1" x14ac:dyDescent="0.2"/>
    <row r="879" s="8" customFormat="1" ht="15" customHeight="1" x14ac:dyDescent="0.2"/>
    <row r="880" s="8" customFormat="1" ht="15" customHeight="1" x14ac:dyDescent="0.2"/>
    <row r="881" s="8" customFormat="1" ht="15" customHeight="1" x14ac:dyDescent="0.2"/>
    <row r="882" s="8" customFormat="1" ht="15" customHeight="1" x14ac:dyDescent="0.2"/>
    <row r="883" s="8" customFormat="1" ht="15" customHeight="1" x14ac:dyDescent="0.2"/>
    <row r="884" s="8" customFormat="1" ht="15" customHeight="1" x14ac:dyDescent="0.2"/>
    <row r="885" s="8" customFormat="1" ht="15" customHeight="1" x14ac:dyDescent="0.2"/>
    <row r="886" s="8" customFormat="1" ht="15" customHeight="1" x14ac:dyDescent="0.2"/>
    <row r="887" s="8" customFormat="1" ht="15" customHeight="1" x14ac:dyDescent="0.2"/>
    <row r="888" s="8" customFormat="1" ht="15" customHeight="1" x14ac:dyDescent="0.2"/>
    <row r="889" s="8" customFormat="1" ht="15" customHeight="1" x14ac:dyDescent="0.2"/>
    <row r="890" s="8" customFormat="1" ht="15" customHeight="1" x14ac:dyDescent="0.2"/>
    <row r="891" s="8" customFormat="1" ht="15" customHeight="1" x14ac:dyDescent="0.2"/>
    <row r="892" s="8" customFormat="1" ht="15" customHeight="1" x14ac:dyDescent="0.2"/>
    <row r="893" s="8" customFormat="1" ht="15" customHeight="1" x14ac:dyDescent="0.2"/>
    <row r="894" s="8" customFormat="1" ht="15" customHeight="1" x14ac:dyDescent="0.2"/>
    <row r="895" s="8" customFormat="1" ht="15" customHeight="1" x14ac:dyDescent="0.2"/>
    <row r="896" s="8" customFormat="1" ht="15" customHeight="1" x14ac:dyDescent="0.2"/>
    <row r="897" s="8" customFormat="1" ht="15" customHeight="1" x14ac:dyDescent="0.2"/>
    <row r="898" s="8" customFormat="1" ht="15" customHeight="1" x14ac:dyDescent="0.2"/>
    <row r="899" s="8" customFormat="1" ht="15" customHeight="1" x14ac:dyDescent="0.2"/>
    <row r="900" s="8" customFormat="1" ht="15" customHeight="1" x14ac:dyDescent="0.2"/>
    <row r="901" s="8" customFormat="1" ht="15" customHeight="1" x14ac:dyDescent="0.2"/>
    <row r="902" s="8" customFormat="1" ht="15" customHeight="1" x14ac:dyDescent="0.2"/>
    <row r="903" s="8" customFormat="1" ht="15" customHeight="1" x14ac:dyDescent="0.2"/>
    <row r="904" s="8" customFormat="1" ht="15" customHeight="1" x14ac:dyDescent="0.2"/>
    <row r="905" s="8" customFormat="1" ht="15" customHeight="1" x14ac:dyDescent="0.2"/>
    <row r="906" s="8" customFormat="1" ht="15" customHeight="1" x14ac:dyDescent="0.2"/>
    <row r="907" s="8" customFormat="1" ht="15" customHeight="1" x14ac:dyDescent="0.2"/>
    <row r="908" s="8" customFormat="1" ht="15" customHeight="1" x14ac:dyDescent="0.2"/>
    <row r="909" s="8" customFormat="1" ht="15" customHeight="1" x14ac:dyDescent="0.2"/>
    <row r="910" s="8" customFormat="1" ht="15" customHeight="1" x14ac:dyDescent="0.2"/>
    <row r="911" s="8" customFormat="1" ht="15" customHeight="1" x14ac:dyDescent="0.2"/>
    <row r="912" s="8" customFormat="1" ht="15" customHeight="1" x14ac:dyDescent="0.2"/>
    <row r="913" s="8" customFormat="1" ht="15" customHeight="1" x14ac:dyDescent="0.2"/>
    <row r="914" s="8" customFormat="1" ht="15" customHeight="1" x14ac:dyDescent="0.2"/>
    <row r="915" s="8" customFormat="1" ht="15" customHeight="1" x14ac:dyDescent="0.2"/>
    <row r="916" s="8" customFormat="1" ht="15" customHeight="1" x14ac:dyDescent="0.2"/>
    <row r="917" s="8" customFormat="1" ht="15" customHeight="1" x14ac:dyDescent="0.2"/>
    <row r="918" s="8" customFormat="1" ht="15" customHeight="1" x14ac:dyDescent="0.2"/>
    <row r="919" s="8" customFormat="1" ht="15" customHeight="1" x14ac:dyDescent="0.2"/>
    <row r="920" s="8" customFormat="1" ht="15" customHeight="1" x14ac:dyDescent="0.2"/>
    <row r="921" s="8" customFormat="1" ht="15" customHeight="1" x14ac:dyDescent="0.2"/>
    <row r="922" s="8" customFormat="1" ht="15" customHeight="1" x14ac:dyDescent="0.2"/>
    <row r="923" s="8" customFormat="1" ht="15" customHeight="1" x14ac:dyDescent="0.2"/>
    <row r="924" s="8" customFormat="1" ht="15" customHeight="1" x14ac:dyDescent="0.2"/>
    <row r="925" s="8" customFormat="1" ht="15" customHeight="1" x14ac:dyDescent="0.2"/>
    <row r="926" s="8" customFormat="1" ht="15" customHeight="1" x14ac:dyDescent="0.2"/>
    <row r="927" s="8" customFormat="1" ht="15" customHeight="1" x14ac:dyDescent="0.2"/>
    <row r="928" s="8" customFormat="1" ht="15" customHeight="1" x14ac:dyDescent="0.2"/>
    <row r="929" s="8" customFormat="1" ht="15" customHeight="1" x14ac:dyDescent="0.2"/>
    <row r="930" s="8" customFormat="1" ht="15" customHeight="1" x14ac:dyDescent="0.2"/>
    <row r="931" s="8" customFormat="1" ht="15" customHeight="1" x14ac:dyDescent="0.2"/>
    <row r="932" s="8" customFormat="1" ht="15" customHeight="1" x14ac:dyDescent="0.2"/>
    <row r="933" s="8" customFormat="1" ht="15" customHeight="1" x14ac:dyDescent="0.2"/>
    <row r="934" s="8" customFormat="1" ht="15" customHeight="1" x14ac:dyDescent="0.2"/>
    <row r="935" s="8" customFormat="1" ht="15" customHeight="1" x14ac:dyDescent="0.2"/>
    <row r="936" s="8" customFormat="1" ht="15" customHeight="1" x14ac:dyDescent="0.2"/>
    <row r="937" s="8" customFormat="1" ht="15" customHeight="1" x14ac:dyDescent="0.2"/>
    <row r="938" s="8" customFormat="1" ht="15" customHeight="1" x14ac:dyDescent="0.2"/>
    <row r="939" s="8" customFormat="1" ht="15" customHeight="1" x14ac:dyDescent="0.2"/>
    <row r="940" s="8" customFormat="1" ht="15" customHeight="1" x14ac:dyDescent="0.2"/>
    <row r="941" s="8" customFormat="1" ht="15" customHeight="1" x14ac:dyDescent="0.2"/>
    <row r="942" s="8" customFormat="1" ht="15" customHeight="1" x14ac:dyDescent="0.2"/>
    <row r="943" s="8" customFormat="1" ht="15" customHeight="1" x14ac:dyDescent="0.2"/>
    <row r="944" s="8" customFormat="1" ht="15" customHeight="1" x14ac:dyDescent="0.2"/>
    <row r="945" s="8" customFormat="1" ht="15" customHeight="1" x14ac:dyDescent="0.2"/>
    <row r="946" s="8" customFormat="1" ht="15" customHeight="1" x14ac:dyDescent="0.2"/>
    <row r="947" s="8" customFormat="1" ht="15" customHeight="1" x14ac:dyDescent="0.2"/>
    <row r="948" s="8" customFormat="1" ht="15" customHeight="1" x14ac:dyDescent="0.2"/>
    <row r="949" s="8" customFormat="1" ht="15" customHeight="1" x14ac:dyDescent="0.2"/>
    <row r="950" s="8" customFormat="1" ht="15" customHeight="1" x14ac:dyDescent="0.2"/>
    <row r="951" s="8" customFormat="1" ht="15" customHeight="1" x14ac:dyDescent="0.2"/>
    <row r="952" s="8" customFormat="1" ht="15" customHeight="1" x14ac:dyDescent="0.2"/>
    <row r="953" s="8" customFormat="1" ht="15" customHeight="1" x14ac:dyDescent="0.2"/>
    <row r="954" s="8" customFormat="1" ht="15" customHeight="1" x14ac:dyDescent="0.2"/>
    <row r="955" s="8" customFormat="1" ht="15" customHeight="1" x14ac:dyDescent="0.2"/>
    <row r="956" s="8" customFormat="1" ht="15" customHeight="1" x14ac:dyDescent="0.2"/>
    <row r="957" s="8" customFormat="1" ht="15" customHeight="1" x14ac:dyDescent="0.2"/>
    <row r="958" s="8" customFormat="1" ht="15" customHeight="1" x14ac:dyDescent="0.2"/>
    <row r="959" s="8" customFormat="1" ht="15" customHeight="1" x14ac:dyDescent="0.2"/>
    <row r="960" s="8" customFormat="1" ht="15" customHeight="1" x14ac:dyDescent="0.2"/>
    <row r="961" s="8" customFormat="1" ht="15" customHeight="1" x14ac:dyDescent="0.2"/>
    <row r="962" s="8" customFormat="1" ht="15" customHeight="1" x14ac:dyDescent="0.2"/>
    <row r="963" s="8" customFormat="1" ht="15" customHeight="1" x14ac:dyDescent="0.2"/>
    <row r="964" s="8" customFormat="1" ht="15" customHeight="1" x14ac:dyDescent="0.2"/>
    <row r="965" s="8" customFormat="1" ht="15" customHeight="1" x14ac:dyDescent="0.2"/>
    <row r="966" s="8" customFormat="1" ht="15" customHeight="1" x14ac:dyDescent="0.2"/>
    <row r="967" s="8" customFormat="1" ht="15" customHeight="1" x14ac:dyDescent="0.2"/>
    <row r="968" s="8" customFormat="1" ht="15" customHeight="1" x14ac:dyDescent="0.2"/>
    <row r="969" s="8" customFormat="1" ht="15" customHeight="1" x14ac:dyDescent="0.2"/>
    <row r="970" s="8" customFormat="1" ht="15" customHeight="1" x14ac:dyDescent="0.2"/>
    <row r="971" s="8" customFormat="1" ht="15" customHeight="1" x14ac:dyDescent="0.2"/>
    <row r="972" s="8" customFormat="1" ht="15" customHeight="1" x14ac:dyDescent="0.2"/>
    <row r="973" s="8" customFormat="1" ht="15" customHeight="1" x14ac:dyDescent="0.2"/>
    <row r="974" s="8" customFormat="1" ht="15" customHeight="1" x14ac:dyDescent="0.2"/>
    <row r="975" s="8" customFormat="1" ht="15" customHeight="1" x14ac:dyDescent="0.2"/>
    <row r="976" s="8" customFormat="1" ht="15" customHeight="1" x14ac:dyDescent="0.2"/>
    <row r="977" s="8" customFormat="1" ht="15" customHeight="1" x14ac:dyDescent="0.2"/>
    <row r="978" s="8" customFormat="1" ht="15" customHeight="1" x14ac:dyDescent="0.2"/>
    <row r="979" s="8" customFormat="1" ht="15" customHeight="1" x14ac:dyDescent="0.2"/>
    <row r="980" s="8" customFormat="1" ht="15" customHeight="1" x14ac:dyDescent="0.2"/>
    <row r="981" s="8" customFormat="1" ht="15" customHeight="1" x14ac:dyDescent="0.2"/>
    <row r="982" s="8" customFormat="1" ht="15" customHeight="1" x14ac:dyDescent="0.2"/>
    <row r="983" s="8" customFormat="1" ht="15" customHeight="1" x14ac:dyDescent="0.2"/>
    <row r="984" s="8" customFormat="1" ht="15" customHeight="1" x14ac:dyDescent="0.2"/>
    <row r="985" s="8" customFormat="1" ht="15" customHeight="1" x14ac:dyDescent="0.2"/>
    <row r="986" s="8" customFormat="1" ht="15" customHeight="1" x14ac:dyDescent="0.2"/>
    <row r="987" s="8" customFormat="1" ht="15" customHeight="1" x14ac:dyDescent="0.2"/>
    <row r="988" s="8" customFormat="1" ht="15" customHeight="1" x14ac:dyDescent="0.2"/>
    <row r="989" s="8" customFormat="1" ht="15" customHeight="1" x14ac:dyDescent="0.2"/>
    <row r="990" s="8" customFormat="1" ht="15" customHeight="1" x14ac:dyDescent="0.2"/>
    <row r="991" s="8" customFormat="1" ht="15" customHeight="1" x14ac:dyDescent="0.2"/>
    <row r="992" s="8" customFormat="1" ht="15" customHeight="1" x14ac:dyDescent="0.2"/>
    <row r="993" s="8" customFormat="1" ht="15" customHeight="1" x14ac:dyDescent="0.2"/>
    <row r="994" s="8" customFormat="1" ht="15" customHeight="1" x14ac:dyDescent="0.2"/>
    <row r="995" s="8" customFormat="1" ht="15" customHeight="1" x14ac:dyDescent="0.2"/>
    <row r="996" s="8" customFormat="1" ht="15" customHeight="1" x14ac:dyDescent="0.2"/>
    <row r="997" s="8" customFormat="1" ht="15" customHeight="1" x14ac:dyDescent="0.2"/>
    <row r="998" s="8" customFormat="1" ht="15" customHeight="1" x14ac:dyDescent="0.2"/>
    <row r="999" s="8" customFormat="1" ht="15" customHeight="1" x14ac:dyDescent="0.2"/>
    <row r="1000" s="8" customFormat="1" ht="15" customHeight="1" x14ac:dyDescent="0.2"/>
    <row r="1001" s="8" customFormat="1" ht="15" customHeight="1" x14ac:dyDescent="0.2"/>
    <row r="1002" s="8" customFormat="1" ht="15" customHeight="1" x14ac:dyDescent="0.2"/>
    <row r="1003" s="8" customFormat="1" ht="15" customHeight="1" x14ac:dyDescent="0.2"/>
    <row r="1004" s="8" customFormat="1" ht="15" customHeight="1" x14ac:dyDescent="0.2"/>
    <row r="1005" s="8" customFormat="1" ht="15" customHeight="1" x14ac:dyDescent="0.2"/>
    <row r="1006" s="8" customFormat="1" ht="15" customHeight="1" x14ac:dyDescent="0.2"/>
    <row r="1007" s="8" customFormat="1" ht="15" customHeight="1" x14ac:dyDescent="0.2"/>
    <row r="1008" s="8" customFormat="1" ht="15" customHeight="1" x14ac:dyDescent="0.2"/>
    <row r="1009" s="8" customFormat="1" ht="15" customHeight="1" x14ac:dyDescent="0.2"/>
    <row r="1010" s="8" customFormat="1" ht="15" customHeight="1" x14ac:dyDescent="0.2"/>
    <row r="1011" s="8" customFormat="1" ht="15" customHeight="1" x14ac:dyDescent="0.2"/>
    <row r="1012" s="8" customFormat="1" ht="15" customHeight="1" x14ac:dyDescent="0.2"/>
    <row r="1013" s="8" customFormat="1" ht="15" customHeight="1" x14ac:dyDescent="0.2"/>
    <row r="1014" s="8" customFormat="1" ht="15" customHeight="1" x14ac:dyDescent="0.2"/>
    <row r="1015" s="8" customFormat="1" ht="15" customHeight="1" x14ac:dyDescent="0.2"/>
    <row r="1016" s="8" customFormat="1" ht="15" customHeight="1" x14ac:dyDescent="0.2"/>
    <row r="1017" s="8" customFormat="1" ht="15" customHeight="1" x14ac:dyDescent="0.2"/>
    <row r="1018" s="8" customFormat="1" ht="15" customHeight="1" x14ac:dyDescent="0.2"/>
    <row r="1019" s="8" customFormat="1" ht="15" customHeight="1" x14ac:dyDescent="0.2"/>
    <row r="1020" s="8" customFormat="1" ht="15" customHeight="1" x14ac:dyDescent="0.2"/>
    <row r="1021" s="8" customFormat="1" ht="15" customHeight="1" x14ac:dyDescent="0.2"/>
    <row r="1022" s="8" customFormat="1" ht="15" customHeight="1" x14ac:dyDescent="0.2"/>
    <row r="1023" s="8" customFormat="1" ht="15" customHeight="1" x14ac:dyDescent="0.2"/>
    <row r="1024" s="8" customFormat="1" ht="15" customHeight="1" x14ac:dyDescent="0.2"/>
    <row r="1025" s="8" customFormat="1" ht="15" customHeight="1" x14ac:dyDescent="0.2"/>
    <row r="1026" s="8" customFormat="1" ht="15" customHeight="1" x14ac:dyDescent="0.2"/>
    <row r="1027" s="8" customFormat="1" ht="15" customHeight="1" x14ac:dyDescent="0.2"/>
    <row r="1028" s="8" customFormat="1" ht="15" customHeight="1" x14ac:dyDescent="0.2"/>
    <row r="1029" s="8" customFormat="1" ht="15" customHeight="1" x14ac:dyDescent="0.2"/>
    <row r="1030" s="8" customFormat="1" ht="15" customHeight="1" x14ac:dyDescent="0.2"/>
    <row r="1031" s="8" customFormat="1" ht="15" customHeight="1" x14ac:dyDescent="0.2"/>
    <row r="1032" s="8" customFormat="1" ht="15" customHeight="1" x14ac:dyDescent="0.2"/>
    <row r="1033" s="8" customFormat="1" ht="15" customHeight="1" x14ac:dyDescent="0.2"/>
    <row r="1034" s="8" customFormat="1" ht="15" customHeight="1" x14ac:dyDescent="0.2"/>
    <row r="1035" s="8" customFormat="1" ht="15" customHeight="1" x14ac:dyDescent="0.2"/>
    <row r="1036" s="8" customFormat="1" ht="15" customHeight="1" x14ac:dyDescent="0.2"/>
    <row r="1037" s="8" customFormat="1" ht="15" customHeight="1" x14ac:dyDescent="0.2"/>
    <row r="1038" s="8" customFormat="1" ht="15" customHeight="1" x14ac:dyDescent="0.2"/>
    <row r="1039" s="8" customFormat="1" ht="15" customHeight="1" x14ac:dyDescent="0.2"/>
    <row r="1040" s="8" customFormat="1" ht="15" customHeight="1" x14ac:dyDescent="0.2"/>
    <row r="1041" s="8" customFormat="1" ht="15" customHeight="1" x14ac:dyDescent="0.2"/>
    <row r="1042" s="8" customFormat="1" ht="15" customHeight="1" x14ac:dyDescent="0.2"/>
    <row r="1043" s="8" customFormat="1" ht="15" customHeight="1" x14ac:dyDescent="0.2"/>
    <row r="1044" s="8" customFormat="1" ht="15" customHeight="1" x14ac:dyDescent="0.2"/>
    <row r="1045" s="8" customFormat="1" ht="15" customHeight="1" x14ac:dyDescent="0.2"/>
    <row r="1046" s="8" customFormat="1" ht="15" customHeight="1" x14ac:dyDescent="0.2"/>
    <row r="1047" s="8" customFormat="1" ht="15" customHeight="1" x14ac:dyDescent="0.2"/>
    <row r="1048" s="8" customFormat="1" ht="15" customHeight="1" x14ac:dyDescent="0.2"/>
    <row r="1049" s="8" customFormat="1" ht="15" customHeight="1" x14ac:dyDescent="0.2"/>
    <row r="1050" s="8" customFormat="1" ht="15" customHeight="1" x14ac:dyDescent="0.2"/>
    <row r="1051" s="8" customFormat="1" ht="15" customHeight="1" x14ac:dyDescent="0.2"/>
    <row r="1052" s="8" customFormat="1" ht="15" customHeight="1" x14ac:dyDescent="0.2"/>
    <row r="1053" s="8" customFormat="1" ht="15" customHeight="1" x14ac:dyDescent="0.2"/>
    <row r="1054" s="8" customFormat="1" ht="15" customHeight="1" x14ac:dyDescent="0.2"/>
    <row r="1055" s="8" customFormat="1" ht="15" customHeight="1" x14ac:dyDescent="0.2"/>
    <row r="1056" s="8" customFormat="1" ht="15" customHeight="1" x14ac:dyDescent="0.2"/>
    <row r="1057" s="8" customFormat="1" ht="15" customHeight="1" x14ac:dyDescent="0.2"/>
    <row r="1058" s="8" customFormat="1" ht="15" customHeight="1" x14ac:dyDescent="0.2"/>
    <row r="1059" s="8" customFormat="1" ht="15" customHeight="1" x14ac:dyDescent="0.2"/>
    <row r="1060" s="8" customFormat="1" ht="15" customHeight="1" x14ac:dyDescent="0.2"/>
    <row r="1061" s="8" customFormat="1" ht="15" customHeight="1" x14ac:dyDescent="0.2"/>
    <row r="1062" s="8" customFormat="1" ht="15" customHeight="1" x14ac:dyDescent="0.2"/>
    <row r="1063" s="8" customFormat="1" ht="15" customHeight="1" x14ac:dyDescent="0.2"/>
    <row r="1064" s="8" customFormat="1" ht="15" customHeight="1" x14ac:dyDescent="0.2"/>
    <row r="1065" s="8" customFormat="1" ht="15" customHeight="1" x14ac:dyDescent="0.2"/>
    <row r="1066" s="8" customFormat="1" ht="15" customHeight="1" x14ac:dyDescent="0.2"/>
    <row r="1067" s="8" customFormat="1" ht="15" customHeight="1" x14ac:dyDescent="0.2"/>
    <row r="1068" s="8" customFormat="1" ht="15" customHeight="1" x14ac:dyDescent="0.2"/>
    <row r="1069" s="8" customFormat="1" ht="15" customHeight="1" x14ac:dyDescent="0.2"/>
    <row r="1070" s="8" customFormat="1" ht="15" customHeight="1" x14ac:dyDescent="0.2"/>
    <row r="1071" s="8" customFormat="1" ht="15" customHeight="1" x14ac:dyDescent="0.2"/>
    <row r="1072" s="8" customFormat="1" ht="15" customHeight="1" x14ac:dyDescent="0.2"/>
    <row r="1073" s="8" customFormat="1" ht="15" customHeight="1" x14ac:dyDescent="0.2"/>
    <row r="1074" s="8" customFormat="1" ht="15" customHeight="1" x14ac:dyDescent="0.2"/>
    <row r="1075" s="8" customFormat="1" ht="15" customHeight="1" x14ac:dyDescent="0.2"/>
    <row r="1076" s="8" customFormat="1" ht="15" customHeight="1" x14ac:dyDescent="0.2"/>
    <row r="1077" s="8" customFormat="1" ht="15" customHeight="1" x14ac:dyDescent="0.2"/>
    <row r="1078" s="8" customFormat="1" ht="15" customHeight="1" x14ac:dyDescent="0.2"/>
    <row r="1079" s="8" customFormat="1" ht="15" customHeight="1" x14ac:dyDescent="0.2"/>
    <row r="1080" s="8" customFormat="1" ht="15" customHeight="1" x14ac:dyDescent="0.2"/>
    <row r="1081" s="8" customFormat="1" ht="15" customHeight="1" x14ac:dyDescent="0.2"/>
    <row r="1082" s="8" customFormat="1" ht="15" customHeight="1" x14ac:dyDescent="0.2"/>
    <row r="1083" s="8" customFormat="1" ht="15" customHeight="1" x14ac:dyDescent="0.2"/>
    <row r="1084" s="8" customFormat="1" ht="15" customHeight="1" x14ac:dyDescent="0.2"/>
    <row r="1085" s="8" customFormat="1" ht="15" customHeight="1" x14ac:dyDescent="0.2"/>
    <row r="1086" s="8" customFormat="1" ht="15" customHeight="1" x14ac:dyDescent="0.2"/>
    <row r="1087" s="8" customFormat="1" ht="15" customHeight="1" x14ac:dyDescent="0.2"/>
    <row r="1088" s="8" customFormat="1" ht="15" customHeight="1" x14ac:dyDescent="0.2"/>
    <row r="1089" s="8" customFormat="1" ht="15" customHeight="1" x14ac:dyDescent="0.2"/>
    <row r="1090" s="8" customFormat="1" ht="15" customHeight="1" x14ac:dyDescent="0.2"/>
    <row r="1091" s="8" customFormat="1" ht="15" customHeight="1" x14ac:dyDescent="0.2"/>
    <row r="1092" s="8" customFormat="1" ht="15" customHeight="1" x14ac:dyDescent="0.2"/>
    <row r="1093" s="8" customFormat="1" ht="15" customHeight="1" x14ac:dyDescent="0.2"/>
    <row r="1094" s="8" customFormat="1" ht="15" customHeight="1" x14ac:dyDescent="0.2"/>
    <row r="1095" s="8" customFormat="1" ht="15" customHeight="1" x14ac:dyDescent="0.2"/>
    <row r="1096" s="8" customFormat="1" ht="15" customHeight="1" x14ac:dyDescent="0.2"/>
    <row r="1097" s="8" customFormat="1" ht="15" customHeight="1" x14ac:dyDescent="0.2"/>
    <row r="1098" s="8" customFormat="1" ht="15" customHeight="1" x14ac:dyDescent="0.2"/>
    <row r="1099" s="8" customFormat="1" ht="15" customHeight="1" x14ac:dyDescent="0.2"/>
    <row r="1100" s="8" customFormat="1" ht="15" customHeight="1" x14ac:dyDescent="0.2"/>
    <row r="1101" s="8" customFormat="1" ht="15" customHeight="1" x14ac:dyDescent="0.2"/>
    <row r="1102" s="8" customFormat="1" ht="15" customHeight="1" x14ac:dyDescent="0.2"/>
    <row r="1103" s="8" customFormat="1" ht="15" customHeight="1" x14ac:dyDescent="0.2"/>
    <row r="1104" s="8" customFormat="1" ht="15" customHeight="1" x14ac:dyDescent="0.2"/>
    <row r="1105" s="8" customFormat="1" ht="15" customHeight="1" x14ac:dyDescent="0.2"/>
    <row r="1106" s="8" customFormat="1" ht="15" customHeight="1" x14ac:dyDescent="0.2"/>
    <row r="1107" s="8" customFormat="1" ht="15" customHeight="1" x14ac:dyDescent="0.2"/>
    <row r="1108" s="8" customFormat="1" ht="15" customHeight="1" x14ac:dyDescent="0.2"/>
    <row r="1109" s="8" customFormat="1" ht="15" customHeight="1" x14ac:dyDescent="0.2"/>
    <row r="1110" s="8" customFormat="1" ht="15" customHeight="1" x14ac:dyDescent="0.2"/>
    <row r="1111" s="8" customFormat="1" ht="15" customHeight="1" x14ac:dyDescent="0.2"/>
    <row r="1112" s="8" customFormat="1" ht="15" customHeight="1" x14ac:dyDescent="0.2"/>
    <row r="1113" s="8" customFormat="1" ht="15" customHeight="1" x14ac:dyDescent="0.2"/>
    <row r="1114" s="8" customFormat="1" ht="15" customHeight="1" x14ac:dyDescent="0.2"/>
    <row r="1115" s="8" customFormat="1" ht="15" customHeight="1" x14ac:dyDescent="0.2"/>
    <row r="1116" s="8" customFormat="1" ht="15" customHeight="1" x14ac:dyDescent="0.2"/>
    <row r="1117" s="8" customFormat="1" ht="15" customHeight="1" x14ac:dyDescent="0.2"/>
    <row r="1118" s="8" customFormat="1" ht="15" customHeight="1" x14ac:dyDescent="0.2"/>
    <row r="1119" s="8" customFormat="1" ht="15" customHeight="1" x14ac:dyDescent="0.2"/>
    <row r="1120" s="8" customFormat="1" ht="15" customHeight="1" x14ac:dyDescent="0.2"/>
    <row r="1121" s="8" customFormat="1" ht="15" customHeight="1" x14ac:dyDescent="0.2"/>
    <row r="1122" s="8" customFormat="1" ht="15" customHeight="1" x14ac:dyDescent="0.2"/>
    <row r="1123" s="8" customFormat="1" ht="15" customHeight="1" x14ac:dyDescent="0.2"/>
    <row r="1124" s="8" customFormat="1" ht="15" customHeight="1" x14ac:dyDescent="0.2"/>
    <row r="1125" s="8" customFormat="1" ht="15" customHeight="1" x14ac:dyDescent="0.2"/>
    <row r="1126" s="8" customFormat="1" ht="15" customHeight="1" x14ac:dyDescent="0.2"/>
    <row r="1127" s="8" customFormat="1" ht="15" customHeight="1" x14ac:dyDescent="0.2"/>
    <row r="1128" s="8" customFormat="1" ht="15" customHeight="1" x14ac:dyDescent="0.2"/>
    <row r="1129" s="8" customFormat="1" ht="15" customHeight="1" x14ac:dyDescent="0.2"/>
    <row r="1130" s="8" customFormat="1" ht="15" customHeight="1" x14ac:dyDescent="0.2"/>
    <row r="1131" s="8" customFormat="1" ht="15" customHeight="1" x14ac:dyDescent="0.2"/>
    <row r="1132" s="8" customFormat="1" ht="15" customHeight="1" x14ac:dyDescent="0.2"/>
    <row r="1133" s="8" customFormat="1" ht="15" customHeight="1" x14ac:dyDescent="0.2"/>
    <row r="1134" s="8" customFormat="1" ht="15" customHeight="1" x14ac:dyDescent="0.2"/>
    <row r="1135" s="8" customFormat="1" ht="15" customHeight="1" x14ac:dyDescent="0.2"/>
    <row r="1136" s="8" customFormat="1" ht="15" customHeight="1" x14ac:dyDescent="0.2"/>
    <row r="1137" s="8" customFormat="1" ht="15" customHeight="1" x14ac:dyDescent="0.2"/>
    <row r="1138" s="8" customFormat="1" ht="15" customHeight="1" x14ac:dyDescent="0.2"/>
    <row r="1139" s="8" customFormat="1" ht="15" customHeight="1" x14ac:dyDescent="0.2"/>
    <row r="1140" s="8" customFormat="1" ht="15" customHeight="1" x14ac:dyDescent="0.2"/>
    <row r="1141" s="8" customFormat="1" ht="15" customHeight="1" x14ac:dyDescent="0.2"/>
    <row r="1142" s="8" customFormat="1" ht="15" customHeight="1" x14ac:dyDescent="0.2"/>
    <row r="1143" s="8" customFormat="1" ht="15" customHeight="1" x14ac:dyDescent="0.2"/>
    <row r="1144" s="8" customFormat="1" ht="15" customHeight="1" x14ac:dyDescent="0.2"/>
    <row r="1145" s="8" customFormat="1" ht="15" customHeight="1" x14ac:dyDescent="0.2"/>
    <row r="1146" s="8" customFormat="1" ht="15" customHeight="1" x14ac:dyDescent="0.2"/>
    <row r="1147" s="8" customFormat="1" ht="15" customHeight="1" x14ac:dyDescent="0.2"/>
    <row r="1148" s="8" customFormat="1" ht="15" customHeight="1" x14ac:dyDescent="0.2"/>
    <row r="1149" s="8" customFormat="1" ht="15" customHeight="1" x14ac:dyDescent="0.2"/>
    <row r="1150" s="8" customFormat="1" ht="15" customHeight="1" x14ac:dyDescent="0.2"/>
    <row r="1151" s="8" customFormat="1" ht="15" customHeight="1" x14ac:dyDescent="0.2"/>
    <row r="1152" s="8" customFormat="1" ht="15" customHeight="1" x14ac:dyDescent="0.2"/>
    <row r="1153" s="8" customFormat="1" ht="15" customHeight="1" x14ac:dyDescent="0.2"/>
    <row r="1154" s="8" customFormat="1" ht="15" customHeight="1" x14ac:dyDescent="0.2"/>
    <row r="1155" s="8" customFormat="1" ht="15" customHeight="1" x14ac:dyDescent="0.2"/>
    <row r="1156" s="8" customFormat="1" ht="15" customHeight="1" x14ac:dyDescent="0.2"/>
    <row r="1157" s="8" customFormat="1" ht="15" customHeight="1" x14ac:dyDescent="0.2"/>
    <row r="1158" s="8" customFormat="1" ht="15" customHeight="1" x14ac:dyDescent="0.2"/>
    <row r="1159" s="8" customFormat="1" ht="15" customHeight="1" x14ac:dyDescent="0.2"/>
    <row r="1160" s="8" customFormat="1" ht="15" customHeight="1" x14ac:dyDescent="0.2"/>
    <row r="1161" s="8" customFormat="1" ht="15" customHeight="1" x14ac:dyDescent="0.2"/>
    <row r="1162" s="8" customFormat="1" ht="15" customHeight="1" x14ac:dyDescent="0.2"/>
    <row r="1163" s="8" customFormat="1" ht="15" customHeight="1" x14ac:dyDescent="0.2"/>
    <row r="1164" s="8" customFormat="1" ht="15" customHeight="1" x14ac:dyDescent="0.2"/>
    <row r="1165" s="8" customFormat="1" ht="15" customHeight="1" x14ac:dyDescent="0.2"/>
    <row r="1166" s="8" customFormat="1" ht="15" customHeight="1" x14ac:dyDescent="0.2"/>
    <row r="1167" s="8" customFormat="1" ht="15" customHeight="1" x14ac:dyDescent="0.2"/>
    <row r="1168" s="8" customFormat="1" ht="15" customHeight="1" x14ac:dyDescent="0.2"/>
    <row r="1169" s="8" customFormat="1" ht="15" customHeight="1" x14ac:dyDescent="0.2"/>
    <row r="1170" s="8" customFormat="1" ht="15" customHeight="1" x14ac:dyDescent="0.2"/>
    <row r="1171" s="8" customFormat="1" ht="15" customHeight="1" x14ac:dyDescent="0.2"/>
    <row r="1172" s="8" customFormat="1" ht="15" customHeight="1" x14ac:dyDescent="0.2"/>
    <row r="1173" s="8" customFormat="1" ht="15" customHeight="1" x14ac:dyDescent="0.2"/>
    <row r="1174" s="8" customFormat="1" ht="15" customHeight="1" x14ac:dyDescent="0.2"/>
    <row r="1175" s="8" customFormat="1" ht="15" customHeight="1" x14ac:dyDescent="0.2"/>
    <row r="1176" s="8" customFormat="1" ht="15" customHeight="1" x14ac:dyDescent="0.2"/>
    <row r="1177" s="8" customFormat="1" ht="15" customHeight="1" x14ac:dyDescent="0.2"/>
    <row r="1178" s="8" customFormat="1" ht="15" customHeight="1" x14ac:dyDescent="0.2"/>
    <row r="1179" s="8" customFormat="1" ht="15" customHeight="1" x14ac:dyDescent="0.2"/>
    <row r="1180" s="8" customFormat="1" ht="15" customHeight="1" x14ac:dyDescent="0.2"/>
    <row r="1181" s="8" customFormat="1" ht="15" customHeight="1" x14ac:dyDescent="0.2"/>
    <row r="1182" s="8" customFormat="1" ht="15" customHeight="1" x14ac:dyDescent="0.2"/>
    <row r="1183" s="8" customFormat="1" ht="15" customHeight="1" x14ac:dyDescent="0.2"/>
    <row r="1184" s="8" customFormat="1" ht="15" customHeight="1" x14ac:dyDescent="0.2"/>
    <row r="1185" s="8" customFormat="1" ht="15" customHeight="1" x14ac:dyDescent="0.2"/>
    <row r="1186" s="8" customFormat="1" ht="15" customHeight="1" x14ac:dyDescent="0.2"/>
    <row r="1187" s="8" customFormat="1" ht="15" customHeight="1" x14ac:dyDescent="0.2"/>
    <row r="1188" s="8" customFormat="1" ht="15" customHeight="1" x14ac:dyDescent="0.2"/>
    <row r="1189" s="8" customFormat="1" ht="15" customHeight="1" x14ac:dyDescent="0.2"/>
    <row r="1190" s="8" customFormat="1" ht="15" customHeight="1" x14ac:dyDescent="0.2"/>
    <row r="1191" s="8" customFormat="1" ht="15" customHeight="1" x14ac:dyDescent="0.2"/>
    <row r="1192" s="8" customFormat="1" ht="15" customHeight="1" x14ac:dyDescent="0.2"/>
    <row r="1193" s="8" customFormat="1" ht="15" customHeight="1" x14ac:dyDescent="0.2"/>
    <row r="1194" s="8" customFormat="1" ht="15" customHeight="1" x14ac:dyDescent="0.2"/>
    <row r="1195" s="8" customFormat="1" ht="15" customHeight="1" x14ac:dyDescent="0.2"/>
    <row r="1196" s="8" customFormat="1" ht="15" customHeight="1" x14ac:dyDescent="0.2"/>
    <row r="1197" s="8" customFormat="1" ht="15" customHeight="1" x14ac:dyDescent="0.2"/>
    <row r="1198" s="8" customFormat="1" ht="15" customHeight="1" x14ac:dyDescent="0.2"/>
    <row r="1199" s="8" customFormat="1" ht="15" customHeight="1" x14ac:dyDescent="0.2"/>
    <row r="1200" s="8" customFormat="1" ht="15" customHeight="1" x14ac:dyDescent="0.2"/>
    <row r="1201" s="8" customFormat="1" ht="15" customHeight="1" x14ac:dyDescent="0.2"/>
    <row r="1202" s="8" customFormat="1" ht="15" customHeight="1" x14ac:dyDescent="0.2"/>
    <row r="1203" s="8" customFormat="1" ht="15" customHeight="1" x14ac:dyDescent="0.2"/>
    <row r="1204" s="8" customFormat="1" ht="15" customHeight="1" x14ac:dyDescent="0.2"/>
    <row r="1205" s="8" customFormat="1" ht="15" customHeight="1" x14ac:dyDescent="0.2"/>
    <row r="1206" s="8" customFormat="1" ht="15" customHeight="1" x14ac:dyDescent="0.2"/>
    <row r="1207" s="8" customFormat="1" ht="15" customHeight="1" x14ac:dyDescent="0.2"/>
    <row r="1208" s="8" customFormat="1" ht="15" customHeight="1" x14ac:dyDescent="0.2"/>
    <row r="1209" s="8" customFormat="1" ht="15" customHeight="1" x14ac:dyDescent="0.2"/>
    <row r="1210" s="8" customFormat="1" ht="15" customHeight="1" x14ac:dyDescent="0.2"/>
    <row r="1211" s="8" customFormat="1" ht="15" customHeight="1" x14ac:dyDescent="0.2"/>
    <row r="1212" s="8" customFormat="1" ht="15" customHeight="1" x14ac:dyDescent="0.2"/>
    <row r="1213" s="8" customFormat="1" ht="15" customHeight="1" x14ac:dyDescent="0.2"/>
    <row r="1214" s="8" customFormat="1" ht="15" customHeight="1" x14ac:dyDescent="0.2"/>
    <row r="1215" s="8" customFormat="1" ht="15" customHeight="1" x14ac:dyDescent="0.2"/>
    <row r="1216" s="8" customFormat="1" ht="15" customHeight="1" x14ac:dyDescent="0.2"/>
    <row r="1217" s="8" customFormat="1" ht="15" customHeight="1" x14ac:dyDescent="0.2"/>
    <row r="1218" s="8" customFormat="1" ht="15" customHeight="1" x14ac:dyDescent="0.2"/>
    <row r="1219" s="8" customFormat="1" ht="15" customHeight="1" x14ac:dyDescent="0.2"/>
    <row r="1220" s="8" customFormat="1" ht="15" customHeight="1" x14ac:dyDescent="0.2"/>
    <row r="1221" s="8" customFormat="1" ht="15" customHeight="1" x14ac:dyDescent="0.2"/>
    <row r="1222" s="8" customFormat="1" ht="15" customHeight="1" x14ac:dyDescent="0.2"/>
    <row r="1223" s="8" customFormat="1" ht="15" customHeight="1" x14ac:dyDescent="0.2"/>
    <row r="1224" s="8" customFormat="1" ht="15" customHeight="1" x14ac:dyDescent="0.2"/>
    <row r="1225" s="8" customFormat="1" ht="15" customHeight="1" x14ac:dyDescent="0.2"/>
    <row r="1226" s="8" customFormat="1" ht="15" customHeight="1" x14ac:dyDescent="0.2"/>
    <row r="1227" s="8" customFormat="1" ht="15" customHeight="1" x14ac:dyDescent="0.2"/>
    <row r="1228" s="8" customFormat="1" ht="15" customHeight="1" x14ac:dyDescent="0.2"/>
    <row r="1229" s="8" customFormat="1" ht="15" customHeight="1" x14ac:dyDescent="0.2"/>
    <row r="1230" s="8" customFormat="1" ht="15" customHeight="1" x14ac:dyDescent="0.2"/>
    <row r="1231" s="8" customFormat="1" ht="15" customHeight="1" x14ac:dyDescent="0.2"/>
    <row r="1232" s="8" customFormat="1" ht="15" customHeight="1" x14ac:dyDescent="0.2"/>
    <row r="1233" s="8" customFormat="1" ht="15" customHeight="1" x14ac:dyDescent="0.2"/>
    <row r="1234" s="8" customFormat="1" ht="15" customHeight="1" x14ac:dyDescent="0.2"/>
    <row r="1235" s="8" customFormat="1" ht="15" customHeight="1" x14ac:dyDescent="0.2"/>
    <row r="1236" s="8" customFormat="1" ht="15" customHeight="1" x14ac:dyDescent="0.2"/>
    <row r="1237" s="8" customFormat="1" ht="15" customHeight="1" x14ac:dyDescent="0.2"/>
    <row r="1238" s="8" customFormat="1" ht="15" customHeight="1" x14ac:dyDescent="0.2"/>
    <row r="1239" s="8" customFormat="1" ht="15" customHeight="1" x14ac:dyDescent="0.2"/>
    <row r="1240" s="8" customFormat="1" ht="15" customHeight="1" x14ac:dyDescent="0.2"/>
    <row r="1241" s="8" customFormat="1" ht="15" customHeight="1" x14ac:dyDescent="0.2"/>
    <row r="1242" s="8" customFormat="1" ht="15" customHeight="1" x14ac:dyDescent="0.2"/>
    <row r="1243" s="8" customFormat="1" ht="15" customHeight="1" x14ac:dyDescent="0.2"/>
    <row r="1244" s="8" customFormat="1" ht="15" customHeight="1" x14ac:dyDescent="0.2"/>
    <row r="1245" s="8" customFormat="1" ht="15" customHeight="1" x14ac:dyDescent="0.2"/>
    <row r="1246" s="8" customFormat="1" ht="15" customHeight="1" x14ac:dyDescent="0.2"/>
    <row r="1247" s="8" customFormat="1" ht="15" customHeight="1" x14ac:dyDescent="0.2"/>
    <row r="1248" s="8" customFormat="1" ht="15" customHeight="1" x14ac:dyDescent="0.2"/>
    <row r="1249" s="8" customFormat="1" ht="15" customHeight="1" x14ac:dyDescent="0.2"/>
    <row r="1250" s="8" customFormat="1" ht="15" customHeight="1" x14ac:dyDescent="0.2"/>
    <row r="1251" s="8" customFormat="1" ht="15" customHeight="1" x14ac:dyDescent="0.2"/>
    <row r="1252" s="8" customFormat="1" ht="15" customHeight="1" x14ac:dyDescent="0.2"/>
    <row r="1253" s="8" customFormat="1" ht="15" customHeight="1" x14ac:dyDescent="0.2"/>
    <row r="1254" s="8" customFormat="1" ht="15" customHeight="1" x14ac:dyDescent="0.2"/>
    <row r="1255" s="8" customFormat="1" ht="15" customHeight="1" x14ac:dyDescent="0.2"/>
    <row r="1256" s="8" customFormat="1" ht="15" customHeight="1" x14ac:dyDescent="0.2"/>
    <row r="1257" s="8" customFormat="1" ht="15" customHeight="1" x14ac:dyDescent="0.2"/>
    <row r="1258" s="8" customFormat="1" ht="15" customHeight="1" x14ac:dyDescent="0.2"/>
    <row r="1259" s="8" customFormat="1" ht="15" customHeight="1" x14ac:dyDescent="0.2"/>
    <row r="1260" s="8" customFormat="1" ht="15" customHeight="1" x14ac:dyDescent="0.2"/>
    <row r="1261" s="8" customFormat="1" ht="15" customHeight="1" x14ac:dyDescent="0.2"/>
    <row r="1262" s="8" customFormat="1" ht="15" customHeight="1" x14ac:dyDescent="0.2"/>
    <row r="1263" s="8" customFormat="1" ht="15" customHeight="1" x14ac:dyDescent="0.2"/>
    <row r="1264" s="8" customFormat="1" ht="15" customHeight="1" x14ac:dyDescent="0.2"/>
    <row r="1265" s="8" customFormat="1" ht="15" customHeight="1" x14ac:dyDescent="0.2"/>
    <row r="1266" s="8" customFormat="1" ht="15" customHeight="1" x14ac:dyDescent="0.2"/>
    <row r="1267" s="8" customFormat="1" ht="15" customHeight="1" x14ac:dyDescent="0.2"/>
    <row r="1268" s="8" customFormat="1" ht="15" customHeight="1" x14ac:dyDescent="0.2"/>
    <row r="1269" s="8" customFormat="1" ht="15" customHeight="1" x14ac:dyDescent="0.2"/>
    <row r="1270" s="8" customFormat="1" ht="15" customHeight="1" x14ac:dyDescent="0.2"/>
    <row r="1271" s="8" customFormat="1" ht="15" customHeight="1" x14ac:dyDescent="0.2"/>
    <row r="1272" s="8" customFormat="1" ht="15" customHeight="1" x14ac:dyDescent="0.2"/>
    <row r="1273" s="8" customFormat="1" ht="15" customHeight="1" x14ac:dyDescent="0.2"/>
    <row r="1274" s="8" customFormat="1" ht="15" customHeight="1" x14ac:dyDescent="0.2"/>
    <row r="1275" s="8" customFormat="1" ht="15" customHeight="1" x14ac:dyDescent="0.2"/>
    <row r="1276" s="8" customFormat="1" ht="15" customHeight="1" x14ac:dyDescent="0.2"/>
    <row r="1277" s="8" customFormat="1" ht="15" customHeight="1" x14ac:dyDescent="0.2"/>
    <row r="1278" s="8" customFormat="1" ht="15" customHeight="1" x14ac:dyDescent="0.2"/>
    <row r="1279" s="8" customFormat="1" ht="15" customHeight="1" x14ac:dyDescent="0.2"/>
    <row r="1280" s="8" customFormat="1" ht="15" customHeight="1" x14ac:dyDescent="0.2"/>
    <row r="1281" s="8" customFormat="1" ht="15" customHeight="1" x14ac:dyDescent="0.2"/>
    <row r="1282" s="8" customFormat="1" ht="15" customHeight="1" x14ac:dyDescent="0.2"/>
    <row r="1283" s="8" customFormat="1" ht="15" customHeight="1" x14ac:dyDescent="0.2"/>
    <row r="1284" s="8" customFormat="1" ht="15" customHeight="1" x14ac:dyDescent="0.2"/>
    <row r="1285" s="8" customFormat="1" ht="15" customHeight="1" x14ac:dyDescent="0.2"/>
    <row r="1286" s="8" customFormat="1" ht="15" customHeight="1" x14ac:dyDescent="0.2"/>
    <row r="1287" s="8" customFormat="1" ht="15" customHeight="1" x14ac:dyDescent="0.2"/>
    <row r="1288" s="8" customFormat="1" ht="15" customHeight="1" x14ac:dyDescent="0.2"/>
    <row r="1289" s="8" customFormat="1" ht="15" customHeight="1" x14ac:dyDescent="0.2"/>
    <row r="1290" s="8" customFormat="1" ht="15" customHeight="1" x14ac:dyDescent="0.2"/>
    <row r="1291" s="8" customFormat="1" ht="15" customHeight="1" x14ac:dyDescent="0.2"/>
    <row r="1292" s="8" customFormat="1" ht="15" customHeight="1" x14ac:dyDescent="0.2"/>
    <row r="1293" s="8" customFormat="1" ht="15" customHeight="1" x14ac:dyDescent="0.2"/>
    <row r="1294" s="8" customFormat="1" ht="15" customHeight="1" x14ac:dyDescent="0.2"/>
    <row r="1295" s="8" customFormat="1" ht="15" customHeight="1" x14ac:dyDescent="0.2"/>
    <row r="1296" s="8" customFormat="1" ht="15" customHeight="1" x14ac:dyDescent="0.2"/>
    <row r="1297" s="8" customFormat="1" ht="15" customHeight="1" x14ac:dyDescent="0.2"/>
    <row r="1298" s="8" customFormat="1" ht="15" customHeight="1" x14ac:dyDescent="0.2"/>
    <row r="1299" s="8" customFormat="1" ht="15" customHeight="1" x14ac:dyDescent="0.2"/>
    <row r="1300" s="8" customFormat="1" ht="15" customHeight="1" x14ac:dyDescent="0.2"/>
    <row r="1301" s="8" customFormat="1" ht="15" customHeight="1" x14ac:dyDescent="0.2"/>
    <row r="1302" s="8" customFormat="1" ht="15" customHeight="1" x14ac:dyDescent="0.2"/>
    <row r="1303" s="8" customFormat="1" ht="15" customHeight="1" x14ac:dyDescent="0.2"/>
    <row r="1304" s="8" customFormat="1" ht="15" customHeight="1" x14ac:dyDescent="0.2"/>
    <row r="1305" s="8" customFormat="1" ht="15" customHeight="1" x14ac:dyDescent="0.2"/>
    <row r="1306" s="8" customFormat="1" ht="15" customHeight="1" x14ac:dyDescent="0.2"/>
    <row r="1307" s="8" customFormat="1" ht="15" customHeight="1" x14ac:dyDescent="0.2"/>
    <row r="1308" s="8" customFormat="1" ht="15" customHeight="1" x14ac:dyDescent="0.2"/>
    <row r="1309" s="8" customFormat="1" ht="15" customHeight="1" x14ac:dyDescent="0.2"/>
    <row r="1310" s="8" customFormat="1" ht="15" customHeight="1" x14ac:dyDescent="0.2"/>
    <row r="1311" s="8" customFormat="1" ht="15" customHeight="1" x14ac:dyDescent="0.2"/>
    <row r="1312" s="8" customFormat="1" ht="15" customHeight="1" x14ac:dyDescent="0.2"/>
    <row r="1313" s="8" customFormat="1" ht="15" customHeight="1" x14ac:dyDescent="0.2"/>
    <row r="1314" s="8" customFormat="1" ht="15" customHeight="1" x14ac:dyDescent="0.2"/>
    <row r="1315" s="8" customFormat="1" ht="15" customHeight="1" x14ac:dyDescent="0.2"/>
    <row r="1316" s="8" customFormat="1" ht="15" customHeight="1" x14ac:dyDescent="0.2"/>
    <row r="1317" s="8" customFormat="1" ht="15" customHeight="1" x14ac:dyDescent="0.2"/>
    <row r="1318" s="8" customFormat="1" ht="15" customHeight="1" x14ac:dyDescent="0.2"/>
    <row r="1319" s="8" customFormat="1" ht="15" customHeight="1" x14ac:dyDescent="0.2"/>
    <row r="1320" s="8" customFormat="1" ht="15" customHeight="1" x14ac:dyDescent="0.2"/>
    <row r="1321" s="8" customFormat="1" ht="15" customHeight="1" x14ac:dyDescent="0.2"/>
    <row r="1322" s="8" customFormat="1" ht="15" customHeight="1" x14ac:dyDescent="0.2"/>
    <row r="1323" s="8" customFormat="1" ht="15" customHeight="1" x14ac:dyDescent="0.2"/>
    <row r="1324" s="8" customFormat="1" ht="15" customHeight="1" x14ac:dyDescent="0.2"/>
    <row r="1325" s="8" customFormat="1" ht="15" customHeight="1" x14ac:dyDescent="0.2"/>
    <row r="1326" s="8" customFormat="1" ht="15" customHeight="1" x14ac:dyDescent="0.2"/>
    <row r="1327" s="8" customFormat="1" ht="15" customHeight="1" x14ac:dyDescent="0.2"/>
    <row r="1328" s="8" customFormat="1" ht="15" customHeight="1" x14ac:dyDescent="0.2"/>
    <row r="1329" s="8" customFormat="1" ht="15" customHeight="1" x14ac:dyDescent="0.2"/>
    <row r="1330" s="8" customFormat="1" ht="15" customHeight="1" x14ac:dyDescent="0.2"/>
    <row r="1331" s="8" customFormat="1" ht="15" customHeight="1" x14ac:dyDescent="0.2"/>
    <row r="1332" s="8" customFormat="1" ht="15" customHeight="1" x14ac:dyDescent="0.2"/>
    <row r="1333" s="8" customFormat="1" ht="15" customHeight="1" x14ac:dyDescent="0.2"/>
    <row r="1334" s="8" customFormat="1" ht="15" customHeight="1" x14ac:dyDescent="0.2"/>
    <row r="1335" s="8" customFormat="1" ht="15" customHeight="1" x14ac:dyDescent="0.2"/>
    <row r="1336" s="8" customFormat="1" ht="15" customHeight="1" x14ac:dyDescent="0.2"/>
    <row r="1337" s="8" customFormat="1" ht="15" customHeight="1" x14ac:dyDescent="0.2"/>
    <row r="1338" s="8" customFormat="1" ht="15" customHeight="1" x14ac:dyDescent="0.2"/>
    <row r="1339" s="8" customFormat="1" ht="15" customHeight="1" x14ac:dyDescent="0.2"/>
    <row r="1340" s="8" customFormat="1" ht="15" customHeight="1" x14ac:dyDescent="0.2"/>
    <row r="1341" s="8" customFormat="1" ht="15" customHeight="1" x14ac:dyDescent="0.2"/>
    <row r="1342" s="8" customFormat="1" ht="15" customHeight="1" x14ac:dyDescent="0.2"/>
    <row r="1343" s="8" customFormat="1" ht="15" customHeight="1" x14ac:dyDescent="0.2"/>
    <row r="1344" s="8" customFormat="1" ht="15" customHeight="1" x14ac:dyDescent="0.2"/>
    <row r="1345" s="8" customFormat="1" ht="15" customHeight="1" x14ac:dyDescent="0.2"/>
    <row r="1346" s="8" customFormat="1" ht="15" customHeight="1" x14ac:dyDescent="0.2"/>
    <row r="1347" s="8" customFormat="1" ht="15" customHeight="1" x14ac:dyDescent="0.2"/>
    <row r="1348" s="8" customFormat="1" ht="15" customHeight="1" x14ac:dyDescent="0.2"/>
    <row r="1349" s="8" customFormat="1" ht="15" customHeight="1" x14ac:dyDescent="0.2"/>
    <row r="1350" s="8" customFormat="1" ht="15" customHeight="1" x14ac:dyDescent="0.2"/>
    <row r="1351" s="8" customFormat="1" ht="15" customHeight="1" x14ac:dyDescent="0.2"/>
    <row r="1352" s="8" customFormat="1" ht="15" customHeight="1" x14ac:dyDescent="0.2"/>
    <row r="1353" s="8" customFormat="1" ht="15" customHeight="1" x14ac:dyDescent="0.2"/>
    <row r="1354" s="8" customFormat="1" ht="15" customHeight="1" x14ac:dyDescent="0.2"/>
    <row r="1355" s="8" customFormat="1" ht="15" customHeight="1" x14ac:dyDescent="0.2"/>
    <row r="1356" s="8" customFormat="1" ht="15" customHeight="1" x14ac:dyDescent="0.2"/>
    <row r="1357" s="8" customFormat="1" ht="15" customHeight="1" x14ac:dyDescent="0.2"/>
    <row r="1358" s="8" customFormat="1" ht="15" customHeight="1" x14ac:dyDescent="0.2"/>
    <row r="1359" s="8" customFormat="1" ht="15" customHeight="1" x14ac:dyDescent="0.2"/>
    <row r="1360" s="8" customFormat="1" ht="15" customHeight="1" x14ac:dyDescent="0.2"/>
    <row r="1361" s="8" customFormat="1" ht="15" customHeight="1" x14ac:dyDescent="0.2"/>
    <row r="1362" s="8" customFormat="1" ht="15" customHeight="1" x14ac:dyDescent="0.2"/>
    <row r="1363" s="8" customFormat="1" ht="15" customHeight="1" x14ac:dyDescent="0.2"/>
    <row r="1364" s="8" customFormat="1" ht="15" customHeight="1" x14ac:dyDescent="0.2"/>
    <row r="1365" s="8" customFormat="1" ht="15" customHeight="1" x14ac:dyDescent="0.2"/>
    <row r="1366" s="8" customFormat="1" ht="15" customHeight="1" x14ac:dyDescent="0.2"/>
    <row r="1367" s="8" customFormat="1" ht="15" customHeight="1" x14ac:dyDescent="0.2"/>
    <row r="1368" s="8" customFormat="1" ht="15" customHeight="1" x14ac:dyDescent="0.2"/>
    <row r="1369" s="8" customFormat="1" ht="15" customHeight="1" x14ac:dyDescent="0.2"/>
    <row r="1370" s="8" customFormat="1" ht="15" customHeight="1" x14ac:dyDescent="0.2"/>
    <row r="1371" s="8" customFormat="1" ht="15" customHeight="1" x14ac:dyDescent="0.2"/>
    <row r="1372" s="8" customFormat="1" ht="15" customHeight="1" x14ac:dyDescent="0.2"/>
    <row r="1373" s="8" customFormat="1" ht="15" customHeight="1" x14ac:dyDescent="0.2"/>
    <row r="1374" s="8" customFormat="1" ht="15" customHeight="1" x14ac:dyDescent="0.2"/>
    <row r="1375" s="8" customFormat="1" ht="15" customHeight="1" x14ac:dyDescent="0.2"/>
    <row r="1376" s="8" customFormat="1" ht="15" customHeight="1" x14ac:dyDescent="0.2"/>
    <row r="1377" s="8" customFormat="1" ht="15" customHeight="1" x14ac:dyDescent="0.2"/>
    <row r="1378" s="8" customFormat="1" ht="15" customHeight="1" x14ac:dyDescent="0.2"/>
    <row r="1379" s="8" customFormat="1" ht="15" customHeight="1" x14ac:dyDescent="0.2"/>
    <row r="1380" s="8" customFormat="1" ht="15" customHeight="1" x14ac:dyDescent="0.2"/>
    <row r="1381" s="8" customFormat="1" ht="15" customHeight="1" x14ac:dyDescent="0.2"/>
    <row r="1382" s="8" customFormat="1" ht="15" customHeight="1" x14ac:dyDescent="0.2"/>
    <row r="1383" s="8" customFormat="1" ht="15" customHeight="1" x14ac:dyDescent="0.2"/>
    <row r="1384" s="8" customFormat="1" ht="15" customHeight="1" x14ac:dyDescent="0.2"/>
    <row r="1385" s="8" customFormat="1" ht="15" customHeight="1" x14ac:dyDescent="0.2"/>
    <row r="1386" s="8" customFormat="1" ht="15" customHeight="1" x14ac:dyDescent="0.2"/>
    <row r="1387" s="8" customFormat="1" ht="15" customHeight="1" x14ac:dyDescent="0.2"/>
    <row r="1388" s="8" customFormat="1" ht="15" customHeight="1" x14ac:dyDescent="0.2"/>
    <row r="1389" s="8" customFormat="1" ht="15" customHeight="1" x14ac:dyDescent="0.2"/>
    <row r="1390" s="8" customFormat="1" ht="15" customHeight="1" x14ac:dyDescent="0.2"/>
    <row r="1391" s="8" customFormat="1" ht="15" customHeight="1" x14ac:dyDescent="0.2"/>
    <row r="1392" s="8" customFormat="1" ht="15" customHeight="1" x14ac:dyDescent="0.2"/>
    <row r="1393" s="8" customFormat="1" ht="15" customHeight="1" x14ac:dyDescent="0.2"/>
    <row r="1394" s="8" customFormat="1" ht="15" customHeight="1" x14ac:dyDescent="0.2"/>
    <row r="1395" s="8" customFormat="1" ht="15" customHeight="1" x14ac:dyDescent="0.2"/>
    <row r="1396" s="8" customFormat="1" ht="15" customHeight="1" x14ac:dyDescent="0.2"/>
    <row r="1397" s="8" customFormat="1" ht="15" customHeight="1" x14ac:dyDescent="0.2"/>
    <row r="1398" s="8" customFormat="1" ht="15" customHeight="1" x14ac:dyDescent="0.2"/>
    <row r="1399" s="8" customFormat="1" ht="15" customHeight="1" x14ac:dyDescent="0.2"/>
    <row r="1400" s="8" customFormat="1" ht="15" customHeight="1" x14ac:dyDescent="0.2"/>
    <row r="1401" s="8" customFormat="1" ht="15" customHeight="1" x14ac:dyDescent="0.2"/>
    <row r="1402" s="8" customFormat="1" ht="15" customHeight="1" x14ac:dyDescent="0.2"/>
    <row r="1403" s="8" customFormat="1" ht="15" customHeight="1" x14ac:dyDescent="0.2"/>
    <row r="1404" s="8" customFormat="1" ht="15" customHeight="1" x14ac:dyDescent="0.2"/>
    <row r="1405" s="8" customFormat="1" ht="15" customHeight="1" x14ac:dyDescent="0.2"/>
    <row r="1406" s="8" customFormat="1" ht="15" customHeight="1" x14ac:dyDescent="0.2"/>
    <row r="1407" s="8" customFormat="1" ht="15" customHeight="1" x14ac:dyDescent="0.2"/>
    <row r="1408" s="8" customFormat="1" ht="15" customHeight="1" x14ac:dyDescent="0.2"/>
    <row r="1409" s="8" customFormat="1" ht="15" customHeight="1" x14ac:dyDescent="0.2"/>
    <row r="1410" s="8" customFormat="1" ht="15" customHeight="1" x14ac:dyDescent="0.2"/>
    <row r="1411" s="8" customFormat="1" ht="15" customHeight="1" x14ac:dyDescent="0.2"/>
    <row r="1412" s="8" customFormat="1" ht="15" customHeight="1" x14ac:dyDescent="0.2"/>
    <row r="1413" s="8" customFormat="1" ht="15" customHeight="1" x14ac:dyDescent="0.2"/>
    <row r="1414" s="8" customFormat="1" ht="15" customHeight="1" x14ac:dyDescent="0.2"/>
    <row r="1415" s="8" customFormat="1" ht="15" customHeight="1" x14ac:dyDescent="0.2"/>
    <row r="1416" s="8" customFormat="1" ht="15" customHeight="1" x14ac:dyDescent="0.2"/>
    <row r="1417" s="8" customFormat="1" ht="15" customHeight="1" x14ac:dyDescent="0.2"/>
    <row r="1418" s="8" customFormat="1" ht="15" customHeight="1" x14ac:dyDescent="0.2"/>
    <row r="1419" s="8" customFormat="1" ht="15" customHeight="1" x14ac:dyDescent="0.2"/>
    <row r="1420" s="8" customFormat="1" ht="15" customHeight="1" x14ac:dyDescent="0.2"/>
    <row r="1421" s="8" customFormat="1" ht="15" customHeight="1" x14ac:dyDescent="0.2"/>
    <row r="1422" s="8" customFormat="1" ht="15" customHeight="1" x14ac:dyDescent="0.2"/>
    <row r="1423" s="8" customFormat="1" ht="15" customHeight="1" x14ac:dyDescent="0.2"/>
    <row r="1424" s="8" customFormat="1" ht="15" customHeight="1" x14ac:dyDescent="0.2"/>
    <row r="1425" s="8" customFormat="1" ht="15" customHeight="1" x14ac:dyDescent="0.2"/>
    <row r="1426" s="8" customFormat="1" ht="15" customHeight="1" x14ac:dyDescent="0.2"/>
    <row r="1427" s="8" customFormat="1" ht="15" customHeight="1" x14ac:dyDescent="0.2"/>
    <row r="1428" s="8" customFormat="1" ht="15" customHeight="1" x14ac:dyDescent="0.2"/>
    <row r="1429" s="8" customFormat="1" ht="15" customHeight="1" x14ac:dyDescent="0.2"/>
    <row r="1430" s="8" customFormat="1" ht="15" customHeight="1" x14ac:dyDescent="0.2"/>
    <row r="1431" s="8" customFormat="1" ht="15" customHeight="1" x14ac:dyDescent="0.2"/>
    <row r="1432" s="8" customFormat="1" ht="15" customHeight="1" x14ac:dyDescent="0.2"/>
    <row r="1433" s="8" customFormat="1" ht="15" customHeight="1" x14ac:dyDescent="0.2"/>
    <row r="1434" s="8" customFormat="1" ht="15" customHeight="1" x14ac:dyDescent="0.2"/>
    <row r="1435" s="8" customFormat="1" ht="15" customHeight="1" x14ac:dyDescent="0.2"/>
    <row r="1436" s="8" customFormat="1" ht="15" customHeight="1" x14ac:dyDescent="0.2"/>
    <row r="1437" s="8" customFormat="1" ht="15" customHeight="1" x14ac:dyDescent="0.2"/>
    <row r="1438" s="8" customFormat="1" ht="15" customHeight="1" x14ac:dyDescent="0.2"/>
    <row r="1439" s="8" customFormat="1" ht="15" customHeight="1" x14ac:dyDescent="0.2"/>
    <row r="1440" s="8" customFormat="1" ht="15" customHeight="1" x14ac:dyDescent="0.2"/>
    <row r="1441" s="8" customFormat="1" ht="15" customHeight="1" x14ac:dyDescent="0.2"/>
    <row r="1442" s="8" customFormat="1" ht="15" customHeight="1" x14ac:dyDescent="0.2"/>
    <row r="1443" s="8" customFormat="1" ht="15" customHeight="1" x14ac:dyDescent="0.2"/>
    <row r="1444" s="8" customFormat="1" ht="15" customHeight="1" x14ac:dyDescent="0.2"/>
    <row r="1445" s="8" customFormat="1" ht="15" customHeight="1" x14ac:dyDescent="0.2"/>
    <row r="1446" s="8" customFormat="1" ht="15" customHeight="1" x14ac:dyDescent="0.2"/>
    <row r="1447" s="8" customFormat="1" ht="15" customHeight="1" x14ac:dyDescent="0.2"/>
    <row r="1448" s="8" customFormat="1" ht="15" customHeight="1" x14ac:dyDescent="0.2"/>
    <row r="1449" s="8" customFormat="1" ht="15" customHeight="1" x14ac:dyDescent="0.2"/>
    <row r="1450" s="8" customFormat="1" ht="15" customHeight="1" x14ac:dyDescent="0.2"/>
    <row r="1451" s="8" customFormat="1" ht="15" customHeight="1" x14ac:dyDescent="0.2"/>
    <row r="1452" s="8" customFormat="1" ht="15" customHeight="1" x14ac:dyDescent="0.2"/>
    <row r="1453" s="8" customFormat="1" ht="15" customHeight="1" x14ac:dyDescent="0.2"/>
    <row r="1454" s="8" customFormat="1" ht="15" customHeight="1" x14ac:dyDescent="0.2"/>
    <row r="1455" s="8" customFormat="1" ht="15" customHeight="1" x14ac:dyDescent="0.2"/>
    <row r="1456" s="8" customFormat="1" ht="15" customHeight="1" x14ac:dyDescent="0.2"/>
    <row r="1457" s="8" customFormat="1" ht="15" customHeight="1" x14ac:dyDescent="0.2"/>
    <row r="1458" s="8" customFormat="1" ht="15" customHeight="1" x14ac:dyDescent="0.2"/>
    <row r="1459" s="8" customFormat="1" ht="15" customHeight="1" x14ac:dyDescent="0.2"/>
    <row r="1460" s="8" customFormat="1" ht="15" customHeight="1" x14ac:dyDescent="0.2"/>
    <row r="1461" s="8" customFormat="1" ht="15" customHeight="1" x14ac:dyDescent="0.2"/>
    <row r="1462" s="8" customFormat="1" ht="15" customHeight="1" x14ac:dyDescent="0.2"/>
    <row r="1463" s="8" customFormat="1" ht="15" customHeight="1" x14ac:dyDescent="0.2"/>
    <row r="1464" s="8" customFormat="1" ht="15" customHeight="1" x14ac:dyDescent="0.2"/>
    <row r="1465" s="8" customFormat="1" ht="15" customHeight="1" x14ac:dyDescent="0.2"/>
    <row r="1466" s="8" customFormat="1" ht="15" customHeight="1" x14ac:dyDescent="0.2"/>
    <row r="1467" s="8" customFormat="1" ht="15" customHeight="1" x14ac:dyDescent="0.2"/>
    <row r="1468" s="8" customFormat="1" ht="15" customHeight="1" x14ac:dyDescent="0.2"/>
    <row r="1469" s="8" customFormat="1" ht="15" customHeight="1" x14ac:dyDescent="0.2"/>
    <row r="1470" s="8" customFormat="1" ht="15" customHeight="1" x14ac:dyDescent="0.2"/>
    <row r="1471" s="8" customFormat="1" ht="15" customHeight="1" x14ac:dyDescent="0.2"/>
    <row r="1472" s="8" customFormat="1" ht="15" customHeight="1" x14ac:dyDescent="0.2"/>
    <row r="1473" s="8" customFormat="1" ht="15" customHeight="1" x14ac:dyDescent="0.2"/>
    <row r="1474" s="8" customFormat="1" ht="15" customHeight="1" x14ac:dyDescent="0.2"/>
    <row r="1475" s="8" customFormat="1" ht="15" customHeight="1" x14ac:dyDescent="0.2"/>
    <row r="1476" s="8" customFormat="1" ht="15" customHeight="1" x14ac:dyDescent="0.2"/>
    <row r="1477" s="8" customFormat="1" ht="15" customHeight="1" x14ac:dyDescent="0.2"/>
    <row r="1478" s="8" customFormat="1" ht="15" customHeight="1" x14ac:dyDescent="0.2"/>
    <row r="1479" s="8" customFormat="1" ht="15" customHeight="1" x14ac:dyDescent="0.2"/>
    <row r="1480" s="8" customFormat="1" ht="15" customHeight="1" x14ac:dyDescent="0.2"/>
    <row r="1481" s="8" customFormat="1" ht="15" customHeight="1" x14ac:dyDescent="0.2"/>
    <row r="1482" s="8" customFormat="1" ht="15" customHeight="1" x14ac:dyDescent="0.2"/>
    <row r="1483" s="8" customFormat="1" ht="15" customHeight="1" x14ac:dyDescent="0.2"/>
    <row r="1484" s="8" customFormat="1" ht="15" customHeight="1" x14ac:dyDescent="0.2"/>
    <row r="1485" s="8" customFormat="1" ht="15" customHeight="1" x14ac:dyDescent="0.2"/>
    <row r="1486" s="8" customFormat="1" ht="15" customHeight="1" x14ac:dyDescent="0.2"/>
    <row r="1487" s="8" customFormat="1" ht="15" customHeight="1" x14ac:dyDescent="0.2"/>
    <row r="1488" s="8" customFormat="1" ht="15" customHeight="1" x14ac:dyDescent="0.2"/>
    <row r="1489" s="8" customFormat="1" ht="15" customHeight="1" x14ac:dyDescent="0.2"/>
    <row r="1490" s="8" customFormat="1" ht="15" customHeight="1" x14ac:dyDescent="0.2"/>
    <row r="1491" s="8" customFormat="1" ht="15" customHeight="1" x14ac:dyDescent="0.2"/>
    <row r="1492" s="8" customFormat="1" ht="15" customHeight="1" x14ac:dyDescent="0.2"/>
    <row r="1493" s="8" customFormat="1" ht="15" customHeight="1" x14ac:dyDescent="0.2"/>
    <row r="1494" s="8" customFormat="1" ht="15" customHeight="1" x14ac:dyDescent="0.2"/>
    <row r="1495" s="8" customFormat="1" ht="15" customHeight="1" x14ac:dyDescent="0.2"/>
    <row r="1496" s="8" customFormat="1" ht="15" customHeight="1" x14ac:dyDescent="0.2"/>
    <row r="1497" s="8" customFormat="1" ht="15" customHeight="1" x14ac:dyDescent="0.2"/>
    <row r="1498" s="8" customFormat="1" ht="15" customHeight="1" x14ac:dyDescent="0.2"/>
    <row r="1499" s="8" customFormat="1" ht="15" customHeight="1" x14ac:dyDescent="0.2"/>
    <row r="1500" s="8" customFormat="1" ht="15" customHeight="1" x14ac:dyDescent="0.2"/>
    <row r="1501" s="8" customFormat="1" ht="15" customHeight="1" x14ac:dyDescent="0.2"/>
    <row r="1502" s="8" customFormat="1" ht="15" customHeight="1" x14ac:dyDescent="0.2"/>
    <row r="1503" s="8" customFormat="1" ht="15" customHeight="1" x14ac:dyDescent="0.2"/>
    <row r="1504" s="8" customFormat="1" ht="15" customHeight="1" x14ac:dyDescent="0.2"/>
    <row r="1505" s="8" customFormat="1" ht="15" customHeight="1" x14ac:dyDescent="0.2"/>
    <row r="1506" s="8" customFormat="1" ht="15" customHeight="1" x14ac:dyDescent="0.2"/>
    <row r="1507" s="8" customFormat="1" ht="15" customHeight="1" x14ac:dyDescent="0.2"/>
    <row r="1508" s="8" customFormat="1" ht="15" customHeight="1" x14ac:dyDescent="0.2"/>
    <row r="1509" s="8" customFormat="1" ht="15" customHeight="1" x14ac:dyDescent="0.2"/>
    <row r="1510" s="8" customFormat="1" ht="15" customHeight="1" x14ac:dyDescent="0.2"/>
    <row r="1511" s="8" customFormat="1" ht="15" customHeight="1" x14ac:dyDescent="0.2"/>
    <row r="1512" s="8" customFormat="1" ht="15" customHeight="1" x14ac:dyDescent="0.2"/>
    <row r="1513" s="8" customFormat="1" ht="15" customHeight="1" x14ac:dyDescent="0.2"/>
    <row r="1514" s="8" customFormat="1" ht="15" customHeight="1" x14ac:dyDescent="0.2"/>
    <row r="1515" s="8" customFormat="1" ht="15" customHeight="1" x14ac:dyDescent="0.2"/>
    <row r="1516" s="8" customFormat="1" ht="15" customHeight="1" x14ac:dyDescent="0.2"/>
    <row r="1517" s="8" customFormat="1" ht="15" customHeight="1" x14ac:dyDescent="0.2"/>
    <row r="1518" s="8" customFormat="1" ht="15" customHeight="1" x14ac:dyDescent="0.2"/>
    <row r="1519" s="8" customFormat="1" ht="15" customHeight="1" x14ac:dyDescent="0.2"/>
    <row r="1520" s="8" customFormat="1" ht="15" customHeight="1" x14ac:dyDescent="0.2"/>
    <row r="1521" s="8" customFormat="1" ht="15" customHeight="1" x14ac:dyDescent="0.2"/>
    <row r="1522" s="8" customFormat="1" ht="15" customHeight="1" x14ac:dyDescent="0.2"/>
    <row r="1523" s="8" customFormat="1" ht="15" customHeight="1" x14ac:dyDescent="0.2"/>
    <row r="1524" s="8" customFormat="1" ht="15" customHeight="1" x14ac:dyDescent="0.2"/>
    <row r="1525" s="8" customFormat="1" ht="15" customHeight="1" x14ac:dyDescent="0.2"/>
    <row r="1526" s="8" customFormat="1" ht="15" customHeight="1" x14ac:dyDescent="0.2"/>
    <row r="1527" s="8" customFormat="1" ht="15" customHeight="1" x14ac:dyDescent="0.2"/>
    <row r="1528" s="8" customFormat="1" ht="15" customHeight="1" x14ac:dyDescent="0.2"/>
    <row r="1529" s="8" customFormat="1" ht="15" customHeight="1" x14ac:dyDescent="0.2"/>
    <row r="1530" s="8" customFormat="1" ht="15" customHeight="1" x14ac:dyDescent="0.2"/>
    <row r="1531" s="8" customFormat="1" ht="15" customHeight="1" x14ac:dyDescent="0.2"/>
    <row r="1532" s="8" customFormat="1" ht="15" customHeight="1" x14ac:dyDescent="0.2"/>
    <row r="1533" s="8" customFormat="1" ht="15" customHeight="1" x14ac:dyDescent="0.2"/>
    <row r="1534" s="8" customFormat="1" ht="15" customHeight="1" x14ac:dyDescent="0.2"/>
    <row r="1535" s="8" customFormat="1" ht="15" customHeight="1" x14ac:dyDescent="0.2"/>
    <row r="1536" s="8" customFormat="1" ht="15" customHeight="1" x14ac:dyDescent="0.2"/>
    <row r="1537" s="8" customFormat="1" ht="15" customHeight="1" x14ac:dyDescent="0.2"/>
    <row r="1538" s="8" customFormat="1" ht="15" customHeight="1" x14ac:dyDescent="0.2"/>
    <row r="1539" s="8" customFormat="1" ht="15" customHeight="1" x14ac:dyDescent="0.2"/>
    <row r="1540" s="8" customFormat="1" ht="15" customHeight="1" x14ac:dyDescent="0.2"/>
    <row r="1541" s="8" customFormat="1" ht="15" customHeight="1" x14ac:dyDescent="0.2"/>
  </sheetData>
  <sheetProtection algorithmName="SHA-512" hashValue="qdkaHwwn8xXPrhmjZ1GrElHRoNTgXZ/XdWVxLEi9SCeIzTx8NoDawZKwtHoLmT0yYg7ZR8H+U4jPZ6xgGiTYCQ==" saltValue="zc/Gigzj4v4Lb5AW2WSBEw==" spinCount="100000" sheet="1" objects="1" scenarios="1"/>
  <mergeCells count="81">
    <mergeCell ref="C90:J98"/>
    <mergeCell ref="M91:N92"/>
    <mergeCell ref="L95:L96"/>
    <mergeCell ref="L46:P74"/>
    <mergeCell ref="C120:J120"/>
    <mergeCell ref="C106:J108"/>
    <mergeCell ref="C109:J113"/>
    <mergeCell ref="C115:J118"/>
    <mergeCell ref="L97:N101"/>
    <mergeCell ref="C99:J101"/>
    <mergeCell ref="B166:D166"/>
    <mergeCell ref="C20:G21"/>
    <mergeCell ref="B165:D165"/>
    <mergeCell ref="B30:C32"/>
    <mergeCell ref="D30:F32"/>
    <mergeCell ref="G30:I32"/>
    <mergeCell ref="C126:J128"/>
    <mergeCell ref="C129:K131"/>
    <mergeCell ref="C102:J102"/>
    <mergeCell ref="C114:J114"/>
    <mergeCell ref="J36:L38"/>
    <mergeCell ref="B42:C44"/>
    <mergeCell ref="D42:F44"/>
    <mergeCell ref="G42:I44"/>
    <mergeCell ref="J42:L44"/>
    <mergeCell ref="D39:F41"/>
    <mergeCell ref="K143:K144"/>
    <mergeCell ref="B164:D164"/>
    <mergeCell ref="B143:E144"/>
    <mergeCell ref="F143:H144"/>
    <mergeCell ref="B159:G160"/>
    <mergeCell ref="J162:O162"/>
    <mergeCell ref="B154:J158"/>
    <mergeCell ref="B147:E148"/>
    <mergeCell ref="B146:E146"/>
    <mergeCell ref="B150:E150"/>
    <mergeCell ref="B151:E152"/>
    <mergeCell ref="H146:L152"/>
    <mergeCell ref="G146:G147"/>
    <mergeCell ref="B24:J26"/>
    <mergeCell ref="B27:J28"/>
    <mergeCell ref="C14:F14"/>
    <mergeCell ref="C19:F19"/>
    <mergeCell ref="B23:J23"/>
    <mergeCell ref="M2:O2"/>
    <mergeCell ref="B4:H5"/>
    <mergeCell ref="C15:D15"/>
    <mergeCell ref="B6:J9"/>
    <mergeCell ref="B12:J13"/>
    <mergeCell ref="B142:E142"/>
    <mergeCell ref="J30:L32"/>
    <mergeCell ref="M30:O32"/>
    <mergeCell ref="B33:C35"/>
    <mergeCell ref="D33:F35"/>
    <mergeCell ref="G33:I35"/>
    <mergeCell ref="J33:L35"/>
    <mergeCell ref="M33:O35"/>
    <mergeCell ref="G36:I38"/>
    <mergeCell ref="M42:O44"/>
    <mergeCell ref="G39:I41"/>
    <mergeCell ref="J39:L41"/>
    <mergeCell ref="M39:O41"/>
    <mergeCell ref="C121:J125"/>
    <mergeCell ref="K46:K47"/>
    <mergeCell ref="B54:J70"/>
    <mergeCell ref="M36:O38"/>
    <mergeCell ref="B134:J137"/>
    <mergeCell ref="B139:E140"/>
    <mergeCell ref="F139:H140"/>
    <mergeCell ref="B138:E138"/>
    <mergeCell ref="M93:N94"/>
    <mergeCell ref="B88:J89"/>
    <mergeCell ref="L91:L92"/>
    <mergeCell ref="L93:L94"/>
    <mergeCell ref="B39:C41"/>
    <mergeCell ref="B83:J85"/>
    <mergeCell ref="D36:F38"/>
    <mergeCell ref="B36:C38"/>
    <mergeCell ref="B71:J74"/>
    <mergeCell ref="B46:J53"/>
    <mergeCell ref="M95:N96"/>
  </mergeCells>
  <phoneticPr fontId="71" type="noConversion"/>
  <hyperlinks>
    <hyperlink ref="B166:D166" r:id="rId1" location="'Αντιδράσεις οξέων - βάσεων'!A1" display="… στην αρχή της σελίδας"/>
  </hyperlinks>
  <pageMargins left="0.75" right="0.75" top="1" bottom="1" header="0.5" footer="0.5"/>
  <pageSetup paperSize="9" orientation="portrait" horizontalDpi="300" verticalDpi="300" r:id="rId2"/>
  <headerFooter alignWithMargins="0"/>
  <drawing r:id="rId3"/>
  <legacyDrawing r:id="rId4"/>
  <oleObjects>
    <mc:AlternateContent xmlns:mc="http://schemas.openxmlformats.org/markup-compatibility/2006">
      <mc:Choice Requires="x14">
        <oleObject progId="Equation.3" shapeId="8604" r:id="rId5">
          <objectPr defaultSize="0" autoPict="0" r:id="rId6">
            <anchor moveWithCells="1">
              <from>
                <xdr:col>7</xdr:col>
                <xdr:colOff>561975</xdr:colOff>
                <xdr:row>137</xdr:row>
                <xdr:rowOff>133350</xdr:rowOff>
              </from>
              <to>
                <xdr:col>10</xdr:col>
                <xdr:colOff>342900</xdr:colOff>
                <xdr:row>140</xdr:row>
                <xdr:rowOff>57150</xdr:rowOff>
              </to>
            </anchor>
          </objectPr>
        </oleObject>
      </mc:Choice>
      <mc:Fallback>
        <oleObject progId="Equation.3" shapeId="8604" r:id="rId5"/>
      </mc:Fallback>
    </mc:AlternateContent>
    <mc:AlternateContent xmlns:mc="http://schemas.openxmlformats.org/markup-compatibility/2006">
      <mc:Choice Requires="x14">
        <oleObject progId="Equation.3" shapeId="8607" r:id="rId7">
          <objectPr defaultSize="0" autoPict="0" r:id="rId8">
            <anchor moveWithCells="1">
              <from>
                <xdr:col>7</xdr:col>
                <xdr:colOff>552450</xdr:colOff>
                <xdr:row>141</xdr:row>
                <xdr:rowOff>114300</xdr:rowOff>
              </from>
              <to>
                <xdr:col>10</xdr:col>
                <xdr:colOff>352425</xdr:colOff>
                <xdr:row>144</xdr:row>
                <xdr:rowOff>66675</xdr:rowOff>
              </to>
            </anchor>
          </objectPr>
        </oleObject>
      </mc:Choice>
      <mc:Fallback>
        <oleObject progId="Equation.3" shapeId="8607" r:id="rId7"/>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zoomScale="93" zoomScaleNormal="93" workbookViewId="0"/>
  </sheetViews>
  <sheetFormatPr defaultColWidth="9.140625" defaultRowHeight="15.95" customHeight="1" x14ac:dyDescent="0.2"/>
  <cols>
    <col min="1" max="16384" width="9.140625" style="9"/>
  </cols>
  <sheetData>
    <row r="1" spans="1:17" ht="15.95" customHeight="1" x14ac:dyDescent="0.2">
      <c r="A1" s="4"/>
      <c r="B1" s="4"/>
      <c r="C1" s="4"/>
      <c r="D1" s="4"/>
      <c r="E1" s="4"/>
      <c r="F1" s="4"/>
      <c r="G1" s="4"/>
      <c r="H1" s="4"/>
      <c r="I1" s="4"/>
      <c r="J1" s="4"/>
      <c r="K1" s="4"/>
      <c r="L1" s="4"/>
      <c r="M1" s="4"/>
      <c r="N1" s="4"/>
      <c r="O1" s="4"/>
      <c r="P1" s="2"/>
      <c r="Q1" s="2"/>
    </row>
    <row r="2" spans="1:17" ht="15.95" customHeight="1" x14ac:dyDescent="0.2">
      <c r="A2" s="2"/>
      <c r="B2" s="2"/>
      <c r="C2" s="2"/>
      <c r="D2" s="2"/>
      <c r="E2" s="2"/>
      <c r="F2" s="2"/>
      <c r="G2" s="2"/>
      <c r="H2" s="2"/>
      <c r="I2" s="2"/>
      <c r="J2" s="2"/>
      <c r="K2" s="2"/>
      <c r="L2" s="2"/>
      <c r="M2" s="269" t="s">
        <v>81</v>
      </c>
      <c r="N2" s="269"/>
      <c r="O2" s="269"/>
      <c r="P2" s="2"/>
      <c r="Q2" s="2"/>
    </row>
    <row r="3" spans="1:17" ht="15.95" customHeight="1" x14ac:dyDescent="0.2">
      <c r="A3" s="4"/>
      <c r="B3" s="4"/>
      <c r="C3" s="4"/>
      <c r="D3" s="4"/>
      <c r="E3" s="4"/>
      <c r="F3" s="4"/>
      <c r="G3" s="4"/>
      <c r="H3" s="4"/>
      <c r="I3" s="4"/>
      <c r="J3" s="4"/>
      <c r="K3" s="4"/>
      <c r="L3" s="4"/>
      <c r="M3" s="4"/>
      <c r="N3" s="4"/>
      <c r="O3" s="4"/>
      <c r="P3" s="2"/>
      <c r="Q3" s="2"/>
    </row>
    <row r="4" spans="1:17" ht="15.95" customHeight="1" x14ac:dyDescent="0.2">
      <c r="A4" s="4"/>
      <c r="B4" s="161" t="s">
        <v>450</v>
      </c>
      <c r="C4" s="161"/>
      <c r="D4" s="161"/>
      <c r="E4" s="161"/>
      <c r="F4" s="161"/>
      <c r="G4" s="161"/>
      <c r="H4" s="161"/>
      <c r="I4" s="4"/>
      <c r="J4" s="4"/>
      <c r="K4" s="4"/>
      <c r="L4" s="4"/>
      <c r="M4" s="4"/>
      <c r="N4" s="4"/>
      <c r="O4" s="4"/>
      <c r="P4" s="2"/>
      <c r="Q4" s="2"/>
    </row>
    <row r="5" spans="1:17" ht="15.95" customHeight="1" x14ac:dyDescent="0.2">
      <c r="A5" s="4"/>
      <c r="B5" s="161"/>
      <c r="C5" s="161"/>
      <c r="D5" s="161"/>
      <c r="E5" s="161"/>
      <c r="F5" s="161"/>
      <c r="G5" s="161"/>
      <c r="H5" s="161"/>
      <c r="I5" s="4"/>
      <c r="J5" s="4"/>
      <c r="K5" s="4"/>
      <c r="L5" s="4"/>
      <c r="M5" s="4"/>
      <c r="N5" s="4"/>
      <c r="O5" s="4"/>
      <c r="P5" s="2"/>
      <c r="Q5" s="2"/>
    </row>
    <row r="6" spans="1:17" ht="15.95" customHeight="1" x14ac:dyDescent="0.2">
      <c r="P6" s="2"/>
      <c r="Q6" s="2"/>
    </row>
    <row r="7" spans="1:17" ht="15.95" customHeight="1" x14ac:dyDescent="0.2">
      <c r="B7" s="334" t="s">
        <v>451</v>
      </c>
      <c r="C7" s="334"/>
      <c r="D7" s="334"/>
      <c r="E7" s="334"/>
      <c r="F7" s="334"/>
      <c r="G7" s="334"/>
      <c r="H7" s="334"/>
      <c r="I7" s="334"/>
      <c r="J7" s="334"/>
      <c r="P7" s="2"/>
      <c r="Q7" s="2"/>
    </row>
    <row r="8" spans="1:17" ht="15.95" customHeight="1" x14ac:dyDescent="0.2">
      <c r="B8" s="334"/>
      <c r="C8" s="334"/>
      <c r="D8" s="334"/>
      <c r="E8" s="334"/>
      <c r="F8" s="334"/>
      <c r="G8" s="334"/>
      <c r="H8" s="334"/>
      <c r="I8" s="334"/>
      <c r="J8" s="334"/>
      <c r="K8" s="418" t="s">
        <v>78</v>
      </c>
      <c r="L8" s="410" t="s">
        <v>740</v>
      </c>
      <c r="M8" s="411"/>
      <c r="N8" s="411"/>
      <c r="O8" s="411"/>
      <c r="P8" s="412"/>
      <c r="Q8" s="2"/>
    </row>
    <row r="9" spans="1:17" ht="15.95" customHeight="1" x14ac:dyDescent="0.2">
      <c r="B9" s="334"/>
      <c r="C9" s="334"/>
      <c r="D9" s="334"/>
      <c r="E9" s="334"/>
      <c r="F9" s="334"/>
      <c r="G9" s="334"/>
      <c r="H9" s="334"/>
      <c r="I9" s="334"/>
      <c r="J9" s="334"/>
      <c r="K9" s="418"/>
      <c r="L9" s="413"/>
      <c r="M9" s="402"/>
      <c r="N9" s="402"/>
      <c r="O9" s="402"/>
      <c r="P9" s="414"/>
      <c r="Q9" s="2"/>
    </row>
    <row r="10" spans="1:17" ht="15.95" customHeight="1" x14ac:dyDescent="0.2">
      <c r="B10" s="334"/>
      <c r="C10" s="334"/>
      <c r="D10" s="334"/>
      <c r="E10" s="334"/>
      <c r="F10" s="334"/>
      <c r="G10" s="334"/>
      <c r="H10" s="334"/>
      <c r="I10" s="334"/>
      <c r="J10" s="334"/>
      <c r="L10" s="415"/>
      <c r="M10" s="416"/>
      <c r="N10" s="416"/>
      <c r="O10" s="416"/>
      <c r="P10" s="417"/>
      <c r="Q10" s="2"/>
    </row>
    <row r="11" spans="1:17" ht="15.95" customHeight="1" x14ac:dyDescent="0.2">
      <c r="B11" s="334"/>
      <c r="C11" s="334"/>
      <c r="D11" s="334"/>
      <c r="E11" s="334"/>
      <c r="F11" s="334"/>
      <c r="G11" s="334"/>
      <c r="H11" s="334"/>
      <c r="I11" s="334"/>
      <c r="J11" s="334"/>
      <c r="P11" s="2"/>
      <c r="Q11" s="2"/>
    </row>
    <row r="12" spans="1:17" s="8" customFormat="1" ht="15.95" customHeight="1" x14ac:dyDescent="0.2">
      <c r="F12" s="409" t="s">
        <v>126</v>
      </c>
      <c r="G12" s="409"/>
      <c r="H12" s="409"/>
      <c r="I12" s="409"/>
      <c r="P12" s="2"/>
      <c r="Q12" s="2"/>
    </row>
    <row r="13" spans="1:17" s="8" customFormat="1" ht="15.95" customHeight="1" x14ac:dyDescent="0.2">
      <c r="F13" s="409"/>
      <c r="G13" s="409"/>
      <c r="H13" s="409"/>
      <c r="I13" s="409"/>
      <c r="P13" s="2"/>
      <c r="Q13" s="2"/>
    </row>
    <row r="14" spans="1:17" s="8" customFormat="1" ht="15.95" customHeight="1" x14ac:dyDescent="0.2">
      <c r="P14" s="2"/>
      <c r="Q14" s="2"/>
    </row>
    <row r="15" spans="1:17" s="8" customFormat="1" ht="15.95" customHeight="1" x14ac:dyDescent="0.2">
      <c r="B15" s="334" t="s">
        <v>738</v>
      </c>
      <c r="C15" s="334"/>
      <c r="D15" s="334"/>
      <c r="E15" s="334"/>
      <c r="F15" s="334"/>
      <c r="G15" s="334"/>
      <c r="H15" s="334"/>
      <c r="I15" s="334"/>
      <c r="J15" s="334"/>
      <c r="P15" s="2"/>
      <c r="Q15" s="2"/>
    </row>
    <row r="16" spans="1:17" s="8" customFormat="1" ht="15.95" customHeight="1" x14ac:dyDescent="0.2">
      <c r="B16" s="334"/>
      <c r="C16" s="334"/>
      <c r="D16" s="334"/>
      <c r="E16" s="334"/>
      <c r="F16" s="334"/>
      <c r="G16" s="334"/>
      <c r="H16" s="334"/>
      <c r="I16" s="334"/>
      <c r="J16" s="334"/>
      <c r="P16" s="2"/>
      <c r="Q16" s="2"/>
    </row>
    <row r="17" spans="2:17" s="8" customFormat="1" ht="15.95" customHeight="1" x14ac:dyDescent="0.2">
      <c r="B17" s="334" t="s">
        <v>739</v>
      </c>
      <c r="C17" s="334"/>
      <c r="D17" s="334"/>
      <c r="E17" s="334"/>
      <c r="F17" s="334"/>
      <c r="G17" s="334"/>
      <c r="H17" s="334"/>
      <c r="I17" s="334"/>
      <c r="J17" s="334"/>
      <c r="P17" s="2"/>
      <c r="Q17" s="2"/>
    </row>
    <row r="18" spans="2:17" s="8" customFormat="1" ht="15.95" customHeight="1" x14ac:dyDescent="0.2">
      <c r="B18" s="334"/>
      <c r="C18" s="334"/>
      <c r="D18" s="334"/>
      <c r="E18" s="334"/>
      <c r="F18" s="334"/>
      <c r="G18" s="334"/>
      <c r="H18" s="334"/>
      <c r="I18" s="334"/>
      <c r="J18" s="334"/>
      <c r="P18" s="2"/>
      <c r="Q18" s="2"/>
    </row>
    <row r="19" spans="2:17" s="8" customFormat="1" ht="15.95" customHeight="1" x14ac:dyDescent="0.2">
      <c r="B19" s="334"/>
      <c r="C19" s="334"/>
      <c r="D19" s="334"/>
      <c r="E19" s="334"/>
      <c r="F19" s="334"/>
      <c r="G19" s="334"/>
      <c r="H19" s="334"/>
      <c r="I19" s="334"/>
      <c r="J19" s="334"/>
      <c r="P19" s="2"/>
      <c r="Q19" s="2"/>
    </row>
    <row r="20" spans="2:17" s="8" customFormat="1" ht="15.95" customHeight="1" x14ac:dyDescent="0.2">
      <c r="B20" s="334"/>
      <c r="C20" s="334"/>
      <c r="D20" s="334"/>
      <c r="E20" s="334"/>
      <c r="F20" s="334"/>
      <c r="G20" s="334"/>
      <c r="H20" s="334"/>
      <c r="I20" s="334"/>
      <c r="J20" s="334"/>
      <c r="P20" s="2"/>
      <c r="Q20" s="2"/>
    </row>
    <row r="21" spans="2:17" s="8" customFormat="1" ht="15.95" customHeight="1" x14ac:dyDescent="0.2">
      <c r="B21" s="334"/>
      <c r="C21" s="334"/>
      <c r="D21" s="334"/>
      <c r="E21" s="334"/>
      <c r="F21" s="334"/>
      <c r="G21" s="334"/>
      <c r="H21" s="334"/>
      <c r="I21" s="334"/>
      <c r="J21" s="334"/>
      <c r="P21" s="2"/>
      <c r="Q21" s="2"/>
    </row>
    <row r="22" spans="2:17" s="8" customFormat="1" ht="15.95" customHeight="1" x14ac:dyDescent="0.2">
      <c r="B22" s="334"/>
      <c r="C22" s="334"/>
      <c r="D22" s="334"/>
      <c r="E22" s="334"/>
      <c r="F22" s="334"/>
      <c r="G22" s="334"/>
      <c r="H22" s="334"/>
      <c r="I22" s="334"/>
      <c r="J22" s="334"/>
      <c r="P22" s="2"/>
      <c r="Q22" s="2"/>
    </row>
    <row r="23" spans="2:17" s="8" customFormat="1" ht="15.95" customHeight="1" x14ac:dyDescent="0.2">
      <c r="B23" s="334"/>
      <c r="C23" s="334"/>
      <c r="D23" s="334"/>
      <c r="E23" s="334"/>
      <c r="F23" s="334"/>
      <c r="G23" s="334"/>
      <c r="H23" s="334"/>
      <c r="I23" s="334"/>
      <c r="J23" s="334"/>
      <c r="P23" s="2"/>
      <c r="Q23" s="2"/>
    </row>
    <row r="24" spans="2:17" s="8" customFormat="1" ht="15.95" customHeight="1" x14ac:dyDescent="0.2">
      <c r="B24" s="334" t="s">
        <v>452</v>
      </c>
      <c r="C24" s="335"/>
      <c r="D24" s="335"/>
      <c r="E24" s="335"/>
      <c r="F24" s="335"/>
      <c r="G24" s="335"/>
      <c r="H24" s="335"/>
      <c r="I24" s="335"/>
      <c r="J24" s="335"/>
      <c r="P24" s="2"/>
      <c r="Q24" s="2"/>
    </row>
    <row r="25" spans="2:17" s="8" customFormat="1" ht="15.95" customHeight="1" x14ac:dyDescent="0.2">
      <c r="B25" s="334"/>
      <c r="C25" s="335"/>
      <c r="D25" s="335"/>
      <c r="E25" s="335"/>
      <c r="F25" s="335"/>
      <c r="G25" s="335"/>
      <c r="H25" s="335"/>
      <c r="I25" s="335"/>
      <c r="J25" s="335"/>
      <c r="P25" s="2"/>
      <c r="Q25" s="2"/>
    </row>
    <row r="26" spans="2:17" s="8" customFormat="1" ht="15.95" customHeight="1" x14ac:dyDescent="0.2">
      <c r="B26" s="335"/>
      <c r="C26" s="335"/>
      <c r="D26" s="335"/>
      <c r="E26" s="335"/>
      <c r="F26" s="335"/>
      <c r="G26" s="335"/>
      <c r="H26" s="335"/>
      <c r="I26" s="335"/>
      <c r="J26" s="335"/>
      <c r="P26" s="2"/>
      <c r="Q26" s="2"/>
    </row>
    <row r="27" spans="2:17" s="8" customFormat="1" ht="15.95" customHeight="1" x14ac:dyDescent="0.2">
      <c r="B27" s="335"/>
      <c r="C27" s="335"/>
      <c r="D27" s="335"/>
      <c r="E27" s="335"/>
      <c r="F27" s="335"/>
      <c r="G27" s="335"/>
      <c r="H27" s="335"/>
      <c r="I27" s="335"/>
      <c r="J27" s="335"/>
      <c r="P27" s="2"/>
      <c r="Q27" s="2"/>
    </row>
    <row r="28" spans="2:17" s="8" customFormat="1" ht="15.95" customHeight="1" x14ac:dyDescent="0.2">
      <c r="B28" s="335"/>
      <c r="C28" s="335"/>
      <c r="D28" s="335"/>
      <c r="E28" s="335"/>
      <c r="F28" s="335"/>
      <c r="G28" s="335"/>
      <c r="H28" s="335"/>
      <c r="I28" s="335"/>
      <c r="J28" s="335"/>
      <c r="P28" s="2"/>
      <c r="Q28" s="2"/>
    </row>
    <row r="29" spans="2:17" s="8" customFormat="1" ht="15.95" customHeight="1" x14ac:dyDescent="0.2">
      <c r="F29" s="398" t="s">
        <v>126</v>
      </c>
      <c r="G29" s="398"/>
      <c r="H29" s="398"/>
      <c r="I29" s="398"/>
      <c r="P29" s="2"/>
      <c r="Q29" s="2"/>
    </row>
    <row r="30" spans="2:17" s="8" customFormat="1" ht="15.95" customHeight="1" x14ac:dyDescent="0.2">
      <c r="F30" s="398"/>
      <c r="G30" s="398"/>
      <c r="H30" s="398"/>
      <c r="I30" s="398"/>
      <c r="P30" s="2"/>
      <c r="Q30" s="2"/>
    </row>
    <row r="31" spans="2:17" s="8" customFormat="1" ht="15.95" customHeight="1" x14ac:dyDescent="0.2">
      <c r="P31" s="2"/>
      <c r="Q31" s="2"/>
    </row>
    <row r="32" spans="2:17" s="8" customFormat="1" ht="15.95" customHeight="1" x14ac:dyDescent="0.2">
      <c r="B32" s="334" t="s">
        <v>453</v>
      </c>
      <c r="C32" s="334"/>
      <c r="D32" s="334"/>
      <c r="E32" s="334"/>
      <c r="F32" s="334"/>
      <c r="G32" s="334"/>
      <c r="H32" s="334"/>
      <c r="I32" s="334"/>
      <c r="J32" s="334"/>
      <c r="P32" s="2"/>
      <c r="Q32" s="2"/>
    </row>
    <row r="33" spans="2:17" s="8" customFormat="1" ht="15.95" customHeight="1" x14ac:dyDescent="0.2">
      <c r="B33" s="334"/>
      <c r="C33" s="334"/>
      <c r="D33" s="334"/>
      <c r="E33" s="334"/>
      <c r="F33" s="334"/>
      <c r="G33" s="334"/>
      <c r="H33" s="334"/>
      <c r="I33" s="334"/>
      <c r="J33" s="334"/>
      <c r="P33" s="2"/>
      <c r="Q33" s="2"/>
    </row>
    <row r="34" spans="2:17" s="8" customFormat="1" ht="15.95" customHeight="1" x14ac:dyDescent="0.2">
      <c r="B34" s="334"/>
      <c r="C34" s="334"/>
      <c r="D34" s="334"/>
      <c r="E34" s="334"/>
      <c r="F34" s="334"/>
      <c r="G34" s="334"/>
      <c r="H34" s="334"/>
      <c r="I34" s="334"/>
      <c r="J34" s="334"/>
      <c r="P34" s="2"/>
      <c r="Q34" s="2"/>
    </row>
    <row r="35" spans="2:17" s="8" customFormat="1" ht="15.95" customHeight="1" x14ac:dyDescent="0.2">
      <c r="B35" s="334"/>
      <c r="C35" s="334"/>
      <c r="D35" s="334"/>
      <c r="E35" s="334"/>
      <c r="F35" s="334"/>
      <c r="G35" s="334"/>
      <c r="H35" s="334"/>
      <c r="I35" s="334"/>
      <c r="J35" s="334"/>
      <c r="P35" s="2"/>
      <c r="Q35" s="2"/>
    </row>
    <row r="36" spans="2:17" s="8" customFormat="1" ht="15.95" customHeight="1" x14ac:dyDescent="0.2">
      <c r="B36" s="334" t="s">
        <v>741</v>
      </c>
      <c r="C36" s="334"/>
      <c r="D36" s="334"/>
      <c r="E36" s="334"/>
      <c r="F36" s="334"/>
      <c r="G36" s="334"/>
      <c r="H36" s="334"/>
      <c r="I36" s="334"/>
      <c r="J36" s="334"/>
      <c r="P36" s="2"/>
      <c r="Q36" s="2"/>
    </row>
    <row r="37" spans="2:17" s="8" customFormat="1" ht="15.95" customHeight="1" x14ac:dyDescent="0.2">
      <c r="B37" s="334"/>
      <c r="C37" s="334"/>
      <c r="D37" s="334"/>
      <c r="E37" s="334"/>
      <c r="F37" s="334"/>
      <c r="G37" s="334"/>
      <c r="H37" s="334"/>
      <c r="I37" s="334"/>
      <c r="J37" s="334"/>
      <c r="P37" s="2"/>
      <c r="Q37" s="2"/>
    </row>
    <row r="38" spans="2:17" s="8" customFormat="1" ht="15.95" customHeight="1" x14ac:dyDescent="0.2">
      <c r="B38" s="334"/>
      <c r="C38" s="334"/>
      <c r="D38" s="334"/>
      <c r="E38" s="334"/>
      <c r="F38" s="334"/>
      <c r="G38" s="334"/>
      <c r="H38" s="334"/>
      <c r="I38" s="334"/>
      <c r="J38" s="334"/>
      <c r="P38" s="2"/>
      <c r="Q38" s="2"/>
    </row>
    <row r="39" spans="2:17" s="8" customFormat="1" ht="15.95" customHeight="1" x14ac:dyDescent="0.2">
      <c r="B39" s="334"/>
      <c r="C39" s="334"/>
      <c r="D39" s="334"/>
      <c r="E39" s="334"/>
      <c r="F39" s="334"/>
      <c r="G39" s="334"/>
      <c r="H39" s="334"/>
      <c r="I39" s="334"/>
      <c r="J39" s="334"/>
      <c r="P39" s="2"/>
      <c r="Q39" s="2"/>
    </row>
    <row r="40" spans="2:17" s="8" customFormat="1" ht="15.95" customHeight="1" x14ac:dyDescent="0.2">
      <c r="B40" s="334"/>
      <c r="C40" s="334"/>
      <c r="D40" s="334"/>
      <c r="E40" s="334"/>
      <c r="F40" s="334"/>
      <c r="G40" s="334"/>
      <c r="H40" s="334"/>
      <c r="I40" s="334"/>
      <c r="J40" s="334"/>
      <c r="P40" s="2"/>
      <c r="Q40" s="2"/>
    </row>
    <row r="41" spans="2:17" s="8" customFormat="1" ht="15.95" customHeight="1" x14ac:dyDescent="0.2">
      <c r="B41" s="334"/>
      <c r="C41" s="334"/>
      <c r="D41" s="334"/>
      <c r="E41" s="334"/>
      <c r="F41" s="334"/>
      <c r="G41" s="334"/>
      <c r="H41" s="334"/>
      <c r="I41" s="334"/>
      <c r="J41" s="334"/>
      <c r="P41" s="2"/>
      <c r="Q41" s="2"/>
    </row>
    <row r="42" spans="2:17" s="8" customFormat="1" ht="15.95" customHeight="1" x14ac:dyDescent="0.2">
      <c r="B42" s="334"/>
      <c r="C42" s="334"/>
      <c r="D42" s="334"/>
      <c r="E42" s="334"/>
      <c r="F42" s="334"/>
      <c r="G42" s="334"/>
      <c r="H42" s="334"/>
      <c r="I42" s="334"/>
      <c r="J42" s="334"/>
      <c r="L42" s="51"/>
      <c r="P42" s="2"/>
      <c r="Q42" s="2"/>
    </row>
    <row r="43" spans="2:17" s="8" customFormat="1" ht="15.95" customHeight="1" x14ac:dyDescent="0.2">
      <c r="B43" s="334"/>
      <c r="C43" s="334"/>
      <c r="D43" s="334"/>
      <c r="E43" s="334"/>
      <c r="F43" s="334"/>
      <c r="G43" s="334"/>
      <c r="H43" s="334"/>
      <c r="I43" s="334"/>
      <c r="J43" s="334"/>
      <c r="P43" s="2"/>
      <c r="Q43" s="2"/>
    </row>
    <row r="44" spans="2:17" s="8" customFormat="1" ht="15.95" customHeight="1" x14ac:dyDescent="0.2">
      <c r="B44" s="334" t="s">
        <v>742</v>
      </c>
      <c r="C44" s="334"/>
      <c r="D44" s="334"/>
      <c r="E44" s="334"/>
      <c r="F44" s="334"/>
      <c r="G44" s="334"/>
      <c r="H44" s="334"/>
      <c r="I44" s="334"/>
      <c r="J44" s="334"/>
      <c r="P44" s="2"/>
      <c r="Q44" s="2"/>
    </row>
    <row r="45" spans="2:17" s="8" customFormat="1" ht="15.95" customHeight="1" x14ac:dyDescent="0.2">
      <c r="B45" s="334"/>
      <c r="C45" s="334"/>
      <c r="D45" s="334"/>
      <c r="E45" s="334"/>
      <c r="F45" s="334"/>
      <c r="G45" s="334"/>
      <c r="H45" s="334"/>
      <c r="I45" s="334"/>
      <c r="J45" s="334"/>
      <c r="P45" s="2"/>
      <c r="Q45" s="2"/>
    </row>
    <row r="46" spans="2:17" s="8" customFormat="1" ht="15.95" customHeight="1" x14ac:dyDescent="0.2">
      <c r="B46" s="334"/>
      <c r="C46" s="334"/>
      <c r="D46" s="334"/>
      <c r="E46" s="334"/>
      <c r="F46" s="334"/>
      <c r="G46" s="334"/>
      <c r="H46" s="334"/>
      <c r="I46" s="334"/>
      <c r="J46" s="334"/>
      <c r="P46" s="2"/>
      <c r="Q46" s="2"/>
    </row>
    <row r="47" spans="2:17" s="8" customFormat="1" ht="15.95" customHeight="1" x14ac:dyDescent="0.2">
      <c r="B47" s="334"/>
      <c r="C47" s="334"/>
      <c r="D47" s="334"/>
      <c r="E47" s="334"/>
      <c r="F47" s="334"/>
      <c r="G47" s="334"/>
      <c r="H47" s="334"/>
      <c r="I47" s="334"/>
      <c r="J47" s="334"/>
      <c r="P47" s="2"/>
      <c r="Q47" s="2"/>
    </row>
    <row r="48" spans="2:17" s="8" customFormat="1" ht="15.95" customHeight="1" x14ac:dyDescent="0.2">
      <c r="P48" s="2"/>
      <c r="Q48" s="2"/>
    </row>
    <row r="49" spans="2:17" s="8" customFormat="1" ht="15.95" customHeight="1" x14ac:dyDescent="0.2">
      <c r="P49" s="2"/>
      <c r="Q49" s="2"/>
    </row>
    <row r="50" spans="2:17" s="8" customFormat="1" ht="15.95" customHeight="1" x14ac:dyDescent="0.2">
      <c r="B50" s="50"/>
      <c r="C50" s="50"/>
      <c r="D50" s="50"/>
      <c r="E50" s="50"/>
      <c r="F50" s="50"/>
      <c r="G50" s="50"/>
      <c r="H50" s="50"/>
      <c r="I50" s="50"/>
      <c r="J50" s="390" t="s">
        <v>127</v>
      </c>
      <c r="P50" s="2"/>
      <c r="Q50" s="2"/>
    </row>
    <row r="51" spans="2:17" s="8" customFormat="1" ht="15.95" customHeight="1" x14ac:dyDescent="0.2">
      <c r="B51" s="50"/>
      <c r="C51" s="50"/>
      <c r="D51" s="50"/>
      <c r="E51" s="50"/>
      <c r="F51" s="50"/>
      <c r="G51" s="50"/>
      <c r="H51" s="50"/>
      <c r="I51" s="50"/>
      <c r="J51" s="391"/>
      <c r="P51" s="2"/>
      <c r="Q51" s="2"/>
    </row>
    <row r="52" spans="2:17" s="8" customFormat="1" ht="15.95" customHeight="1" x14ac:dyDescent="0.2">
      <c r="B52" s="50"/>
      <c r="C52" s="50"/>
      <c r="D52" s="50"/>
      <c r="E52" s="50"/>
      <c r="F52" s="50"/>
      <c r="G52" s="50"/>
      <c r="H52" s="50"/>
      <c r="I52" s="50"/>
      <c r="J52" s="50"/>
      <c r="P52" s="2"/>
      <c r="Q52" s="2"/>
    </row>
    <row r="53" spans="2:17" s="8" customFormat="1" ht="15.95" customHeight="1" x14ac:dyDescent="0.2">
      <c r="B53" s="50"/>
      <c r="C53" s="50"/>
      <c r="D53" s="50"/>
      <c r="E53" s="50"/>
      <c r="F53" s="50"/>
      <c r="G53" s="50"/>
      <c r="H53" s="50"/>
      <c r="I53" s="50"/>
      <c r="J53" s="50"/>
      <c r="P53" s="2"/>
      <c r="Q53" s="2"/>
    </row>
    <row r="54" spans="2:17" s="8" customFormat="1" ht="15.95" customHeight="1" x14ac:dyDescent="0.2">
      <c r="B54" s="50"/>
      <c r="C54" s="50"/>
      <c r="D54" s="50"/>
      <c r="E54" s="50"/>
      <c r="F54" s="50"/>
      <c r="G54" s="50"/>
      <c r="H54" s="50"/>
      <c r="I54" s="50"/>
      <c r="J54" s="50"/>
      <c r="P54" s="2"/>
      <c r="Q54" s="2"/>
    </row>
    <row r="55" spans="2:17" s="8" customFormat="1" ht="15.95" customHeight="1" x14ac:dyDescent="0.2">
      <c r="P55" s="2"/>
      <c r="Q55" s="2"/>
    </row>
    <row r="56" spans="2:17" s="8" customFormat="1" ht="15.95" customHeight="1" x14ac:dyDescent="0.2">
      <c r="J56" s="390" t="s">
        <v>128</v>
      </c>
      <c r="P56" s="2"/>
      <c r="Q56" s="2"/>
    </row>
    <row r="57" spans="2:17" s="8" customFormat="1" ht="15.95" customHeight="1" x14ac:dyDescent="0.2">
      <c r="J57" s="391"/>
      <c r="P57" s="2"/>
      <c r="Q57" s="2"/>
    </row>
    <row r="58" spans="2:17" s="8" customFormat="1" ht="15.95" customHeight="1" x14ac:dyDescent="0.2">
      <c r="P58" s="2"/>
      <c r="Q58" s="2"/>
    </row>
    <row r="59" spans="2:17" s="8" customFormat="1" ht="15.95" customHeight="1" x14ac:dyDescent="0.2">
      <c r="P59" s="2"/>
      <c r="Q59" s="2"/>
    </row>
    <row r="60" spans="2:17" s="8" customFormat="1" ht="15.95" customHeight="1" x14ac:dyDescent="0.2">
      <c r="P60" s="2"/>
      <c r="Q60" s="2"/>
    </row>
    <row r="61" spans="2:17" s="8" customFormat="1" ht="15.95" customHeight="1" x14ac:dyDescent="0.2">
      <c r="P61" s="2"/>
      <c r="Q61" s="2"/>
    </row>
    <row r="62" spans="2:17" s="8" customFormat="1" ht="15.95" customHeight="1" x14ac:dyDescent="0.2">
      <c r="P62" s="2"/>
      <c r="Q62" s="2"/>
    </row>
    <row r="63" spans="2:17" s="8" customFormat="1" ht="15.95" customHeight="1" x14ac:dyDescent="0.2">
      <c r="J63" s="52"/>
      <c r="P63" s="2"/>
      <c r="Q63" s="2"/>
    </row>
    <row r="64" spans="2:17" s="8" customFormat="1" ht="15.95" customHeight="1" x14ac:dyDescent="0.2">
      <c r="P64" s="2"/>
      <c r="Q64" s="2"/>
    </row>
    <row r="65" spans="2:17" s="8" customFormat="1" ht="15.95" customHeight="1" x14ac:dyDescent="0.2">
      <c r="P65" s="2"/>
      <c r="Q65" s="2"/>
    </row>
    <row r="66" spans="2:17" s="8" customFormat="1" ht="15.95" customHeight="1" x14ac:dyDescent="0.2">
      <c r="B66" s="48"/>
      <c r="C66" s="48"/>
      <c r="D66" s="48"/>
      <c r="E66" s="48"/>
      <c r="F66" s="48"/>
      <c r="G66" s="48"/>
      <c r="H66" s="48"/>
      <c r="I66" s="48"/>
      <c r="J66" s="48"/>
      <c r="P66" s="2"/>
      <c r="Q66" s="2"/>
    </row>
    <row r="67" spans="2:17" s="8" customFormat="1" ht="15.95" customHeight="1" x14ac:dyDescent="0.2">
      <c r="B67" s="236" t="s">
        <v>129</v>
      </c>
      <c r="C67" s="236"/>
      <c r="D67" s="236"/>
      <c r="E67" s="236"/>
      <c r="F67" s="236"/>
      <c r="G67" s="236"/>
      <c r="H67" s="236"/>
      <c r="I67" s="236"/>
      <c r="J67" s="236"/>
      <c r="P67" s="2"/>
      <c r="Q67" s="2"/>
    </row>
    <row r="68" spans="2:17" s="8" customFormat="1" ht="15.95" customHeight="1" x14ac:dyDescent="0.2">
      <c r="B68" s="48"/>
      <c r="C68" s="48"/>
      <c r="D68" s="48"/>
      <c r="E68" s="48"/>
      <c r="F68" s="48"/>
      <c r="G68" s="48"/>
      <c r="H68" s="48"/>
      <c r="I68" s="48"/>
      <c r="J68" s="408"/>
      <c r="K68" s="236"/>
      <c r="P68" s="2"/>
      <c r="Q68" s="2"/>
    </row>
    <row r="69" spans="2:17" s="8" customFormat="1" ht="15.95" customHeight="1" x14ac:dyDescent="0.2">
      <c r="B69" s="49"/>
      <c r="C69" s="49"/>
      <c r="D69" s="49"/>
      <c r="E69" s="49"/>
      <c r="F69" s="49"/>
      <c r="G69" s="49"/>
      <c r="H69" s="49"/>
      <c r="I69" s="49"/>
      <c r="J69" s="236"/>
      <c r="K69" s="236"/>
      <c r="P69" s="2"/>
      <c r="Q69" s="2"/>
    </row>
    <row r="70" spans="2:17" s="8" customFormat="1" ht="15.95" customHeight="1" x14ac:dyDescent="0.2">
      <c r="B70" s="49"/>
      <c r="C70" s="49"/>
      <c r="D70" s="49"/>
      <c r="E70" s="49"/>
      <c r="F70" s="49"/>
      <c r="G70" s="49"/>
      <c r="H70" s="49"/>
      <c r="I70" s="49"/>
      <c r="J70" s="236"/>
      <c r="K70" s="236"/>
      <c r="P70" s="2"/>
      <c r="Q70" s="2"/>
    </row>
    <row r="71" spans="2:17" s="8" customFormat="1" ht="15.95" customHeight="1" x14ac:dyDescent="0.2">
      <c r="B71" s="49"/>
      <c r="C71" s="49"/>
      <c r="D71" s="49"/>
      <c r="E71" s="49"/>
      <c r="F71" s="49"/>
      <c r="G71" s="49"/>
      <c r="H71" s="49"/>
      <c r="I71" s="49"/>
      <c r="J71" s="49"/>
      <c r="P71" s="2"/>
      <c r="Q71" s="2"/>
    </row>
    <row r="72" spans="2:17" s="8" customFormat="1" ht="15.95" customHeight="1" x14ac:dyDescent="0.2">
      <c r="B72" s="48"/>
      <c r="C72" s="48"/>
      <c r="D72" s="48"/>
      <c r="E72" s="48"/>
      <c r="F72" s="48"/>
      <c r="G72" s="48"/>
      <c r="H72" s="48"/>
      <c r="I72" s="48"/>
      <c r="J72" s="48"/>
      <c r="P72" s="2"/>
      <c r="Q72" s="2"/>
    </row>
    <row r="73" spans="2:17" s="8" customFormat="1" ht="15.95" customHeight="1" x14ac:dyDescent="0.2">
      <c r="B73" s="49"/>
      <c r="C73" s="49"/>
      <c r="D73" s="49"/>
      <c r="E73" s="49"/>
      <c r="F73" s="49"/>
      <c r="G73" s="49"/>
      <c r="H73" s="49"/>
      <c r="I73" s="49"/>
      <c r="J73" s="49"/>
      <c r="P73" s="2"/>
      <c r="Q73" s="2"/>
    </row>
    <row r="74" spans="2:17" s="8" customFormat="1" ht="15.95" customHeight="1" x14ac:dyDescent="0.2">
      <c r="B74" s="202" t="s">
        <v>743</v>
      </c>
      <c r="C74" s="202"/>
      <c r="D74" s="202"/>
      <c r="E74" s="202"/>
      <c r="F74" s="202"/>
      <c r="G74" s="202"/>
      <c r="H74" s="202"/>
      <c r="I74" s="202"/>
      <c r="J74" s="202"/>
      <c r="P74" s="2"/>
      <c r="Q74" s="2"/>
    </row>
    <row r="75" spans="2:17" s="8" customFormat="1" ht="15.95" customHeight="1" x14ac:dyDescent="0.2">
      <c r="B75" s="202"/>
      <c r="C75" s="202"/>
      <c r="D75" s="202"/>
      <c r="E75" s="202"/>
      <c r="F75" s="202"/>
      <c r="G75" s="202"/>
      <c r="H75" s="202"/>
      <c r="I75" s="202"/>
      <c r="J75" s="202"/>
      <c r="P75" s="2"/>
      <c r="Q75" s="2"/>
    </row>
    <row r="76" spans="2:17" s="8" customFormat="1" ht="15.95" customHeight="1" x14ac:dyDescent="0.2">
      <c r="B76" s="202"/>
      <c r="C76" s="202"/>
      <c r="D76" s="202"/>
      <c r="E76" s="202"/>
      <c r="F76" s="202"/>
      <c r="G76" s="202"/>
      <c r="H76" s="202"/>
      <c r="I76" s="202"/>
      <c r="J76" s="202"/>
      <c r="P76" s="2"/>
      <c r="Q76" s="2"/>
    </row>
    <row r="77" spans="2:17" s="8" customFormat="1" ht="15.95" customHeight="1" x14ac:dyDescent="0.2">
      <c r="B77" s="202" t="s">
        <v>454</v>
      </c>
      <c r="C77" s="202"/>
      <c r="D77" s="202"/>
      <c r="E77" s="202"/>
      <c r="F77" s="202"/>
      <c r="G77" s="202"/>
      <c r="H77" s="202"/>
      <c r="I77" s="202"/>
      <c r="J77" s="202"/>
      <c r="P77" s="2"/>
      <c r="Q77" s="2"/>
    </row>
    <row r="78" spans="2:17" s="8" customFormat="1" ht="15.95" customHeight="1" x14ac:dyDescent="0.2">
      <c r="B78" s="202"/>
      <c r="C78" s="202"/>
      <c r="D78" s="202"/>
      <c r="E78" s="202"/>
      <c r="F78" s="202"/>
      <c r="G78" s="202"/>
      <c r="H78" s="202"/>
      <c r="I78" s="202"/>
      <c r="J78" s="202"/>
      <c r="P78" s="2"/>
      <c r="Q78" s="2"/>
    </row>
    <row r="79" spans="2:17" s="8" customFormat="1" ht="15.95" customHeight="1" x14ac:dyDescent="0.2">
      <c r="B79" s="202"/>
      <c r="C79" s="202"/>
      <c r="D79" s="202"/>
      <c r="E79" s="202"/>
      <c r="F79" s="202"/>
      <c r="G79" s="202"/>
      <c r="H79" s="202"/>
      <c r="I79" s="202"/>
      <c r="J79" s="202"/>
      <c r="P79" s="2"/>
      <c r="Q79" s="2"/>
    </row>
    <row r="80" spans="2:17" s="8" customFormat="1" ht="15.95" customHeight="1" x14ac:dyDescent="0.2">
      <c r="B80" s="202" t="s">
        <v>455</v>
      </c>
      <c r="C80" s="202"/>
      <c r="D80" s="202"/>
      <c r="E80" s="202"/>
      <c r="F80" s="202"/>
      <c r="G80" s="202"/>
      <c r="H80" s="202"/>
      <c r="I80" s="202"/>
      <c r="J80" s="202"/>
      <c r="P80" s="2"/>
      <c r="Q80" s="2"/>
    </row>
    <row r="81" spans="1:17" s="8" customFormat="1" ht="15.95" customHeight="1" x14ac:dyDescent="0.2">
      <c r="B81" s="202"/>
      <c r="C81" s="202"/>
      <c r="D81" s="202"/>
      <c r="E81" s="202"/>
      <c r="F81" s="202"/>
      <c r="G81" s="202"/>
      <c r="H81" s="202"/>
      <c r="I81" s="202"/>
      <c r="J81" s="202"/>
      <c r="P81" s="2"/>
      <c r="Q81" s="2"/>
    </row>
    <row r="82" spans="1:17" s="8" customFormat="1" ht="15.95" customHeight="1" x14ac:dyDescent="0.2">
      <c r="B82" s="49"/>
      <c r="C82" s="49"/>
      <c r="D82" s="49"/>
      <c r="E82" s="49"/>
      <c r="F82" s="49"/>
      <c r="G82" s="49"/>
      <c r="H82" s="49"/>
      <c r="I82" s="49"/>
      <c r="J82" s="49"/>
      <c r="P82" s="2"/>
      <c r="Q82" s="2"/>
    </row>
    <row r="83" spans="1:17" s="8" customFormat="1" ht="15.95" customHeight="1" x14ac:dyDescent="0.2">
      <c r="J83" s="398"/>
      <c r="P83" s="2"/>
      <c r="Q83" s="2"/>
    </row>
    <row r="84" spans="1:17" s="8" customFormat="1" ht="15.95" customHeight="1" x14ac:dyDescent="0.2">
      <c r="J84" s="332"/>
      <c r="P84" s="2"/>
      <c r="Q84" s="2"/>
    </row>
    <row r="85" spans="1:17" s="8" customFormat="1" ht="15.95" customHeight="1" x14ac:dyDescent="0.2">
      <c r="P85" s="2"/>
      <c r="Q85" s="2"/>
    </row>
    <row r="86" spans="1:17" s="8" customFormat="1" ht="15.95" customHeight="1" x14ac:dyDescent="0.2">
      <c r="P86" s="2"/>
      <c r="Q86" s="2"/>
    </row>
    <row r="87" spans="1:17" s="8" customFormat="1" ht="15.95" customHeight="1" x14ac:dyDescent="0.2">
      <c r="A87" s="2"/>
      <c r="B87" s="2"/>
      <c r="C87" s="2"/>
      <c r="D87" s="2"/>
      <c r="E87" s="2"/>
      <c r="F87" s="2"/>
      <c r="G87" s="2"/>
      <c r="H87" s="2"/>
      <c r="I87" s="2"/>
      <c r="J87" s="192" t="s">
        <v>119</v>
      </c>
      <c r="K87" s="192"/>
      <c r="L87" s="192"/>
      <c r="M87" s="192"/>
      <c r="N87" s="192"/>
      <c r="O87" s="192"/>
      <c r="P87" s="2"/>
      <c r="Q87" s="2"/>
    </row>
    <row r="88" spans="1:17" s="8" customFormat="1" ht="15.95" customHeight="1" x14ac:dyDescent="0.2">
      <c r="B88" s="398"/>
      <c r="C88" s="398"/>
      <c r="D88" s="398"/>
      <c r="E88" s="398"/>
      <c r="F88" s="398"/>
      <c r="G88" s="398"/>
      <c r="H88" s="398"/>
      <c r="I88" s="398"/>
      <c r="J88" s="398"/>
    </row>
    <row r="89" spans="1:17" s="8" customFormat="1" ht="15.95" customHeight="1" x14ac:dyDescent="0.2">
      <c r="B89" s="151" t="s">
        <v>77</v>
      </c>
      <c r="C89" s="151"/>
      <c r="D89" s="151"/>
    </row>
    <row r="90" spans="1:17" s="8" customFormat="1" ht="15.95" customHeight="1" x14ac:dyDescent="0.2">
      <c r="B90" s="169"/>
      <c r="C90" s="169"/>
      <c r="D90" s="169"/>
    </row>
    <row r="91" spans="1:17" s="8" customFormat="1" ht="15.95" customHeight="1" x14ac:dyDescent="0.2">
      <c r="B91" s="170" t="s">
        <v>80</v>
      </c>
      <c r="C91" s="170"/>
      <c r="D91" s="170"/>
      <c r="E91" s="50"/>
      <c r="F91" s="50"/>
      <c r="G91" s="50"/>
      <c r="H91" s="50"/>
      <c r="I91" s="50"/>
      <c r="J91" s="50"/>
    </row>
    <row r="92" spans="1:17" s="8" customFormat="1" ht="15.95" customHeight="1" x14ac:dyDescent="0.2"/>
    <row r="93" spans="1:17" s="8" customFormat="1" ht="15.95" customHeight="1" x14ac:dyDescent="0.2"/>
    <row r="94" spans="1:17" s="8" customFormat="1" ht="15.95" customHeight="1" x14ac:dyDescent="0.2"/>
    <row r="95" spans="1:17" s="8" customFormat="1" ht="15.95" customHeight="1" x14ac:dyDescent="0.2"/>
    <row r="96" spans="1:17" s="8" customFormat="1" ht="15.95" customHeight="1" x14ac:dyDescent="0.2"/>
    <row r="97" s="8" customFormat="1" ht="15.95" customHeight="1" x14ac:dyDescent="0.2"/>
    <row r="98" s="8" customFormat="1" ht="15.95" customHeight="1" x14ac:dyDescent="0.2"/>
    <row r="99" s="8" customFormat="1" ht="15.95" customHeight="1" x14ac:dyDescent="0.2"/>
    <row r="100" s="8" customFormat="1" ht="15.95" customHeight="1" x14ac:dyDescent="0.2"/>
    <row r="101" s="8" customFormat="1" ht="15.95" customHeight="1" x14ac:dyDescent="0.2"/>
    <row r="102" s="8" customFormat="1" ht="15.95" customHeight="1" x14ac:dyDescent="0.2"/>
  </sheetData>
  <sheetProtection algorithmName="SHA-512" hashValue="uja4fJVp+8qZcqH3LAyn9xsBqQXQ6k3sgbfUiYtoOAOXRbwgk0lDwtNunRE04EsU7sPmhc/qQAXxIqOlrcZozA==" saltValue="liVcOaJ2mOWK0Xj9h/+CVA==" spinCount="100000" sheet="1" objects="1" scenarios="1"/>
  <mergeCells count="26">
    <mergeCell ref="J50:J51"/>
    <mergeCell ref="M2:O2"/>
    <mergeCell ref="B17:J23"/>
    <mergeCell ref="B24:J28"/>
    <mergeCell ref="F29:I30"/>
    <mergeCell ref="B32:J35"/>
    <mergeCell ref="B36:J43"/>
    <mergeCell ref="B44:J47"/>
    <mergeCell ref="B4:H5"/>
    <mergeCell ref="B7:J11"/>
    <mergeCell ref="B15:J16"/>
    <mergeCell ref="F12:I13"/>
    <mergeCell ref="L8:P10"/>
    <mergeCell ref="K8:K9"/>
    <mergeCell ref="J56:J57"/>
    <mergeCell ref="B89:D89"/>
    <mergeCell ref="B90:D90"/>
    <mergeCell ref="B91:D91"/>
    <mergeCell ref="B88:J88"/>
    <mergeCell ref="B80:J81"/>
    <mergeCell ref="J83:J84"/>
    <mergeCell ref="B67:J67"/>
    <mergeCell ref="J68:K70"/>
    <mergeCell ref="B74:J76"/>
    <mergeCell ref="B77:J79"/>
    <mergeCell ref="J87:O87"/>
  </mergeCells>
  <hyperlinks>
    <hyperlink ref="B91:D91" r:id="rId1" location="'Αλοφορμική αντίδραση'!A1" display="… στην αρχή της σελίδας"/>
  </hyperlinks>
  <pageMargins left="0.7" right="0.7" top="0.75" bottom="0.75" header="0.3" footer="0.3"/>
  <pageSetup paperSize="9" orientation="portrait" horizontalDpi="300" verticalDpi="300"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594"/>
  <sheetViews>
    <sheetView zoomScale="93" zoomScaleNormal="93" workbookViewId="0"/>
  </sheetViews>
  <sheetFormatPr defaultColWidth="9.140625" defaultRowHeight="15.95" customHeight="1" x14ac:dyDescent="0.2"/>
  <cols>
    <col min="1" max="16384" width="9.140625" style="5"/>
  </cols>
  <sheetData>
    <row r="1" spans="1:17" ht="15.95" customHeight="1" x14ac:dyDescent="0.2">
      <c r="A1" s="4"/>
      <c r="B1" s="4"/>
      <c r="C1" s="4"/>
      <c r="D1" s="4"/>
      <c r="E1" s="4"/>
      <c r="F1" s="4"/>
      <c r="G1" s="4"/>
      <c r="H1" s="4"/>
      <c r="I1" s="4"/>
      <c r="J1" s="4"/>
      <c r="K1" s="4"/>
      <c r="L1" s="4"/>
      <c r="M1" s="4"/>
      <c r="N1" s="4"/>
      <c r="O1" s="4"/>
      <c r="P1" s="2"/>
      <c r="Q1" s="2"/>
    </row>
    <row r="2" spans="1:17" ht="15.95" customHeight="1" x14ac:dyDescent="0.2">
      <c r="A2" s="2"/>
      <c r="B2" s="2"/>
      <c r="C2" s="2"/>
      <c r="D2" s="2"/>
      <c r="E2" s="2"/>
      <c r="F2" s="2"/>
      <c r="G2" s="2"/>
      <c r="H2" s="2"/>
      <c r="I2" s="2"/>
      <c r="J2" s="2"/>
      <c r="K2" s="2"/>
      <c r="L2" s="2"/>
      <c r="M2" s="269" t="s">
        <v>81</v>
      </c>
      <c r="N2" s="269"/>
      <c r="O2" s="269"/>
      <c r="P2" s="2"/>
      <c r="Q2" s="2"/>
    </row>
    <row r="3" spans="1:17" ht="15.95" customHeight="1" x14ac:dyDescent="0.2">
      <c r="A3" s="4"/>
      <c r="B3" s="4"/>
      <c r="C3" s="4"/>
      <c r="D3" s="4"/>
      <c r="E3" s="4"/>
      <c r="F3" s="4"/>
      <c r="G3" s="4"/>
      <c r="H3" s="4"/>
      <c r="I3" s="4"/>
      <c r="J3" s="4"/>
      <c r="K3" s="4"/>
      <c r="L3" s="4"/>
      <c r="M3" s="4"/>
      <c r="N3" s="4"/>
      <c r="O3" s="4"/>
      <c r="P3" s="2"/>
      <c r="Q3" s="2"/>
    </row>
    <row r="4" spans="1:17" ht="15.95" customHeight="1" x14ac:dyDescent="0.2">
      <c r="A4" s="4"/>
      <c r="B4" s="161" t="s">
        <v>19</v>
      </c>
      <c r="C4" s="161"/>
      <c r="D4" s="161"/>
      <c r="E4" s="161"/>
      <c r="F4" s="161"/>
      <c r="G4" s="161"/>
      <c r="H4" s="161"/>
      <c r="I4" s="4"/>
      <c r="J4" s="4"/>
      <c r="K4" s="4"/>
      <c r="L4" s="4"/>
      <c r="M4" s="4"/>
      <c r="N4" s="4"/>
      <c r="O4" s="4"/>
      <c r="P4" s="2"/>
      <c r="Q4" s="2"/>
    </row>
    <row r="5" spans="1:17" ht="15.95" customHeight="1" x14ac:dyDescent="0.2">
      <c r="A5" s="4"/>
      <c r="B5" s="161"/>
      <c r="C5" s="161"/>
      <c r="D5" s="161"/>
      <c r="E5" s="161"/>
      <c r="F5" s="161"/>
      <c r="G5" s="161"/>
      <c r="H5" s="161"/>
      <c r="I5" s="4"/>
      <c r="J5" s="4"/>
      <c r="K5" s="4"/>
      <c r="L5" s="4"/>
      <c r="M5" s="4"/>
      <c r="N5" s="4"/>
      <c r="O5" s="4"/>
      <c r="P5" s="2"/>
      <c r="Q5" s="2"/>
    </row>
    <row r="6" spans="1:17" ht="15.95" customHeight="1" x14ac:dyDescent="0.2">
      <c r="P6" s="2"/>
      <c r="Q6" s="2"/>
    </row>
    <row r="7" spans="1:17" s="31" customFormat="1" ht="15.95" customHeight="1" x14ac:dyDescent="0.2">
      <c r="B7" s="181" t="s">
        <v>744</v>
      </c>
      <c r="C7" s="234"/>
      <c r="D7" s="234"/>
      <c r="E7" s="234"/>
      <c r="F7" s="234"/>
      <c r="G7" s="234"/>
      <c r="H7" s="234"/>
      <c r="I7" s="234"/>
      <c r="J7" s="234"/>
      <c r="P7" s="2"/>
      <c r="Q7" s="2"/>
    </row>
    <row r="8" spans="1:17" s="31" customFormat="1" ht="15.95" customHeight="1" x14ac:dyDescent="0.2">
      <c r="B8" s="234"/>
      <c r="C8" s="234"/>
      <c r="D8" s="234"/>
      <c r="E8" s="234"/>
      <c r="F8" s="234"/>
      <c r="G8" s="234"/>
      <c r="H8" s="234"/>
      <c r="I8" s="234"/>
      <c r="J8" s="234"/>
      <c r="P8" s="2"/>
      <c r="Q8" s="2"/>
    </row>
    <row r="9" spans="1:17" s="31" customFormat="1" ht="15.95" customHeight="1" x14ac:dyDescent="0.2">
      <c r="B9" s="234"/>
      <c r="C9" s="234"/>
      <c r="D9" s="234"/>
      <c r="E9" s="234"/>
      <c r="F9" s="234"/>
      <c r="G9" s="234"/>
      <c r="H9" s="234"/>
      <c r="I9" s="234"/>
      <c r="J9" s="234"/>
      <c r="P9" s="2"/>
      <c r="Q9" s="2"/>
    </row>
    <row r="10" spans="1:17" s="31" customFormat="1" ht="15.95" customHeight="1" x14ac:dyDescent="0.2">
      <c r="B10" s="234"/>
      <c r="C10" s="234"/>
      <c r="D10" s="234"/>
      <c r="E10" s="234"/>
      <c r="F10" s="234"/>
      <c r="G10" s="234"/>
      <c r="H10" s="234"/>
      <c r="I10" s="234"/>
      <c r="J10" s="234"/>
      <c r="P10" s="2"/>
      <c r="Q10" s="2"/>
    </row>
    <row r="11" spans="1:17" s="31" customFormat="1" ht="15.95" customHeight="1" x14ac:dyDescent="0.2">
      <c r="B11" s="234"/>
      <c r="C11" s="234"/>
      <c r="D11" s="234"/>
      <c r="E11" s="234"/>
      <c r="F11" s="234"/>
      <c r="G11" s="234"/>
      <c r="H11" s="234"/>
      <c r="I11" s="234"/>
      <c r="J11" s="234"/>
      <c r="P11" s="2"/>
      <c r="Q11" s="2"/>
    </row>
    <row r="12" spans="1:17" s="31" customFormat="1" ht="15.95" customHeight="1" x14ac:dyDescent="0.2">
      <c r="B12" s="234"/>
      <c r="C12" s="234"/>
      <c r="D12" s="234"/>
      <c r="E12" s="234"/>
      <c r="F12" s="234"/>
      <c r="G12" s="234"/>
      <c r="H12" s="234"/>
      <c r="I12" s="234"/>
      <c r="J12" s="234"/>
      <c r="P12" s="2"/>
      <c r="Q12" s="2"/>
    </row>
    <row r="13" spans="1:17" s="31" customFormat="1" ht="15.95" customHeight="1" x14ac:dyDescent="0.2">
      <c r="B13" s="234"/>
      <c r="C13" s="234"/>
      <c r="D13" s="234"/>
      <c r="E13" s="234"/>
      <c r="F13" s="234"/>
      <c r="G13" s="234"/>
      <c r="H13" s="234"/>
      <c r="I13" s="234"/>
      <c r="J13" s="234"/>
      <c r="P13" s="2"/>
      <c r="Q13" s="2"/>
    </row>
    <row r="14" spans="1:17" s="31" customFormat="1" ht="15.95" customHeight="1" x14ac:dyDescent="0.2">
      <c r="B14" s="234"/>
      <c r="C14" s="234"/>
      <c r="D14" s="234"/>
      <c r="E14" s="234"/>
      <c r="F14" s="234"/>
      <c r="G14" s="234"/>
      <c r="H14" s="234"/>
      <c r="I14" s="234"/>
      <c r="J14" s="234"/>
      <c r="P14" s="2"/>
      <c r="Q14" s="2"/>
    </row>
    <row r="15" spans="1:17" s="31" customFormat="1" ht="15.95" customHeight="1" x14ac:dyDescent="0.2">
      <c r="B15" s="234"/>
      <c r="C15" s="234"/>
      <c r="D15" s="234"/>
      <c r="E15" s="234"/>
      <c r="F15" s="234"/>
      <c r="G15" s="234"/>
      <c r="H15" s="234"/>
      <c r="I15" s="234"/>
      <c r="J15" s="234"/>
      <c r="P15" s="2"/>
      <c r="Q15" s="2"/>
    </row>
    <row r="16" spans="1:17" s="31" customFormat="1" ht="15.95" customHeight="1" x14ac:dyDescent="0.2">
      <c r="B16" s="234"/>
      <c r="C16" s="234"/>
      <c r="D16" s="234"/>
      <c r="E16" s="234"/>
      <c r="F16" s="234"/>
      <c r="G16" s="234"/>
      <c r="H16" s="234"/>
      <c r="I16" s="234"/>
      <c r="J16" s="234"/>
      <c r="P16" s="2"/>
      <c r="Q16" s="2"/>
    </row>
    <row r="17" spans="2:17" s="31" customFormat="1" ht="15.95" customHeight="1" x14ac:dyDescent="0.2">
      <c r="B17" s="234"/>
      <c r="C17" s="234"/>
      <c r="D17" s="234"/>
      <c r="E17" s="234"/>
      <c r="F17" s="234"/>
      <c r="G17" s="234"/>
      <c r="H17" s="234"/>
      <c r="I17" s="234"/>
      <c r="J17" s="234"/>
      <c r="P17" s="2"/>
      <c r="Q17" s="2"/>
    </row>
    <row r="18" spans="2:17" s="31" customFormat="1" ht="15.95" customHeight="1" x14ac:dyDescent="0.2">
      <c r="B18" s="181" t="s">
        <v>745</v>
      </c>
      <c r="C18" s="234"/>
      <c r="D18" s="234"/>
      <c r="E18" s="234"/>
      <c r="F18" s="234"/>
      <c r="G18" s="234"/>
      <c r="H18" s="234"/>
      <c r="I18" s="234"/>
      <c r="J18" s="234"/>
      <c r="P18" s="2"/>
      <c r="Q18" s="2"/>
    </row>
    <row r="19" spans="2:17" s="31" customFormat="1" ht="15.95" customHeight="1" x14ac:dyDescent="0.2">
      <c r="B19" s="181"/>
      <c r="C19" s="234"/>
      <c r="D19" s="234"/>
      <c r="E19" s="234"/>
      <c r="F19" s="234"/>
      <c r="G19" s="234"/>
      <c r="H19" s="234"/>
      <c r="I19" s="234"/>
      <c r="J19" s="234"/>
      <c r="P19" s="2"/>
      <c r="Q19" s="2"/>
    </row>
    <row r="20" spans="2:17" s="31" customFormat="1" ht="15.95" customHeight="1" x14ac:dyDescent="0.2">
      <c r="B20" s="234"/>
      <c r="C20" s="234"/>
      <c r="D20" s="234"/>
      <c r="E20" s="234"/>
      <c r="F20" s="234"/>
      <c r="G20" s="234"/>
      <c r="H20" s="234"/>
      <c r="I20" s="234"/>
      <c r="J20" s="234"/>
      <c r="P20" s="2"/>
      <c r="Q20" s="2"/>
    </row>
    <row r="21" spans="2:17" s="31" customFormat="1" ht="15.95" customHeight="1" x14ac:dyDescent="0.2">
      <c r="B21" s="234"/>
      <c r="C21" s="234"/>
      <c r="D21" s="234"/>
      <c r="E21" s="234"/>
      <c r="F21" s="234"/>
      <c r="G21" s="234"/>
      <c r="H21" s="234"/>
      <c r="I21" s="234"/>
      <c r="J21" s="234"/>
      <c r="P21" s="2"/>
      <c r="Q21" s="2"/>
    </row>
    <row r="22" spans="2:17" s="31" customFormat="1" ht="15.95" customHeight="1" x14ac:dyDescent="0.2">
      <c r="B22" s="181" t="s">
        <v>746</v>
      </c>
      <c r="C22" s="234"/>
      <c r="D22" s="234"/>
      <c r="E22" s="234"/>
      <c r="F22" s="234"/>
      <c r="G22" s="234"/>
      <c r="H22" s="234"/>
      <c r="I22" s="234"/>
      <c r="J22" s="234"/>
      <c r="P22" s="2"/>
      <c r="Q22" s="2"/>
    </row>
    <row r="23" spans="2:17" s="31" customFormat="1" ht="15.95" customHeight="1" x14ac:dyDescent="0.2">
      <c r="B23" s="234"/>
      <c r="C23" s="234"/>
      <c r="D23" s="234"/>
      <c r="E23" s="234"/>
      <c r="F23" s="234"/>
      <c r="G23" s="234"/>
      <c r="H23" s="234"/>
      <c r="I23" s="234"/>
      <c r="J23" s="234"/>
      <c r="P23" s="2"/>
      <c r="Q23" s="2"/>
    </row>
    <row r="24" spans="2:17" s="31" customFormat="1" ht="15.95" customHeight="1" x14ac:dyDescent="0.2">
      <c r="B24" s="234"/>
      <c r="C24" s="234"/>
      <c r="D24" s="234"/>
      <c r="E24" s="234"/>
      <c r="F24" s="234"/>
      <c r="G24" s="234"/>
      <c r="H24" s="234"/>
      <c r="I24" s="234"/>
      <c r="J24" s="234"/>
      <c r="P24" s="2"/>
      <c r="Q24" s="2"/>
    </row>
    <row r="25" spans="2:17" s="31" customFormat="1" ht="15.95" customHeight="1" x14ac:dyDescent="0.2">
      <c r="B25" s="234"/>
      <c r="C25" s="234"/>
      <c r="D25" s="234"/>
      <c r="E25" s="234"/>
      <c r="F25" s="234"/>
      <c r="G25" s="234"/>
      <c r="H25" s="234"/>
      <c r="I25" s="234"/>
      <c r="J25" s="234"/>
      <c r="P25" s="2"/>
      <c r="Q25" s="2"/>
    </row>
    <row r="26" spans="2:17" s="31" customFormat="1" ht="15.95" customHeight="1" x14ac:dyDescent="0.2">
      <c r="B26" s="234"/>
      <c r="C26" s="234"/>
      <c r="D26" s="234"/>
      <c r="E26" s="234"/>
      <c r="F26" s="234"/>
      <c r="G26" s="234"/>
      <c r="H26" s="234"/>
      <c r="I26" s="234"/>
      <c r="J26" s="234"/>
      <c r="P26" s="2"/>
      <c r="Q26" s="2"/>
    </row>
    <row r="27" spans="2:17" s="31" customFormat="1" ht="15.95" customHeight="1" x14ac:dyDescent="0.2">
      <c r="B27" s="234"/>
      <c r="C27" s="234"/>
      <c r="D27" s="234"/>
      <c r="E27" s="234"/>
      <c r="F27" s="234"/>
      <c r="G27" s="234"/>
      <c r="H27" s="234"/>
      <c r="I27" s="234"/>
      <c r="J27" s="234"/>
      <c r="P27" s="2"/>
      <c r="Q27" s="2"/>
    </row>
    <row r="28" spans="2:17" s="31" customFormat="1" ht="15.95" customHeight="1" x14ac:dyDescent="0.2">
      <c r="B28" s="234"/>
      <c r="C28" s="234"/>
      <c r="D28" s="234"/>
      <c r="E28" s="234"/>
      <c r="F28" s="234"/>
      <c r="G28" s="234"/>
      <c r="H28" s="234"/>
      <c r="I28" s="234"/>
      <c r="J28" s="234"/>
      <c r="P28" s="2"/>
      <c r="Q28" s="2"/>
    </row>
    <row r="29" spans="2:17" s="31" customFormat="1" ht="15.95" customHeight="1" x14ac:dyDescent="0.2">
      <c r="B29" s="181" t="s">
        <v>20</v>
      </c>
      <c r="C29" s="234"/>
      <c r="D29" s="234"/>
      <c r="E29" s="234"/>
      <c r="F29" s="234"/>
      <c r="G29" s="234"/>
      <c r="H29" s="234"/>
      <c r="I29" s="234"/>
      <c r="J29" s="234"/>
      <c r="P29" s="2"/>
      <c r="Q29" s="2"/>
    </row>
    <row r="30" spans="2:17" s="31" customFormat="1" ht="15.95" customHeight="1" x14ac:dyDescent="0.2">
      <c r="B30" s="234"/>
      <c r="C30" s="234"/>
      <c r="D30" s="234"/>
      <c r="E30" s="234"/>
      <c r="F30" s="234"/>
      <c r="G30" s="234"/>
      <c r="H30" s="234"/>
      <c r="I30" s="234"/>
      <c r="J30" s="234"/>
      <c r="P30" s="2"/>
      <c r="Q30" s="2"/>
    </row>
    <row r="31" spans="2:17" s="31" customFormat="1" ht="15.95" customHeight="1" x14ac:dyDescent="0.2">
      <c r="P31" s="2"/>
      <c r="Q31" s="2"/>
    </row>
    <row r="32" spans="2:17" s="31" customFormat="1" ht="15.95" customHeight="1" x14ac:dyDescent="0.2">
      <c r="P32" s="2"/>
      <c r="Q32" s="2"/>
    </row>
    <row r="33" spans="2:17" s="31" customFormat="1" ht="15.95" customHeight="1" x14ac:dyDescent="0.2">
      <c r="B33" s="181" t="s">
        <v>747</v>
      </c>
      <c r="C33" s="234"/>
      <c r="D33" s="234"/>
      <c r="E33" s="234"/>
      <c r="F33" s="234"/>
      <c r="G33" s="234"/>
      <c r="H33" s="234"/>
      <c r="I33" s="234"/>
      <c r="J33" s="234"/>
      <c r="P33" s="2"/>
      <c r="Q33" s="2"/>
    </row>
    <row r="34" spans="2:17" s="31" customFormat="1" ht="15.95" customHeight="1" x14ac:dyDescent="0.2">
      <c r="B34" s="234"/>
      <c r="C34" s="234"/>
      <c r="D34" s="234"/>
      <c r="E34" s="234"/>
      <c r="F34" s="234"/>
      <c r="G34" s="234"/>
      <c r="H34" s="234"/>
      <c r="I34" s="234"/>
      <c r="J34" s="234"/>
      <c r="P34" s="2"/>
      <c r="Q34" s="2"/>
    </row>
    <row r="35" spans="2:17" s="31" customFormat="1" ht="15.95" customHeight="1" x14ac:dyDescent="0.2">
      <c r="B35" s="234"/>
      <c r="C35" s="234"/>
      <c r="D35" s="234"/>
      <c r="E35" s="234"/>
      <c r="F35" s="234"/>
      <c r="G35" s="234"/>
      <c r="H35" s="234"/>
      <c r="I35" s="234"/>
      <c r="J35" s="234"/>
      <c r="P35" s="2"/>
      <c r="Q35" s="2"/>
    </row>
    <row r="36" spans="2:17" s="31" customFormat="1" ht="15.95" customHeight="1" x14ac:dyDescent="0.2">
      <c r="B36" s="234"/>
      <c r="C36" s="234"/>
      <c r="D36" s="234"/>
      <c r="E36" s="234"/>
      <c r="F36" s="234"/>
      <c r="G36" s="234"/>
      <c r="H36" s="234"/>
      <c r="I36" s="234"/>
      <c r="J36" s="234"/>
      <c r="P36" s="2"/>
      <c r="Q36" s="2"/>
    </row>
    <row r="37" spans="2:17" s="31" customFormat="1" ht="15.95" customHeight="1" x14ac:dyDescent="0.2">
      <c r="B37" s="234"/>
      <c r="C37" s="234"/>
      <c r="D37" s="234"/>
      <c r="E37" s="234"/>
      <c r="F37" s="234"/>
      <c r="G37" s="234"/>
      <c r="H37" s="234"/>
      <c r="I37" s="234"/>
      <c r="J37" s="234"/>
      <c r="L37" s="419" t="s">
        <v>877</v>
      </c>
      <c r="M37" s="419"/>
      <c r="N37" s="419"/>
      <c r="P37" s="2"/>
      <c r="Q37" s="2"/>
    </row>
    <row r="38" spans="2:17" s="31" customFormat="1" ht="15.95" customHeight="1" x14ac:dyDescent="0.2">
      <c r="B38" s="234"/>
      <c r="C38" s="234"/>
      <c r="D38" s="234"/>
      <c r="E38" s="234"/>
      <c r="F38" s="234"/>
      <c r="G38" s="234"/>
      <c r="H38" s="234"/>
      <c r="I38" s="234"/>
      <c r="J38" s="234"/>
      <c r="L38" s="419"/>
      <c r="M38" s="419"/>
      <c r="N38" s="419"/>
      <c r="P38" s="2"/>
      <c r="Q38" s="2"/>
    </row>
    <row r="39" spans="2:17" s="31" customFormat="1" ht="15.95" customHeight="1" x14ac:dyDescent="0.2">
      <c r="B39" s="234"/>
      <c r="C39" s="234"/>
      <c r="D39" s="234"/>
      <c r="E39" s="234"/>
      <c r="F39" s="234"/>
      <c r="G39" s="234"/>
      <c r="H39" s="234"/>
      <c r="I39" s="234"/>
      <c r="J39" s="234"/>
      <c r="L39" s="419"/>
      <c r="M39" s="419"/>
      <c r="N39" s="419"/>
      <c r="O39" s="55"/>
      <c r="P39" s="2"/>
      <c r="Q39" s="2"/>
    </row>
    <row r="40" spans="2:17" s="31" customFormat="1" ht="15.95" customHeight="1" x14ac:dyDescent="0.2">
      <c r="B40" s="234"/>
      <c r="C40" s="234"/>
      <c r="D40" s="234"/>
      <c r="E40" s="234"/>
      <c r="F40" s="234"/>
      <c r="G40" s="234"/>
      <c r="H40" s="234"/>
      <c r="I40" s="234"/>
      <c r="J40" s="234"/>
      <c r="P40" s="2"/>
      <c r="Q40" s="2"/>
    </row>
    <row r="41" spans="2:17" s="31" customFormat="1" ht="15.95" customHeight="1" x14ac:dyDescent="0.2">
      <c r="B41" s="202" t="s">
        <v>457</v>
      </c>
      <c r="C41" s="202"/>
      <c r="D41" s="202"/>
      <c r="E41" s="202"/>
      <c r="F41" s="202"/>
      <c r="G41" s="202"/>
      <c r="H41" s="202"/>
      <c r="I41" s="202"/>
      <c r="J41" s="202"/>
      <c r="P41" s="2"/>
      <c r="Q41" s="2"/>
    </row>
    <row r="42" spans="2:17" s="31" customFormat="1" ht="15.95" customHeight="1" x14ac:dyDescent="0.2">
      <c r="B42" s="202"/>
      <c r="C42" s="202"/>
      <c r="D42" s="202"/>
      <c r="E42" s="202"/>
      <c r="F42" s="202"/>
      <c r="G42" s="202"/>
      <c r="H42" s="202"/>
      <c r="I42" s="202"/>
      <c r="J42" s="202"/>
      <c r="P42" s="2"/>
      <c r="Q42" s="2"/>
    </row>
    <row r="43" spans="2:17" s="31" customFormat="1" ht="15.95" customHeight="1" x14ac:dyDescent="0.2">
      <c r="B43" s="202"/>
      <c r="C43" s="202"/>
      <c r="D43" s="202"/>
      <c r="E43" s="202"/>
      <c r="F43" s="202"/>
      <c r="G43" s="202"/>
      <c r="H43" s="202"/>
      <c r="I43" s="202"/>
      <c r="J43" s="202"/>
      <c r="P43" s="2"/>
      <c r="Q43" s="2"/>
    </row>
    <row r="44" spans="2:17" s="31" customFormat="1" ht="15.95" customHeight="1" x14ac:dyDescent="0.2">
      <c r="B44" s="202" t="s">
        <v>748</v>
      </c>
      <c r="C44" s="202"/>
      <c r="D44" s="202"/>
      <c r="E44" s="202"/>
      <c r="F44" s="202"/>
      <c r="G44" s="202"/>
      <c r="H44" s="202"/>
      <c r="I44" s="202"/>
      <c r="J44" s="202"/>
      <c r="P44" s="2"/>
      <c r="Q44" s="2"/>
    </row>
    <row r="45" spans="2:17" s="31" customFormat="1" ht="15.95" customHeight="1" x14ac:dyDescent="0.2">
      <c r="B45" s="202"/>
      <c r="C45" s="202"/>
      <c r="D45" s="202"/>
      <c r="E45" s="202"/>
      <c r="F45" s="202"/>
      <c r="G45" s="202"/>
      <c r="H45" s="202"/>
      <c r="I45" s="202"/>
      <c r="J45" s="202"/>
      <c r="P45" s="2"/>
      <c r="Q45" s="2"/>
    </row>
    <row r="46" spans="2:17" s="31" customFormat="1" ht="15.95" customHeight="1" x14ac:dyDescent="0.2">
      <c r="B46" s="202"/>
      <c r="C46" s="202"/>
      <c r="D46" s="202"/>
      <c r="E46" s="202"/>
      <c r="F46" s="202"/>
      <c r="G46" s="202"/>
      <c r="H46" s="202"/>
      <c r="I46" s="202"/>
      <c r="J46" s="202"/>
      <c r="P46" s="2"/>
      <c r="Q46" s="2"/>
    </row>
    <row r="47" spans="2:17" s="31" customFormat="1" ht="15.95" customHeight="1" x14ac:dyDescent="0.2">
      <c r="B47" s="202"/>
      <c r="C47" s="202"/>
      <c r="D47" s="202"/>
      <c r="E47" s="202"/>
      <c r="F47" s="202"/>
      <c r="G47" s="202"/>
      <c r="H47" s="202"/>
      <c r="I47" s="202"/>
      <c r="J47" s="202"/>
      <c r="P47" s="2"/>
      <c r="Q47" s="2"/>
    </row>
    <row r="48" spans="2:17" s="31" customFormat="1" ht="15.95" customHeight="1" x14ac:dyDescent="0.2">
      <c r="B48" s="202" t="s">
        <v>458</v>
      </c>
      <c r="C48" s="202"/>
      <c r="D48" s="202"/>
      <c r="E48" s="202"/>
      <c r="F48" s="202"/>
      <c r="G48" s="202"/>
      <c r="H48" s="202"/>
      <c r="I48" s="202"/>
      <c r="J48" s="202"/>
      <c r="P48" s="2"/>
      <c r="Q48" s="2"/>
    </row>
    <row r="49" spans="2:17" s="31" customFormat="1" ht="15.95" customHeight="1" x14ac:dyDescent="0.2">
      <c r="B49" s="202"/>
      <c r="C49" s="202"/>
      <c r="D49" s="202"/>
      <c r="E49" s="202"/>
      <c r="F49" s="202"/>
      <c r="G49" s="202"/>
      <c r="H49" s="202"/>
      <c r="I49" s="202"/>
      <c r="J49" s="202"/>
      <c r="P49" s="2"/>
      <c r="Q49" s="2"/>
    </row>
    <row r="50" spans="2:17" s="31" customFormat="1" ht="15.95" customHeight="1" x14ac:dyDescent="0.2">
      <c r="B50" s="202"/>
      <c r="C50" s="202"/>
      <c r="D50" s="202"/>
      <c r="E50" s="202"/>
      <c r="F50" s="202"/>
      <c r="G50" s="202"/>
      <c r="H50" s="202"/>
      <c r="I50" s="202"/>
      <c r="J50" s="202"/>
      <c r="P50" s="2"/>
      <c r="Q50" s="2"/>
    </row>
    <row r="51" spans="2:17" s="31" customFormat="1" ht="15.95" customHeight="1" x14ac:dyDescent="0.2">
      <c r="B51" s="202"/>
      <c r="C51" s="202"/>
      <c r="D51" s="202"/>
      <c r="E51" s="202"/>
      <c r="F51" s="202"/>
      <c r="G51" s="202"/>
      <c r="H51" s="202"/>
      <c r="I51" s="202"/>
      <c r="J51" s="202"/>
      <c r="P51" s="2"/>
      <c r="Q51" s="2"/>
    </row>
    <row r="52" spans="2:17" s="31" customFormat="1" ht="15.95" customHeight="1" x14ac:dyDescent="0.2">
      <c r="B52" s="202"/>
      <c r="C52" s="202"/>
      <c r="D52" s="202"/>
      <c r="E52" s="202"/>
      <c r="F52" s="202"/>
      <c r="G52" s="202"/>
      <c r="H52" s="202"/>
      <c r="I52" s="202"/>
      <c r="J52" s="202"/>
      <c r="P52" s="2"/>
      <c r="Q52" s="2"/>
    </row>
    <row r="53" spans="2:17" s="31" customFormat="1" ht="15.95" customHeight="1" x14ac:dyDescent="0.2">
      <c r="B53" s="53"/>
      <c r="C53" s="53"/>
      <c r="D53" s="53"/>
      <c r="E53" s="53"/>
      <c r="F53" s="53"/>
      <c r="G53" s="53"/>
      <c r="H53" s="53"/>
      <c r="I53" s="53"/>
      <c r="J53" s="53"/>
      <c r="P53" s="2"/>
      <c r="Q53" s="2"/>
    </row>
    <row r="54" spans="2:17" s="31" customFormat="1" ht="15.95" customHeight="1" x14ac:dyDescent="0.2">
      <c r="B54" s="53"/>
      <c r="C54" s="53"/>
      <c r="D54" s="53"/>
      <c r="E54" s="53"/>
      <c r="F54" s="53"/>
      <c r="G54" s="53"/>
      <c r="H54" s="53"/>
      <c r="I54" s="53"/>
      <c r="J54" s="53"/>
      <c r="L54" s="484" t="s">
        <v>456</v>
      </c>
      <c r="M54" s="484"/>
      <c r="N54" s="484"/>
      <c r="P54" s="2"/>
      <c r="Q54" s="2"/>
    </row>
    <row r="55" spans="2:17" s="31" customFormat="1" ht="15.95" customHeight="1" x14ac:dyDescent="0.2">
      <c r="B55" s="53"/>
      <c r="C55" s="53"/>
      <c r="D55" s="53"/>
      <c r="E55" s="53"/>
      <c r="F55" s="53"/>
      <c r="G55" s="53"/>
      <c r="H55" s="53"/>
      <c r="I55" s="53"/>
      <c r="J55" s="53"/>
      <c r="L55" s="484"/>
      <c r="M55" s="484"/>
      <c r="N55" s="484"/>
      <c r="O55" s="148" t="s">
        <v>130</v>
      </c>
      <c r="P55" s="2"/>
      <c r="Q55" s="2"/>
    </row>
    <row r="56" spans="2:17" s="31" customFormat="1" ht="15.95" customHeight="1" x14ac:dyDescent="0.2">
      <c r="B56" s="53"/>
      <c r="C56" s="53"/>
      <c r="D56" s="53"/>
      <c r="E56" s="53"/>
      <c r="F56" s="53"/>
      <c r="G56" s="53"/>
      <c r="H56" s="53"/>
      <c r="I56" s="53"/>
      <c r="J56" s="53"/>
      <c r="P56" s="2"/>
      <c r="Q56" s="2"/>
    </row>
    <row r="57" spans="2:17" s="31" customFormat="1" ht="15.95" customHeight="1" x14ac:dyDescent="0.2">
      <c r="B57" s="202" t="s">
        <v>459</v>
      </c>
      <c r="C57" s="202"/>
      <c r="D57" s="202"/>
      <c r="E57" s="202"/>
      <c r="F57" s="202"/>
      <c r="G57" s="202"/>
      <c r="H57" s="202"/>
      <c r="I57" s="202"/>
      <c r="J57" s="202"/>
      <c r="P57" s="2"/>
      <c r="Q57" s="2"/>
    </row>
    <row r="58" spans="2:17" s="31" customFormat="1" ht="15.95" customHeight="1" x14ac:dyDescent="0.2">
      <c r="B58" s="202"/>
      <c r="C58" s="202"/>
      <c r="D58" s="202"/>
      <c r="E58" s="202"/>
      <c r="F58" s="202"/>
      <c r="G58" s="202"/>
      <c r="H58" s="202"/>
      <c r="I58" s="202"/>
      <c r="J58" s="202"/>
      <c r="P58" s="2"/>
      <c r="Q58" s="2"/>
    </row>
    <row r="59" spans="2:17" s="31" customFormat="1" ht="15.95" customHeight="1" x14ac:dyDescent="0.2">
      <c r="B59" s="202"/>
      <c r="C59" s="202"/>
      <c r="D59" s="202"/>
      <c r="E59" s="202"/>
      <c r="F59" s="202"/>
      <c r="G59" s="202"/>
      <c r="H59" s="202"/>
      <c r="I59" s="202"/>
      <c r="J59" s="202"/>
      <c r="P59" s="2"/>
      <c r="Q59" s="2"/>
    </row>
    <row r="60" spans="2:17" s="31" customFormat="1" ht="15.95" customHeight="1" x14ac:dyDescent="0.2">
      <c r="P60" s="2"/>
      <c r="Q60" s="2"/>
    </row>
    <row r="61" spans="2:17" s="31" customFormat="1" ht="15.95" customHeight="1" x14ac:dyDescent="0.2">
      <c r="P61" s="2"/>
      <c r="Q61" s="2"/>
    </row>
    <row r="62" spans="2:17" s="31" customFormat="1" ht="15.95" customHeight="1" x14ac:dyDescent="0.2">
      <c r="B62" s="202" t="s">
        <v>749</v>
      </c>
      <c r="C62" s="202"/>
      <c r="D62" s="202"/>
      <c r="E62" s="202"/>
      <c r="F62" s="202"/>
      <c r="G62" s="202"/>
      <c r="H62" s="202"/>
      <c r="I62" s="202"/>
      <c r="J62" s="202"/>
      <c r="P62" s="2"/>
      <c r="Q62" s="2"/>
    </row>
    <row r="63" spans="2:17" s="31" customFormat="1" ht="15.95" customHeight="1" x14ac:dyDescent="0.2">
      <c r="B63" s="202"/>
      <c r="C63" s="202"/>
      <c r="D63" s="202"/>
      <c r="E63" s="202"/>
      <c r="F63" s="202"/>
      <c r="G63" s="202"/>
      <c r="H63" s="202"/>
      <c r="I63" s="202"/>
      <c r="J63" s="202"/>
      <c r="P63" s="2"/>
      <c r="Q63" s="2"/>
    </row>
    <row r="64" spans="2:17" s="31" customFormat="1" ht="15.95" customHeight="1" x14ac:dyDescent="0.2">
      <c r="B64" s="202"/>
      <c r="C64" s="202"/>
      <c r="D64" s="202"/>
      <c r="E64" s="202"/>
      <c r="F64" s="202"/>
      <c r="G64" s="202"/>
      <c r="H64" s="202"/>
      <c r="I64" s="202"/>
      <c r="J64" s="202"/>
      <c r="P64" s="2"/>
      <c r="Q64" s="2"/>
    </row>
    <row r="65" spans="2:17" s="31" customFormat="1" ht="15.95" customHeight="1" x14ac:dyDescent="0.2">
      <c r="B65" s="202"/>
      <c r="C65" s="202"/>
      <c r="D65" s="202"/>
      <c r="E65" s="202"/>
      <c r="F65" s="202"/>
      <c r="G65" s="202"/>
      <c r="H65" s="202"/>
      <c r="I65" s="202"/>
      <c r="J65" s="202"/>
      <c r="P65" s="2"/>
      <c r="Q65" s="2"/>
    </row>
    <row r="66" spans="2:17" s="31" customFormat="1" ht="15.95" customHeight="1" x14ac:dyDescent="0.2">
      <c r="B66" s="202"/>
      <c r="C66" s="202"/>
      <c r="D66" s="202"/>
      <c r="E66" s="202"/>
      <c r="F66" s="202"/>
      <c r="G66" s="202"/>
      <c r="H66" s="202"/>
      <c r="I66" s="202"/>
      <c r="J66" s="202"/>
      <c r="P66" s="2"/>
      <c r="Q66" s="2"/>
    </row>
    <row r="67" spans="2:17" s="31" customFormat="1" ht="15.95" customHeight="1" x14ac:dyDescent="0.2">
      <c r="B67" s="181" t="s">
        <v>460</v>
      </c>
      <c r="C67" s="181"/>
      <c r="D67" s="181"/>
      <c r="E67" s="181"/>
      <c r="F67" s="181"/>
      <c r="G67" s="181"/>
      <c r="H67" s="181"/>
      <c r="I67" s="181"/>
      <c r="J67" s="181"/>
      <c r="P67" s="2"/>
      <c r="Q67" s="2"/>
    </row>
    <row r="68" spans="2:17" s="31" customFormat="1" ht="15.95" customHeight="1" x14ac:dyDescent="0.2">
      <c r="B68" s="181"/>
      <c r="C68" s="181"/>
      <c r="D68" s="181"/>
      <c r="E68" s="181"/>
      <c r="F68" s="181"/>
      <c r="G68" s="181"/>
      <c r="H68" s="181"/>
      <c r="I68" s="181"/>
      <c r="J68" s="181"/>
      <c r="P68" s="2"/>
      <c r="Q68" s="2"/>
    </row>
    <row r="69" spans="2:17" s="31" customFormat="1" ht="15.95" customHeight="1" x14ac:dyDescent="0.2">
      <c r="B69" s="181"/>
      <c r="C69" s="181"/>
      <c r="D69" s="181"/>
      <c r="E69" s="181"/>
      <c r="F69" s="181"/>
      <c r="G69" s="181"/>
      <c r="H69" s="181"/>
      <c r="I69" s="181"/>
      <c r="J69" s="181"/>
      <c r="P69" s="2"/>
      <c r="Q69" s="2"/>
    </row>
    <row r="70" spans="2:17" s="31" customFormat="1" ht="15.95" customHeight="1" x14ac:dyDescent="0.2">
      <c r="B70" s="181" t="s">
        <v>461</v>
      </c>
      <c r="C70" s="181"/>
      <c r="D70" s="181"/>
      <c r="E70" s="181"/>
      <c r="F70" s="181"/>
      <c r="G70" s="181"/>
      <c r="H70" s="181"/>
      <c r="I70" s="181"/>
      <c r="J70" s="181"/>
      <c r="P70" s="2"/>
      <c r="Q70" s="2"/>
    </row>
    <row r="71" spans="2:17" s="31" customFormat="1" ht="15.95" customHeight="1" x14ac:dyDescent="0.2">
      <c r="B71" s="181"/>
      <c r="C71" s="181"/>
      <c r="D71" s="181"/>
      <c r="E71" s="181"/>
      <c r="F71" s="181"/>
      <c r="G71" s="181"/>
      <c r="H71" s="181"/>
      <c r="I71" s="181"/>
      <c r="J71" s="181"/>
      <c r="P71" s="2"/>
      <c r="Q71" s="2"/>
    </row>
    <row r="72" spans="2:17" s="31" customFormat="1" ht="15.95" customHeight="1" x14ac:dyDescent="0.2">
      <c r="B72" s="181"/>
      <c r="C72" s="181"/>
      <c r="D72" s="181"/>
      <c r="E72" s="181"/>
      <c r="F72" s="181"/>
      <c r="G72" s="181"/>
      <c r="H72" s="181"/>
      <c r="I72" s="181"/>
      <c r="J72" s="181"/>
      <c r="P72" s="2"/>
      <c r="Q72" s="2"/>
    </row>
    <row r="73" spans="2:17" s="31" customFormat="1" ht="15.95" customHeight="1" x14ac:dyDescent="0.2">
      <c r="B73" s="181"/>
      <c r="C73" s="181"/>
      <c r="D73" s="181"/>
      <c r="E73" s="181"/>
      <c r="F73" s="181"/>
      <c r="G73" s="181"/>
      <c r="H73" s="181"/>
      <c r="I73" s="181"/>
      <c r="J73" s="181"/>
      <c r="P73" s="2"/>
      <c r="Q73" s="2"/>
    </row>
    <row r="74" spans="2:17" s="31" customFormat="1" ht="15.95" customHeight="1" x14ac:dyDescent="0.2">
      <c r="B74" s="181"/>
      <c r="C74" s="181"/>
      <c r="D74" s="181"/>
      <c r="E74" s="181"/>
      <c r="F74" s="181"/>
      <c r="G74" s="181"/>
      <c r="H74" s="181"/>
      <c r="I74" s="181"/>
      <c r="J74" s="181"/>
      <c r="P74" s="2"/>
      <c r="Q74" s="2"/>
    </row>
    <row r="75" spans="2:17" s="31" customFormat="1" ht="15.95" customHeight="1" x14ac:dyDescent="0.2">
      <c r="B75" s="181"/>
      <c r="C75" s="181"/>
      <c r="D75" s="181"/>
      <c r="E75" s="181"/>
      <c r="F75" s="181"/>
      <c r="G75" s="181"/>
      <c r="H75" s="181"/>
      <c r="I75" s="181"/>
      <c r="J75" s="181"/>
      <c r="P75" s="2"/>
      <c r="Q75" s="2"/>
    </row>
    <row r="76" spans="2:17" s="31" customFormat="1" ht="15.95" customHeight="1" x14ac:dyDescent="0.2">
      <c r="B76" s="181"/>
      <c r="C76" s="181"/>
      <c r="D76" s="181"/>
      <c r="E76" s="181"/>
      <c r="F76" s="181"/>
      <c r="G76" s="181"/>
      <c r="H76" s="181"/>
      <c r="I76" s="181"/>
      <c r="J76" s="181"/>
      <c r="P76" s="2"/>
      <c r="Q76" s="2"/>
    </row>
    <row r="77" spans="2:17" s="31" customFormat="1" ht="15.95" customHeight="1" x14ac:dyDescent="0.2">
      <c r="B77" s="181"/>
      <c r="C77" s="181"/>
      <c r="D77" s="181"/>
      <c r="E77" s="181"/>
      <c r="F77" s="181"/>
      <c r="G77" s="181"/>
      <c r="H77" s="181"/>
      <c r="I77" s="181"/>
      <c r="J77" s="181"/>
      <c r="P77" s="2"/>
      <c r="Q77" s="2"/>
    </row>
    <row r="78" spans="2:17" s="31" customFormat="1" ht="15.95" customHeight="1" x14ac:dyDescent="0.2">
      <c r="B78" s="181"/>
      <c r="C78" s="181"/>
      <c r="D78" s="181"/>
      <c r="E78" s="181"/>
      <c r="F78" s="181"/>
      <c r="G78" s="181"/>
      <c r="H78" s="181"/>
      <c r="I78" s="181"/>
      <c r="J78" s="181"/>
      <c r="P78" s="2"/>
      <c r="Q78" s="2"/>
    </row>
    <row r="79" spans="2:17" s="31" customFormat="1" ht="15.95" customHeight="1" x14ac:dyDescent="0.2">
      <c r="P79" s="2"/>
      <c r="Q79" s="2"/>
    </row>
    <row r="80" spans="2:17" s="31" customFormat="1" ht="15.95" customHeight="1" x14ac:dyDescent="0.2">
      <c r="P80" s="2"/>
      <c r="Q80" s="2"/>
    </row>
    <row r="81" spans="2:17" s="31" customFormat="1" ht="15.95" customHeight="1" x14ac:dyDescent="0.2">
      <c r="B81" s="181" t="s">
        <v>131</v>
      </c>
      <c r="C81" s="234"/>
      <c r="D81" s="234"/>
      <c r="E81" s="234"/>
      <c r="F81" s="234"/>
      <c r="G81" s="234"/>
      <c r="H81" s="234"/>
      <c r="I81" s="234"/>
      <c r="J81" s="234"/>
      <c r="P81" s="2"/>
      <c r="Q81" s="2"/>
    </row>
    <row r="82" spans="2:17" s="31" customFormat="1" ht="15.95" customHeight="1" x14ac:dyDescent="0.2">
      <c r="B82" s="234"/>
      <c r="C82" s="234"/>
      <c r="D82" s="234"/>
      <c r="E82" s="234"/>
      <c r="F82" s="234"/>
      <c r="G82" s="234"/>
      <c r="H82" s="234"/>
      <c r="I82" s="234"/>
      <c r="J82" s="234"/>
      <c r="P82" s="2"/>
      <c r="Q82" s="2"/>
    </row>
    <row r="83" spans="2:17" s="31" customFormat="1" ht="15.95" customHeight="1" x14ac:dyDescent="0.2">
      <c r="B83" s="408" t="s">
        <v>462</v>
      </c>
      <c r="C83" s="485"/>
      <c r="D83" s="485"/>
      <c r="E83" s="485"/>
      <c r="F83" s="485"/>
      <c r="G83" s="485"/>
      <c r="H83" s="485"/>
      <c r="I83" s="485"/>
      <c r="J83" s="485"/>
      <c r="P83" s="2"/>
      <c r="Q83" s="2"/>
    </row>
    <row r="84" spans="2:17" s="31" customFormat="1" ht="15.95" customHeight="1" x14ac:dyDescent="0.2">
      <c r="B84" s="485"/>
      <c r="C84" s="485"/>
      <c r="D84" s="485"/>
      <c r="E84" s="485"/>
      <c r="F84" s="485"/>
      <c r="G84" s="485"/>
      <c r="H84" s="485"/>
      <c r="I84" s="485"/>
      <c r="J84" s="485"/>
      <c r="P84" s="2"/>
      <c r="Q84" s="2"/>
    </row>
    <row r="85" spans="2:17" s="31" customFormat="1" ht="15.95" customHeight="1" x14ac:dyDescent="0.2">
      <c r="B85" s="181" t="s">
        <v>750</v>
      </c>
      <c r="C85" s="234"/>
      <c r="D85" s="234"/>
      <c r="E85" s="234"/>
      <c r="F85" s="234"/>
      <c r="G85" s="234"/>
      <c r="H85" s="234"/>
      <c r="I85" s="234"/>
      <c r="J85" s="234"/>
      <c r="P85" s="2"/>
      <c r="Q85" s="2"/>
    </row>
    <row r="86" spans="2:17" s="31" customFormat="1" ht="15.95" customHeight="1" x14ac:dyDescent="0.2">
      <c r="B86" s="181"/>
      <c r="C86" s="234"/>
      <c r="D86" s="234"/>
      <c r="E86" s="234"/>
      <c r="F86" s="234"/>
      <c r="G86" s="234"/>
      <c r="H86" s="234"/>
      <c r="I86" s="234"/>
      <c r="J86" s="234"/>
      <c r="P86" s="2"/>
      <c r="Q86" s="2"/>
    </row>
    <row r="87" spans="2:17" s="31" customFormat="1" ht="15.95" customHeight="1" x14ac:dyDescent="0.2">
      <c r="B87" s="181"/>
      <c r="C87" s="234"/>
      <c r="D87" s="234"/>
      <c r="E87" s="234"/>
      <c r="F87" s="234"/>
      <c r="G87" s="234"/>
      <c r="H87" s="234"/>
      <c r="I87" s="234"/>
      <c r="J87" s="234"/>
      <c r="P87" s="2"/>
      <c r="Q87" s="2"/>
    </row>
    <row r="88" spans="2:17" s="31" customFormat="1" ht="15.95" customHeight="1" x14ac:dyDescent="0.2">
      <c r="B88" s="181"/>
      <c r="C88" s="234"/>
      <c r="D88" s="234"/>
      <c r="E88" s="234"/>
      <c r="F88" s="234"/>
      <c r="G88" s="234"/>
      <c r="H88" s="234"/>
      <c r="I88" s="234"/>
      <c r="J88" s="234"/>
      <c r="P88" s="2"/>
      <c r="Q88" s="2"/>
    </row>
    <row r="89" spans="2:17" s="31" customFormat="1" ht="15.95" customHeight="1" x14ac:dyDescent="0.2">
      <c r="B89" s="181"/>
      <c r="C89" s="234"/>
      <c r="D89" s="234"/>
      <c r="E89" s="234"/>
      <c r="F89" s="234"/>
      <c r="G89" s="234"/>
      <c r="H89" s="234"/>
      <c r="I89" s="234"/>
      <c r="J89" s="234"/>
      <c r="P89" s="2"/>
      <c r="Q89" s="2"/>
    </row>
    <row r="90" spans="2:17" s="31" customFormat="1" ht="15.95" customHeight="1" x14ac:dyDescent="0.2">
      <c r="B90" s="181"/>
      <c r="C90" s="234"/>
      <c r="D90" s="234"/>
      <c r="E90" s="234"/>
      <c r="F90" s="234"/>
      <c r="G90" s="234"/>
      <c r="H90" s="234"/>
      <c r="I90" s="234"/>
      <c r="J90" s="234"/>
      <c r="P90" s="2"/>
      <c r="Q90" s="2"/>
    </row>
    <row r="91" spans="2:17" s="31" customFormat="1" ht="15.95" customHeight="1" x14ac:dyDescent="0.2">
      <c r="B91" s="181"/>
      <c r="C91" s="234"/>
      <c r="D91" s="234"/>
      <c r="E91" s="234"/>
      <c r="F91" s="234"/>
      <c r="G91" s="234"/>
      <c r="H91" s="234"/>
      <c r="I91" s="234"/>
      <c r="J91" s="234"/>
      <c r="L91" s="484" t="s">
        <v>456</v>
      </c>
      <c r="M91" s="484"/>
      <c r="N91" s="484"/>
      <c r="P91" s="2"/>
      <c r="Q91" s="2"/>
    </row>
    <row r="92" spans="2:17" s="31" customFormat="1" ht="15.95" customHeight="1" x14ac:dyDescent="0.2">
      <c r="B92" s="181"/>
      <c r="C92" s="234"/>
      <c r="D92" s="234"/>
      <c r="E92" s="234"/>
      <c r="F92" s="234"/>
      <c r="G92" s="234"/>
      <c r="H92" s="234"/>
      <c r="I92" s="234"/>
      <c r="J92" s="234"/>
      <c r="L92" s="484"/>
      <c r="M92" s="484"/>
      <c r="N92" s="484"/>
      <c r="O92" s="55" t="s">
        <v>83</v>
      </c>
      <c r="P92" s="2"/>
      <c r="Q92" s="2"/>
    </row>
    <row r="93" spans="2:17" s="31" customFormat="1" ht="15.95" customHeight="1" x14ac:dyDescent="0.2">
      <c r="B93" s="234"/>
      <c r="C93" s="234"/>
      <c r="D93" s="234"/>
      <c r="E93" s="234"/>
      <c r="F93" s="234"/>
      <c r="G93" s="234"/>
      <c r="H93" s="234"/>
      <c r="I93" s="234"/>
      <c r="J93" s="234"/>
      <c r="P93" s="2"/>
      <c r="Q93" s="2"/>
    </row>
    <row r="94" spans="2:17" s="31" customFormat="1" ht="18" customHeight="1" x14ac:dyDescent="0.2">
      <c r="B94" s="181" t="s">
        <v>878</v>
      </c>
      <c r="C94" s="234"/>
      <c r="D94" s="234"/>
      <c r="E94" s="234"/>
      <c r="F94" s="234"/>
      <c r="G94" s="234"/>
      <c r="H94" s="234"/>
      <c r="I94" s="234"/>
      <c r="J94" s="234"/>
      <c r="P94" s="2"/>
      <c r="Q94" s="2"/>
    </row>
    <row r="95" spans="2:17" s="31" customFormat="1" ht="18" customHeight="1" x14ac:dyDescent="0.2">
      <c r="B95" s="181"/>
      <c r="C95" s="234"/>
      <c r="D95" s="234"/>
      <c r="E95" s="234"/>
      <c r="F95" s="234"/>
      <c r="G95" s="234"/>
      <c r="H95" s="234"/>
      <c r="I95" s="234"/>
      <c r="J95" s="234"/>
      <c r="P95" s="2"/>
      <c r="Q95" s="2"/>
    </row>
    <row r="96" spans="2:17" s="31" customFormat="1" ht="18" customHeight="1" x14ac:dyDescent="0.2">
      <c r="B96" s="181"/>
      <c r="C96" s="234"/>
      <c r="D96" s="234"/>
      <c r="E96" s="234"/>
      <c r="F96" s="234"/>
      <c r="G96" s="234"/>
      <c r="H96" s="234"/>
      <c r="I96" s="234"/>
      <c r="J96" s="234"/>
      <c r="P96" s="2"/>
      <c r="Q96" s="2"/>
    </row>
    <row r="97" spans="2:17" s="31" customFormat="1" ht="18" customHeight="1" x14ac:dyDescent="0.2">
      <c r="B97" s="181"/>
      <c r="C97" s="234"/>
      <c r="D97" s="234"/>
      <c r="E97" s="234"/>
      <c r="F97" s="234"/>
      <c r="G97" s="234"/>
      <c r="H97" s="234"/>
      <c r="I97" s="234"/>
      <c r="J97" s="234"/>
      <c r="P97" s="2"/>
      <c r="Q97" s="2"/>
    </row>
    <row r="98" spans="2:17" s="31" customFormat="1" ht="18" customHeight="1" x14ac:dyDescent="0.2">
      <c r="B98" s="181"/>
      <c r="C98" s="234"/>
      <c r="D98" s="234"/>
      <c r="E98" s="234"/>
      <c r="F98" s="234"/>
      <c r="G98" s="234"/>
      <c r="H98" s="234"/>
      <c r="I98" s="234"/>
      <c r="J98" s="234"/>
      <c r="P98" s="2"/>
      <c r="Q98" s="2"/>
    </row>
    <row r="99" spans="2:17" s="31" customFormat="1" ht="18" customHeight="1" x14ac:dyDescent="0.2">
      <c r="B99" s="181"/>
      <c r="C99" s="234"/>
      <c r="D99" s="234"/>
      <c r="E99" s="234"/>
      <c r="F99" s="234"/>
      <c r="G99" s="234"/>
      <c r="H99" s="234"/>
      <c r="I99" s="234"/>
      <c r="J99" s="234"/>
      <c r="P99" s="2"/>
      <c r="Q99" s="2"/>
    </row>
    <row r="100" spans="2:17" s="31" customFormat="1" ht="18" customHeight="1" x14ac:dyDescent="0.2">
      <c r="B100" s="181"/>
      <c r="C100" s="234"/>
      <c r="D100" s="234"/>
      <c r="E100" s="234"/>
      <c r="F100" s="234"/>
      <c r="G100" s="234"/>
      <c r="H100" s="234"/>
      <c r="I100" s="234"/>
      <c r="J100" s="234"/>
      <c r="P100" s="2"/>
      <c r="Q100" s="2"/>
    </row>
    <row r="101" spans="2:17" s="31" customFormat="1" ht="18" customHeight="1" x14ac:dyDescent="0.2">
      <c r="B101" s="234"/>
      <c r="C101" s="234"/>
      <c r="D101" s="234"/>
      <c r="E101" s="234"/>
      <c r="F101" s="234"/>
      <c r="G101" s="234"/>
      <c r="H101" s="234"/>
      <c r="I101" s="234"/>
      <c r="J101" s="234"/>
      <c r="P101" s="2"/>
      <c r="Q101" s="2"/>
    </row>
    <row r="102" spans="2:17" s="31" customFormat="1" ht="15.95" customHeight="1" x14ac:dyDescent="0.2">
      <c r="P102" s="2"/>
      <c r="Q102" s="2"/>
    </row>
    <row r="103" spans="2:17" s="31" customFormat="1" ht="15.95" customHeight="1" x14ac:dyDescent="0.2">
      <c r="P103" s="2"/>
      <c r="Q103" s="2"/>
    </row>
    <row r="104" spans="2:17" s="31" customFormat="1" ht="15.95" customHeight="1" x14ac:dyDescent="0.2">
      <c r="B104" s="181" t="s">
        <v>751</v>
      </c>
      <c r="C104" s="181"/>
      <c r="D104" s="181"/>
      <c r="E104" s="181"/>
      <c r="F104" s="181"/>
      <c r="G104" s="181"/>
      <c r="H104" s="181"/>
      <c r="I104" s="181"/>
      <c r="J104" s="181"/>
      <c r="P104" s="2"/>
      <c r="Q104" s="2"/>
    </row>
    <row r="105" spans="2:17" s="31" customFormat="1" ht="15.95" customHeight="1" x14ac:dyDescent="0.2">
      <c r="B105" s="181"/>
      <c r="C105" s="181"/>
      <c r="D105" s="181"/>
      <c r="E105" s="181"/>
      <c r="F105" s="181"/>
      <c r="G105" s="181"/>
      <c r="H105" s="181"/>
      <c r="I105" s="181"/>
      <c r="J105" s="181"/>
      <c r="P105" s="2"/>
      <c r="Q105" s="2"/>
    </row>
    <row r="106" spans="2:17" s="31" customFormat="1" ht="15.95" customHeight="1" x14ac:dyDescent="0.2">
      <c r="B106" s="181"/>
      <c r="C106" s="181"/>
      <c r="D106" s="181"/>
      <c r="E106" s="181"/>
      <c r="F106" s="181"/>
      <c r="G106" s="181"/>
      <c r="H106" s="181"/>
      <c r="I106" s="181"/>
      <c r="J106" s="181"/>
      <c r="P106" s="2"/>
      <c r="Q106" s="2"/>
    </row>
    <row r="107" spans="2:17" s="31" customFormat="1" ht="15.95" customHeight="1" x14ac:dyDescent="0.2">
      <c r="B107" s="181"/>
      <c r="C107" s="181"/>
      <c r="D107" s="181"/>
      <c r="E107" s="181"/>
      <c r="F107" s="181"/>
      <c r="G107" s="181"/>
      <c r="H107" s="181"/>
      <c r="I107" s="181"/>
      <c r="J107" s="181"/>
      <c r="P107" s="2"/>
      <c r="Q107" s="2"/>
    </row>
    <row r="108" spans="2:17" s="31" customFormat="1" ht="15.95" customHeight="1" x14ac:dyDescent="0.2">
      <c r="B108" s="181"/>
      <c r="C108" s="181"/>
      <c r="D108" s="181"/>
      <c r="E108" s="181"/>
      <c r="F108" s="181"/>
      <c r="G108" s="181"/>
      <c r="H108" s="181"/>
      <c r="I108" s="181"/>
      <c r="J108" s="181"/>
      <c r="P108" s="2"/>
      <c r="Q108" s="2"/>
    </row>
    <row r="109" spans="2:17" s="31" customFormat="1" ht="15.95" customHeight="1" x14ac:dyDescent="0.2">
      <c r="B109" s="181"/>
      <c r="C109" s="181"/>
      <c r="D109" s="181"/>
      <c r="E109" s="181"/>
      <c r="F109" s="181"/>
      <c r="G109" s="181"/>
      <c r="H109" s="181"/>
      <c r="I109" s="181"/>
      <c r="J109" s="181"/>
      <c r="P109" s="2"/>
      <c r="Q109" s="2"/>
    </row>
    <row r="110" spans="2:17" s="31" customFormat="1" ht="15.95" customHeight="1" x14ac:dyDescent="0.2">
      <c r="B110" s="181"/>
      <c r="C110" s="181"/>
      <c r="D110" s="181"/>
      <c r="E110" s="181"/>
      <c r="F110" s="181"/>
      <c r="G110" s="181"/>
      <c r="H110" s="181"/>
      <c r="I110" s="181"/>
      <c r="J110" s="181"/>
      <c r="P110" s="2"/>
      <c r="Q110" s="2"/>
    </row>
    <row r="111" spans="2:17" s="31" customFormat="1" ht="15.95" customHeight="1" x14ac:dyDescent="0.2">
      <c r="B111" s="181"/>
      <c r="C111" s="181"/>
      <c r="D111" s="181"/>
      <c r="E111" s="181"/>
      <c r="F111" s="181"/>
      <c r="G111" s="181"/>
      <c r="H111" s="181"/>
      <c r="I111" s="181"/>
      <c r="J111" s="181"/>
      <c r="P111" s="2"/>
      <c r="Q111" s="2"/>
    </row>
    <row r="112" spans="2:17" s="31" customFormat="1" ht="15.95" customHeight="1" x14ac:dyDescent="0.2">
      <c r="B112" s="181" t="s">
        <v>752</v>
      </c>
      <c r="C112" s="181"/>
      <c r="D112" s="181"/>
      <c r="E112" s="181"/>
      <c r="F112" s="181"/>
      <c r="G112" s="181"/>
      <c r="H112" s="181"/>
      <c r="I112" s="181"/>
      <c r="J112" s="181"/>
      <c r="P112" s="2"/>
      <c r="Q112" s="2"/>
    </row>
    <row r="113" spans="2:17" s="31" customFormat="1" ht="15.95" customHeight="1" x14ac:dyDescent="0.2">
      <c r="B113" s="181"/>
      <c r="C113" s="181"/>
      <c r="D113" s="181"/>
      <c r="E113" s="181"/>
      <c r="F113" s="181"/>
      <c r="G113" s="181"/>
      <c r="H113" s="181"/>
      <c r="I113" s="181"/>
      <c r="J113" s="181"/>
      <c r="P113" s="2"/>
      <c r="Q113" s="2"/>
    </row>
    <row r="114" spans="2:17" s="31" customFormat="1" ht="15.95" customHeight="1" x14ac:dyDescent="0.2">
      <c r="B114" s="181"/>
      <c r="C114" s="181"/>
      <c r="D114" s="181"/>
      <c r="E114" s="181"/>
      <c r="F114" s="181"/>
      <c r="G114" s="181"/>
      <c r="H114" s="181"/>
      <c r="I114" s="181"/>
      <c r="J114" s="181"/>
      <c r="P114" s="2"/>
      <c r="Q114" s="2"/>
    </row>
    <row r="115" spans="2:17" s="31" customFormat="1" ht="15.95" customHeight="1" x14ac:dyDescent="0.2">
      <c r="B115" s="181"/>
      <c r="C115" s="181"/>
      <c r="D115" s="181"/>
      <c r="E115" s="181"/>
      <c r="F115" s="181"/>
      <c r="G115" s="181"/>
      <c r="H115" s="181"/>
      <c r="I115" s="181"/>
      <c r="J115" s="181"/>
      <c r="P115" s="2"/>
      <c r="Q115" s="2"/>
    </row>
    <row r="116" spans="2:17" s="31" customFormat="1" ht="15.95" customHeight="1" x14ac:dyDescent="0.2">
      <c r="P116" s="2"/>
      <c r="Q116" s="2"/>
    </row>
    <row r="117" spans="2:17" s="31" customFormat="1" ht="15.95" customHeight="1" x14ac:dyDescent="0.2">
      <c r="P117" s="2"/>
      <c r="Q117" s="2"/>
    </row>
    <row r="118" spans="2:17" s="31" customFormat="1" ht="15.95" customHeight="1" x14ac:dyDescent="0.2">
      <c r="B118" s="181" t="s">
        <v>753</v>
      </c>
      <c r="C118" s="234"/>
      <c r="D118" s="234"/>
      <c r="E118" s="234"/>
      <c r="F118" s="234"/>
      <c r="G118" s="234"/>
      <c r="H118" s="234"/>
      <c r="I118" s="234"/>
      <c r="J118" s="234"/>
      <c r="P118" s="2"/>
      <c r="Q118" s="2"/>
    </row>
    <row r="119" spans="2:17" s="31" customFormat="1" ht="15.95" customHeight="1" x14ac:dyDescent="0.2">
      <c r="B119" s="181"/>
      <c r="C119" s="234"/>
      <c r="D119" s="234"/>
      <c r="E119" s="234"/>
      <c r="F119" s="234"/>
      <c r="G119" s="234"/>
      <c r="H119" s="234"/>
      <c r="I119" s="234"/>
      <c r="J119" s="234"/>
      <c r="P119" s="2"/>
      <c r="Q119" s="2"/>
    </row>
    <row r="120" spans="2:17" s="31" customFormat="1" ht="15.95" customHeight="1" x14ac:dyDescent="0.2">
      <c r="B120" s="234"/>
      <c r="C120" s="234"/>
      <c r="D120" s="234"/>
      <c r="E120" s="234"/>
      <c r="F120" s="234"/>
      <c r="G120" s="234"/>
      <c r="H120" s="234"/>
      <c r="I120" s="234"/>
      <c r="J120" s="234"/>
      <c r="P120" s="2"/>
      <c r="Q120" s="2"/>
    </row>
    <row r="121" spans="2:17" s="31" customFormat="1" ht="15.95" customHeight="1" x14ac:dyDescent="0.2">
      <c r="B121" s="181" t="s">
        <v>754</v>
      </c>
      <c r="C121" s="234"/>
      <c r="D121" s="234"/>
      <c r="E121" s="234"/>
      <c r="F121" s="234"/>
      <c r="G121" s="234"/>
      <c r="H121" s="234"/>
      <c r="I121" s="234"/>
      <c r="J121" s="234"/>
      <c r="P121" s="2"/>
      <c r="Q121" s="2"/>
    </row>
    <row r="122" spans="2:17" s="31" customFormat="1" ht="15.95" customHeight="1" x14ac:dyDescent="0.2">
      <c r="B122" s="181"/>
      <c r="C122" s="234"/>
      <c r="D122" s="234"/>
      <c r="E122" s="234"/>
      <c r="F122" s="234"/>
      <c r="G122" s="234"/>
      <c r="H122" s="234"/>
      <c r="I122" s="234"/>
      <c r="J122" s="234"/>
      <c r="P122" s="2"/>
      <c r="Q122" s="2"/>
    </row>
    <row r="123" spans="2:17" s="31" customFormat="1" ht="15.95" customHeight="1" x14ac:dyDescent="0.2">
      <c r="B123" s="181"/>
      <c r="C123" s="234"/>
      <c r="D123" s="234"/>
      <c r="E123" s="234"/>
      <c r="F123" s="234"/>
      <c r="G123" s="234"/>
      <c r="H123" s="234"/>
      <c r="I123" s="234"/>
      <c r="J123" s="234"/>
      <c r="P123" s="2"/>
      <c r="Q123" s="2"/>
    </row>
    <row r="124" spans="2:17" s="31" customFormat="1" ht="15.95" customHeight="1" x14ac:dyDescent="0.2">
      <c r="B124" s="181"/>
      <c r="C124" s="234"/>
      <c r="D124" s="234"/>
      <c r="E124" s="234"/>
      <c r="F124" s="234"/>
      <c r="G124" s="234"/>
      <c r="H124" s="234"/>
      <c r="I124" s="234"/>
      <c r="J124" s="234"/>
      <c r="P124" s="2"/>
      <c r="Q124" s="2"/>
    </row>
    <row r="125" spans="2:17" s="31" customFormat="1" ht="15.95" customHeight="1" x14ac:dyDescent="0.2">
      <c r="B125" s="234"/>
      <c r="C125" s="234"/>
      <c r="D125" s="234"/>
      <c r="E125" s="234"/>
      <c r="F125" s="234"/>
      <c r="G125" s="234"/>
      <c r="H125" s="234"/>
      <c r="I125" s="234"/>
      <c r="J125" s="234"/>
      <c r="P125" s="2"/>
      <c r="Q125" s="2"/>
    </row>
    <row r="126" spans="2:17" s="31" customFormat="1" ht="15.95" customHeight="1" x14ac:dyDescent="0.2">
      <c r="B126" s="181" t="s">
        <v>463</v>
      </c>
      <c r="C126" s="234"/>
      <c r="D126" s="234"/>
      <c r="E126" s="234"/>
      <c r="F126" s="234"/>
      <c r="G126" s="234"/>
      <c r="H126" s="234"/>
      <c r="I126" s="234"/>
      <c r="J126" s="234"/>
      <c r="P126" s="2"/>
      <c r="Q126" s="2"/>
    </row>
    <row r="127" spans="2:17" s="31" customFormat="1" ht="15.95" customHeight="1" x14ac:dyDescent="0.2">
      <c r="B127" s="181"/>
      <c r="C127" s="234"/>
      <c r="D127" s="234"/>
      <c r="E127" s="234"/>
      <c r="F127" s="234"/>
      <c r="G127" s="234"/>
      <c r="H127" s="234"/>
      <c r="I127" s="234"/>
      <c r="J127" s="234"/>
      <c r="P127" s="2"/>
      <c r="Q127" s="2"/>
    </row>
    <row r="128" spans="2:17" s="31" customFormat="1" ht="15.95" customHeight="1" x14ac:dyDescent="0.2">
      <c r="B128" s="181"/>
      <c r="C128" s="234"/>
      <c r="D128" s="234"/>
      <c r="E128" s="234"/>
      <c r="F128" s="234"/>
      <c r="G128" s="234"/>
      <c r="H128" s="234"/>
      <c r="I128" s="234"/>
      <c r="J128" s="234"/>
      <c r="P128" s="2"/>
      <c r="Q128" s="2"/>
    </row>
    <row r="129" spans="2:17" s="31" customFormat="1" ht="15.95" customHeight="1" x14ac:dyDescent="0.2">
      <c r="B129" s="234"/>
      <c r="C129" s="234"/>
      <c r="D129" s="234"/>
      <c r="E129" s="234"/>
      <c r="F129" s="234"/>
      <c r="G129" s="234"/>
      <c r="H129" s="234"/>
      <c r="I129" s="234"/>
      <c r="J129" s="234"/>
      <c r="P129" s="2"/>
      <c r="Q129" s="2"/>
    </row>
    <row r="130" spans="2:17" s="31" customFormat="1" ht="15.95" customHeight="1" x14ac:dyDescent="0.2">
      <c r="P130" s="2"/>
      <c r="Q130" s="2"/>
    </row>
    <row r="131" spans="2:17" s="31" customFormat="1" ht="15.95" customHeight="1" x14ac:dyDescent="0.2">
      <c r="B131" s="181" t="s">
        <v>755</v>
      </c>
      <c r="C131" s="234"/>
      <c r="D131" s="234"/>
      <c r="E131" s="234"/>
      <c r="F131" s="234"/>
      <c r="G131" s="234"/>
      <c r="H131" s="234"/>
      <c r="I131" s="234"/>
      <c r="J131" s="234"/>
      <c r="P131" s="2"/>
      <c r="Q131" s="2"/>
    </row>
    <row r="132" spans="2:17" s="31" customFormat="1" ht="15.95" customHeight="1" x14ac:dyDescent="0.2">
      <c r="B132" s="234"/>
      <c r="C132" s="234"/>
      <c r="D132" s="234"/>
      <c r="E132" s="234"/>
      <c r="F132" s="234"/>
      <c r="G132" s="234"/>
      <c r="H132" s="234"/>
      <c r="I132" s="234"/>
      <c r="J132" s="234"/>
      <c r="P132" s="2"/>
      <c r="Q132" s="2"/>
    </row>
    <row r="133" spans="2:17" s="31" customFormat="1" ht="15.95" customHeight="1" x14ac:dyDescent="0.2">
      <c r="B133" s="234"/>
      <c r="C133" s="234"/>
      <c r="D133" s="234"/>
      <c r="E133" s="234"/>
      <c r="F133" s="234"/>
      <c r="G133" s="234"/>
      <c r="H133" s="234"/>
      <c r="I133" s="234"/>
      <c r="J133" s="234"/>
      <c r="P133" s="2"/>
      <c r="Q133" s="2"/>
    </row>
    <row r="134" spans="2:17" s="31" customFormat="1" ht="15.95" customHeight="1" x14ac:dyDescent="0.2">
      <c r="B134" s="234"/>
      <c r="C134" s="234"/>
      <c r="D134" s="234"/>
      <c r="E134" s="234"/>
      <c r="F134" s="234"/>
      <c r="G134" s="234"/>
      <c r="H134" s="234"/>
      <c r="I134" s="234"/>
      <c r="J134" s="234"/>
      <c r="P134" s="2"/>
      <c r="Q134" s="2"/>
    </row>
    <row r="135" spans="2:17" s="31" customFormat="1" ht="15.95" customHeight="1" x14ac:dyDescent="0.2">
      <c r="B135" s="234"/>
      <c r="C135" s="234"/>
      <c r="D135" s="234"/>
      <c r="E135" s="234"/>
      <c r="F135" s="234"/>
      <c r="G135" s="234"/>
      <c r="H135" s="234"/>
      <c r="I135" s="234"/>
      <c r="J135" s="234"/>
      <c r="P135" s="2"/>
      <c r="Q135" s="2"/>
    </row>
    <row r="136" spans="2:17" s="31" customFormat="1" ht="15.95" customHeight="1" x14ac:dyDescent="0.2">
      <c r="B136" s="234"/>
      <c r="C136" s="234"/>
      <c r="D136" s="234"/>
      <c r="E136" s="234"/>
      <c r="F136" s="234"/>
      <c r="G136" s="234"/>
      <c r="H136" s="234"/>
      <c r="I136" s="234"/>
      <c r="J136" s="234"/>
      <c r="P136" s="2"/>
      <c r="Q136" s="2"/>
    </row>
    <row r="137" spans="2:17" s="31" customFormat="1" ht="15.95" customHeight="1" x14ac:dyDescent="0.2">
      <c r="B137" s="234"/>
      <c r="C137" s="234"/>
      <c r="D137" s="234"/>
      <c r="E137" s="234"/>
      <c r="F137" s="234"/>
      <c r="G137" s="234"/>
      <c r="H137" s="234"/>
      <c r="I137" s="234"/>
      <c r="J137" s="234"/>
      <c r="P137" s="2"/>
      <c r="Q137" s="2"/>
    </row>
    <row r="138" spans="2:17" s="31" customFormat="1" ht="15.95" customHeight="1" x14ac:dyDescent="0.2">
      <c r="B138" s="181" t="s">
        <v>132</v>
      </c>
      <c r="C138" s="181"/>
      <c r="D138" s="181"/>
      <c r="E138" s="181"/>
      <c r="F138" s="181"/>
      <c r="G138" s="181"/>
      <c r="H138" s="181"/>
      <c r="I138" s="181"/>
      <c r="J138" s="181"/>
      <c r="P138" s="2"/>
      <c r="Q138" s="2"/>
    </row>
    <row r="139" spans="2:17" s="31" customFormat="1" ht="15.95" customHeight="1" x14ac:dyDescent="0.2">
      <c r="B139" s="181"/>
      <c r="C139" s="181"/>
      <c r="D139" s="181"/>
      <c r="E139" s="181"/>
      <c r="F139" s="181"/>
      <c r="G139" s="181"/>
      <c r="H139" s="181"/>
      <c r="I139" s="181"/>
      <c r="J139" s="181"/>
      <c r="P139" s="2"/>
      <c r="Q139" s="2"/>
    </row>
    <row r="140" spans="2:17" s="31" customFormat="1" ht="15.95" customHeight="1" x14ac:dyDescent="0.2">
      <c r="B140" s="181"/>
      <c r="C140" s="181"/>
      <c r="D140" s="181"/>
      <c r="E140" s="181"/>
      <c r="F140" s="181"/>
      <c r="G140" s="181"/>
      <c r="H140" s="181"/>
      <c r="I140" s="181"/>
      <c r="J140" s="181"/>
      <c r="P140" s="2"/>
      <c r="Q140" s="2"/>
    </row>
    <row r="141" spans="2:17" s="31" customFormat="1" ht="15.95" customHeight="1" x14ac:dyDescent="0.2">
      <c r="B141" s="181"/>
      <c r="C141" s="181"/>
      <c r="D141" s="181"/>
      <c r="E141" s="181"/>
      <c r="F141" s="181"/>
      <c r="G141" s="181"/>
      <c r="H141" s="181"/>
      <c r="I141" s="181"/>
      <c r="J141" s="181"/>
      <c r="L141" s="484" t="s">
        <v>456</v>
      </c>
      <c r="M141" s="484"/>
      <c r="N141" s="484"/>
      <c r="P141" s="2"/>
      <c r="Q141" s="2"/>
    </row>
    <row r="142" spans="2:17" s="31" customFormat="1" ht="15.95" customHeight="1" x14ac:dyDescent="0.2">
      <c r="B142" s="181"/>
      <c r="C142" s="181"/>
      <c r="D142" s="181"/>
      <c r="E142" s="181"/>
      <c r="F142" s="181"/>
      <c r="G142" s="181"/>
      <c r="H142" s="181"/>
      <c r="I142" s="181"/>
      <c r="J142" s="181"/>
      <c r="L142" s="484"/>
      <c r="M142" s="484"/>
      <c r="N142" s="484"/>
      <c r="O142" s="55" t="s">
        <v>83</v>
      </c>
      <c r="P142" s="2"/>
      <c r="Q142" s="2"/>
    </row>
    <row r="143" spans="2:17" s="31" customFormat="1" ht="15.95" customHeight="1" x14ac:dyDescent="0.2">
      <c r="B143" s="181" t="s">
        <v>464</v>
      </c>
      <c r="C143" s="181"/>
      <c r="D143" s="181"/>
      <c r="E143" s="181"/>
      <c r="F143" s="181"/>
      <c r="G143" s="181"/>
      <c r="H143" s="181"/>
      <c r="I143" s="181"/>
      <c r="J143" s="181"/>
      <c r="P143" s="2"/>
      <c r="Q143" s="2"/>
    </row>
    <row r="144" spans="2:17" s="31" customFormat="1" ht="15.95" customHeight="1" x14ac:dyDescent="0.2">
      <c r="B144" s="181"/>
      <c r="C144" s="181"/>
      <c r="D144" s="181"/>
      <c r="E144" s="181"/>
      <c r="F144" s="181"/>
      <c r="G144" s="181"/>
      <c r="H144" s="181"/>
      <c r="I144" s="181"/>
      <c r="J144" s="181"/>
      <c r="P144" s="2"/>
      <c r="Q144" s="2"/>
    </row>
    <row r="145" spans="2:17" s="31" customFormat="1" ht="15.95" customHeight="1" x14ac:dyDescent="0.2">
      <c r="B145" s="181"/>
      <c r="C145" s="181"/>
      <c r="D145" s="181"/>
      <c r="E145" s="181"/>
      <c r="F145" s="181"/>
      <c r="G145" s="181"/>
      <c r="H145" s="181"/>
      <c r="I145" s="181"/>
      <c r="J145" s="181"/>
      <c r="P145" s="2"/>
      <c r="Q145" s="2"/>
    </row>
    <row r="146" spans="2:17" s="31" customFormat="1" ht="15.95" customHeight="1" x14ac:dyDescent="0.2">
      <c r="B146" s="181"/>
      <c r="C146" s="181"/>
      <c r="D146" s="181"/>
      <c r="E146" s="181"/>
      <c r="F146" s="181"/>
      <c r="G146" s="181"/>
      <c r="H146" s="181"/>
      <c r="I146" s="181"/>
      <c r="J146" s="181"/>
      <c r="P146" s="2"/>
      <c r="Q146" s="2"/>
    </row>
    <row r="147" spans="2:17" s="31" customFormat="1" ht="18" customHeight="1" x14ac:dyDescent="0.2">
      <c r="B147" s="181" t="s">
        <v>756</v>
      </c>
      <c r="C147" s="181"/>
      <c r="D147" s="181"/>
      <c r="E147" s="181"/>
      <c r="F147" s="181"/>
      <c r="G147" s="181"/>
      <c r="H147" s="181"/>
      <c r="I147" s="181"/>
      <c r="J147" s="181"/>
      <c r="P147" s="2"/>
      <c r="Q147" s="2"/>
    </row>
    <row r="148" spans="2:17" s="31" customFormat="1" ht="18" customHeight="1" x14ac:dyDescent="0.2">
      <c r="B148" s="181"/>
      <c r="C148" s="181"/>
      <c r="D148" s="181"/>
      <c r="E148" s="181"/>
      <c r="F148" s="181"/>
      <c r="G148" s="181"/>
      <c r="H148" s="181"/>
      <c r="I148" s="181"/>
      <c r="J148" s="181"/>
      <c r="P148" s="2"/>
      <c r="Q148" s="2"/>
    </row>
    <row r="149" spans="2:17" s="31" customFormat="1" ht="18" customHeight="1" x14ac:dyDescent="0.2">
      <c r="B149" s="181"/>
      <c r="C149" s="181"/>
      <c r="D149" s="181"/>
      <c r="E149" s="181"/>
      <c r="F149" s="181"/>
      <c r="G149" s="181"/>
      <c r="H149" s="181"/>
      <c r="I149" s="181"/>
      <c r="J149" s="181"/>
      <c r="P149" s="2"/>
      <c r="Q149" s="2"/>
    </row>
    <row r="150" spans="2:17" s="31" customFormat="1" ht="18" customHeight="1" x14ac:dyDescent="0.2">
      <c r="B150" s="181"/>
      <c r="C150" s="181"/>
      <c r="D150" s="181"/>
      <c r="E150" s="181"/>
      <c r="F150" s="181"/>
      <c r="G150" s="181"/>
      <c r="H150" s="181"/>
      <c r="I150" s="181"/>
      <c r="J150" s="181"/>
      <c r="P150" s="2"/>
      <c r="Q150" s="2"/>
    </row>
    <row r="151" spans="2:17" s="31" customFormat="1" ht="15.95" customHeight="1" x14ac:dyDescent="0.2">
      <c r="B151" s="54"/>
      <c r="C151" s="54"/>
      <c r="D151" s="54"/>
      <c r="E151" s="54"/>
      <c r="F151" s="54"/>
      <c r="G151" s="54"/>
      <c r="H151" s="54"/>
      <c r="I151" s="54"/>
      <c r="J151" s="54"/>
      <c r="P151" s="2"/>
      <c r="Q151" s="2"/>
    </row>
    <row r="152" spans="2:17" s="31" customFormat="1" ht="15.95" customHeight="1" x14ac:dyDescent="0.2">
      <c r="B152" s="54"/>
      <c r="C152" s="54"/>
      <c r="D152" s="54"/>
      <c r="E152" s="54"/>
      <c r="F152" s="54"/>
      <c r="G152" s="54"/>
      <c r="H152" s="54"/>
      <c r="I152" s="54"/>
      <c r="J152" s="54"/>
      <c r="P152" s="2"/>
      <c r="Q152" s="2"/>
    </row>
    <row r="153" spans="2:17" s="31" customFormat="1" ht="15.95" customHeight="1" x14ac:dyDescent="0.2">
      <c r="B153" s="181" t="s">
        <v>465</v>
      </c>
      <c r="C153" s="234"/>
      <c r="D153" s="234"/>
      <c r="E153" s="234"/>
      <c r="F153" s="234"/>
      <c r="G153" s="234"/>
      <c r="H153" s="234"/>
      <c r="I153" s="234"/>
      <c r="J153" s="234"/>
      <c r="P153" s="2"/>
      <c r="Q153" s="2"/>
    </row>
    <row r="154" spans="2:17" s="31" customFormat="1" ht="15.95" customHeight="1" x14ac:dyDescent="0.2">
      <c r="B154" s="181"/>
      <c r="C154" s="234"/>
      <c r="D154" s="234"/>
      <c r="E154" s="234"/>
      <c r="F154" s="234"/>
      <c r="G154" s="234"/>
      <c r="H154" s="234"/>
      <c r="I154" s="234"/>
      <c r="J154" s="234"/>
      <c r="P154" s="2"/>
      <c r="Q154" s="2"/>
    </row>
    <row r="155" spans="2:17" s="31" customFormat="1" ht="15.95" customHeight="1" x14ac:dyDescent="0.2">
      <c r="B155" s="181"/>
      <c r="C155" s="234"/>
      <c r="D155" s="234"/>
      <c r="E155" s="234"/>
      <c r="F155" s="234"/>
      <c r="G155" s="234"/>
      <c r="H155" s="234"/>
      <c r="I155" s="234"/>
      <c r="J155" s="234"/>
      <c r="P155" s="2"/>
      <c r="Q155" s="2"/>
    </row>
    <row r="156" spans="2:17" s="31" customFormat="1" ht="15.95" customHeight="1" x14ac:dyDescent="0.2">
      <c r="B156" s="181"/>
      <c r="C156" s="234"/>
      <c r="D156" s="234"/>
      <c r="E156" s="234"/>
      <c r="F156" s="234"/>
      <c r="G156" s="234"/>
      <c r="H156" s="234"/>
      <c r="I156" s="234"/>
      <c r="J156" s="234"/>
      <c r="P156" s="2"/>
      <c r="Q156" s="2"/>
    </row>
    <row r="157" spans="2:17" s="31" customFormat="1" ht="15.95" customHeight="1" x14ac:dyDescent="0.2">
      <c r="B157" s="234"/>
      <c r="C157" s="234"/>
      <c r="D157" s="234"/>
      <c r="E157" s="234"/>
      <c r="F157" s="234"/>
      <c r="G157" s="234"/>
      <c r="H157" s="234"/>
      <c r="I157" s="234"/>
      <c r="J157" s="234"/>
      <c r="P157" s="2"/>
      <c r="Q157" s="2"/>
    </row>
    <row r="158" spans="2:17" s="31" customFormat="1" ht="15.95" customHeight="1" x14ac:dyDescent="0.2">
      <c r="B158" s="181" t="s">
        <v>757</v>
      </c>
      <c r="C158" s="234"/>
      <c r="D158" s="234"/>
      <c r="E158" s="234"/>
      <c r="F158" s="234"/>
      <c r="G158" s="234"/>
      <c r="H158" s="234"/>
      <c r="I158" s="234"/>
      <c r="J158" s="234"/>
      <c r="P158" s="2"/>
      <c r="Q158" s="2"/>
    </row>
    <row r="159" spans="2:17" s="31" customFormat="1" ht="15.95" customHeight="1" x14ac:dyDescent="0.2">
      <c r="B159" s="181"/>
      <c r="C159" s="234"/>
      <c r="D159" s="234"/>
      <c r="E159" s="234"/>
      <c r="F159" s="234"/>
      <c r="G159" s="234"/>
      <c r="H159" s="234"/>
      <c r="I159" s="234"/>
      <c r="J159" s="234"/>
      <c r="P159" s="2"/>
      <c r="Q159" s="2"/>
    </row>
    <row r="160" spans="2:17" s="31" customFormat="1" ht="15.95" customHeight="1" x14ac:dyDescent="0.2">
      <c r="B160" s="181"/>
      <c r="C160" s="234"/>
      <c r="D160" s="234"/>
      <c r="E160" s="234"/>
      <c r="F160" s="234"/>
      <c r="G160" s="234"/>
      <c r="H160" s="234"/>
      <c r="I160" s="234"/>
      <c r="J160" s="234"/>
      <c r="P160" s="2"/>
      <c r="Q160" s="2"/>
    </row>
    <row r="161" spans="1:17" s="31" customFormat="1" ht="15.95" customHeight="1" x14ac:dyDescent="0.2">
      <c r="B161" s="181"/>
      <c r="C161" s="234"/>
      <c r="D161" s="234"/>
      <c r="E161" s="234"/>
      <c r="F161" s="234"/>
      <c r="G161" s="234"/>
      <c r="H161" s="234"/>
      <c r="I161" s="234"/>
      <c r="J161" s="234"/>
      <c r="P161" s="2"/>
      <c r="Q161" s="2"/>
    </row>
    <row r="162" spans="1:17" s="31" customFormat="1" ht="15.95" customHeight="1" x14ac:dyDescent="0.2">
      <c r="B162" s="181"/>
      <c r="C162" s="234"/>
      <c r="D162" s="234"/>
      <c r="E162" s="234"/>
      <c r="F162" s="234"/>
      <c r="G162" s="234"/>
      <c r="H162" s="234"/>
      <c r="I162" s="234"/>
      <c r="J162" s="234"/>
      <c r="P162" s="2"/>
      <c r="Q162" s="2"/>
    </row>
    <row r="163" spans="1:17" s="31" customFormat="1" ht="15.95" customHeight="1" x14ac:dyDescent="0.2">
      <c r="B163" s="181"/>
      <c r="C163" s="234"/>
      <c r="D163" s="234"/>
      <c r="E163" s="234"/>
      <c r="F163" s="234"/>
      <c r="G163" s="234"/>
      <c r="H163" s="234"/>
      <c r="I163" s="234"/>
      <c r="J163" s="234"/>
      <c r="P163" s="2"/>
      <c r="Q163" s="2"/>
    </row>
    <row r="164" spans="1:17" s="31" customFormat="1" ht="15.95" customHeight="1" x14ac:dyDescent="0.2">
      <c r="B164" s="234"/>
      <c r="C164" s="234"/>
      <c r="D164" s="234"/>
      <c r="E164" s="234"/>
      <c r="F164" s="234"/>
      <c r="G164" s="234"/>
      <c r="H164" s="234"/>
      <c r="I164" s="234"/>
      <c r="J164" s="234"/>
      <c r="P164" s="2"/>
      <c r="Q164" s="2"/>
    </row>
    <row r="165" spans="1:17" s="31" customFormat="1" ht="15.95" customHeight="1" x14ac:dyDescent="0.2">
      <c r="B165" s="181" t="s">
        <v>758</v>
      </c>
      <c r="C165" s="234"/>
      <c r="D165" s="234"/>
      <c r="E165" s="234"/>
      <c r="F165" s="234"/>
      <c r="G165" s="234"/>
      <c r="H165" s="234"/>
      <c r="I165" s="234"/>
      <c r="J165" s="234"/>
      <c r="P165" s="2"/>
      <c r="Q165" s="2"/>
    </row>
    <row r="166" spans="1:17" s="31" customFormat="1" ht="15.95" customHeight="1" x14ac:dyDescent="0.2">
      <c r="B166" s="181"/>
      <c r="C166" s="234"/>
      <c r="D166" s="234"/>
      <c r="E166" s="234"/>
      <c r="F166" s="234"/>
      <c r="G166" s="234"/>
      <c r="H166" s="234"/>
      <c r="I166" s="234"/>
      <c r="J166" s="234"/>
      <c r="P166" s="2"/>
      <c r="Q166" s="2"/>
    </row>
    <row r="167" spans="1:17" s="31" customFormat="1" ht="15.95" customHeight="1" x14ac:dyDescent="0.2">
      <c r="B167" s="181"/>
      <c r="C167" s="234"/>
      <c r="D167" s="234"/>
      <c r="E167" s="234"/>
      <c r="F167" s="234"/>
      <c r="G167" s="234"/>
      <c r="H167" s="234"/>
      <c r="I167" s="234"/>
      <c r="J167" s="234"/>
      <c r="P167" s="2"/>
      <c r="Q167" s="2"/>
    </row>
    <row r="168" spans="1:17" s="31" customFormat="1" ht="15.95" customHeight="1" x14ac:dyDescent="0.2">
      <c r="B168" s="234"/>
      <c r="C168" s="234"/>
      <c r="D168" s="234"/>
      <c r="E168" s="234"/>
      <c r="F168" s="234"/>
      <c r="G168" s="234"/>
      <c r="H168" s="234"/>
      <c r="I168" s="234"/>
      <c r="J168" s="234"/>
      <c r="P168" s="2"/>
      <c r="Q168" s="2"/>
    </row>
    <row r="169" spans="1:17" s="31" customFormat="1" ht="15.95" customHeight="1" x14ac:dyDescent="0.2">
      <c r="B169" s="54"/>
      <c r="C169" s="54"/>
      <c r="D169" s="54"/>
      <c r="E169" s="54"/>
      <c r="F169" s="54"/>
      <c r="G169" s="54"/>
      <c r="H169" s="54"/>
      <c r="I169" s="54"/>
      <c r="J169" s="54"/>
      <c r="P169" s="2"/>
      <c r="Q169" s="2"/>
    </row>
    <row r="170" spans="1:17" s="31" customFormat="1" ht="15.95" customHeight="1" x14ac:dyDescent="0.2">
      <c r="A170" s="2"/>
      <c r="B170" s="2"/>
      <c r="C170" s="2"/>
      <c r="D170" s="2"/>
      <c r="E170" s="2"/>
      <c r="F170" s="2"/>
      <c r="G170" s="2"/>
      <c r="H170" s="2"/>
      <c r="I170" s="2"/>
      <c r="J170" s="2"/>
      <c r="K170" s="2"/>
      <c r="L170" s="2"/>
      <c r="M170" s="2"/>
      <c r="N170" s="2"/>
      <c r="O170" s="2"/>
      <c r="P170" s="2"/>
      <c r="Q170" s="2"/>
    </row>
    <row r="171" spans="1:17" s="31" customFormat="1" ht="15.95" customHeight="1" x14ac:dyDescent="0.2">
      <c r="P171" s="2"/>
      <c r="Q171" s="2"/>
    </row>
    <row r="172" spans="1:17" s="31" customFormat="1" ht="15.95" customHeight="1" x14ac:dyDescent="0.2">
      <c r="B172" s="151" t="s">
        <v>77</v>
      </c>
      <c r="C172" s="151"/>
      <c r="D172" s="151"/>
      <c r="P172" s="2"/>
      <c r="Q172" s="2"/>
    </row>
    <row r="173" spans="1:17" s="31" customFormat="1" ht="15.95" customHeight="1" x14ac:dyDescent="0.2">
      <c r="B173" s="152"/>
      <c r="C173" s="152"/>
      <c r="D173" s="152"/>
      <c r="P173" s="2"/>
      <c r="Q173" s="2"/>
    </row>
    <row r="174" spans="1:17" s="31" customFormat="1" ht="15.95" customHeight="1" x14ac:dyDescent="0.2">
      <c r="B174" s="149" t="s">
        <v>80</v>
      </c>
      <c r="C174" s="149"/>
      <c r="D174" s="149"/>
      <c r="P174" s="2"/>
      <c r="Q174" s="2"/>
    </row>
    <row r="175" spans="1:17" s="31" customFormat="1" ht="15.95" customHeight="1" x14ac:dyDescent="0.2">
      <c r="P175" s="2"/>
      <c r="Q175" s="2"/>
    </row>
    <row r="176" spans="1:17" s="31" customFormat="1" ht="15.95" customHeight="1" x14ac:dyDescent="0.2">
      <c r="P176" s="2"/>
      <c r="Q176" s="2"/>
    </row>
    <row r="177" spans="1:17" s="31" customFormat="1" ht="15.95" customHeight="1" x14ac:dyDescent="0.2">
      <c r="A177" s="56" t="s">
        <v>156</v>
      </c>
      <c r="B177" s="154" t="s">
        <v>759</v>
      </c>
      <c r="C177" s="154"/>
      <c r="D177" s="154"/>
      <c r="E177" s="154"/>
      <c r="F177" s="154"/>
      <c r="G177" s="154"/>
      <c r="H177" s="154"/>
      <c r="P177" s="2"/>
      <c r="Q177" s="2"/>
    </row>
    <row r="178" spans="1:17" s="31" customFormat="1" ht="15.95" customHeight="1" x14ac:dyDescent="0.2">
      <c r="B178" s="154"/>
      <c r="C178" s="154"/>
      <c r="D178" s="154"/>
      <c r="E178" s="154"/>
      <c r="F178" s="154"/>
      <c r="G178" s="154"/>
      <c r="H178" s="154"/>
      <c r="P178" s="2"/>
      <c r="Q178" s="2"/>
    </row>
    <row r="179" spans="1:17" s="31" customFormat="1" ht="15.95" customHeight="1" x14ac:dyDescent="0.2">
      <c r="B179" s="154"/>
      <c r="C179" s="154"/>
      <c r="D179" s="154"/>
      <c r="E179" s="154"/>
      <c r="F179" s="154"/>
      <c r="G179" s="154"/>
      <c r="H179" s="154"/>
      <c r="P179" s="2"/>
      <c r="Q179" s="2"/>
    </row>
    <row r="180" spans="1:17" s="31" customFormat="1" ht="15.95" customHeight="1" x14ac:dyDescent="0.2">
      <c r="B180" s="154" t="s">
        <v>760</v>
      </c>
      <c r="C180" s="154"/>
      <c r="D180" s="154"/>
      <c r="E180" s="154"/>
      <c r="F180" s="154"/>
      <c r="G180" s="154"/>
      <c r="H180" s="154"/>
      <c r="P180" s="2"/>
      <c r="Q180" s="2"/>
    </row>
    <row r="181" spans="1:17" s="31" customFormat="1" ht="15.95" customHeight="1" x14ac:dyDescent="0.2">
      <c r="B181" s="154"/>
      <c r="C181" s="154"/>
      <c r="D181" s="154"/>
      <c r="E181" s="154"/>
      <c r="F181" s="154"/>
      <c r="G181" s="154"/>
      <c r="H181" s="154"/>
      <c r="P181" s="2"/>
      <c r="Q181" s="2"/>
    </row>
    <row r="182" spans="1:17" s="31" customFormat="1" ht="15.95" customHeight="1" x14ac:dyDescent="0.2">
      <c r="B182" s="57"/>
      <c r="C182" s="154" t="s">
        <v>761</v>
      </c>
      <c r="D182" s="154"/>
      <c r="E182" s="154"/>
      <c r="F182" s="154"/>
      <c r="G182" s="154"/>
      <c r="H182" s="154"/>
      <c r="P182" s="2"/>
      <c r="Q182" s="2"/>
    </row>
    <row r="183" spans="1:17" s="31" customFormat="1" ht="15.95" customHeight="1" x14ac:dyDescent="0.2">
      <c r="B183" s="57"/>
      <c r="C183" s="154"/>
      <c r="D183" s="154"/>
      <c r="E183" s="154"/>
      <c r="F183" s="154"/>
      <c r="G183" s="154"/>
      <c r="H183" s="154"/>
      <c r="P183" s="2"/>
      <c r="Q183" s="2"/>
    </row>
    <row r="184" spans="1:17" s="31" customFormat="1" ht="15.95" customHeight="1" x14ac:dyDescent="0.2">
      <c r="B184" s="57"/>
      <c r="C184" s="154" t="s">
        <v>763</v>
      </c>
      <c r="D184" s="154"/>
      <c r="E184" s="154"/>
      <c r="F184" s="154"/>
      <c r="G184" s="154"/>
      <c r="H184" s="154"/>
      <c r="P184" s="2"/>
      <c r="Q184" s="2"/>
    </row>
    <row r="185" spans="1:17" s="31" customFormat="1" ht="15.95" customHeight="1" x14ac:dyDescent="0.2">
      <c r="B185" s="57"/>
      <c r="C185" s="154"/>
      <c r="D185" s="154"/>
      <c r="E185" s="154"/>
      <c r="F185" s="154"/>
      <c r="G185" s="154"/>
      <c r="H185" s="154"/>
      <c r="P185" s="2"/>
      <c r="Q185" s="2"/>
    </row>
    <row r="186" spans="1:17" s="31" customFormat="1" ht="15.95" customHeight="1" x14ac:dyDescent="0.2">
      <c r="B186" s="57"/>
      <c r="C186" s="154" t="s">
        <v>762</v>
      </c>
      <c r="D186" s="154"/>
      <c r="E186" s="154"/>
      <c r="F186" s="154"/>
      <c r="G186" s="154"/>
      <c r="H186" s="154"/>
      <c r="P186" s="2"/>
      <c r="Q186" s="2"/>
    </row>
    <row r="187" spans="1:17" s="31" customFormat="1" ht="15.95" customHeight="1" x14ac:dyDescent="0.2">
      <c r="B187" s="57"/>
      <c r="C187" s="154"/>
      <c r="D187" s="154"/>
      <c r="E187" s="154"/>
      <c r="F187" s="154"/>
      <c r="G187" s="154"/>
      <c r="H187" s="154"/>
      <c r="P187" s="2"/>
      <c r="Q187" s="2"/>
    </row>
    <row r="188" spans="1:17" s="31" customFormat="1" ht="15.95" customHeight="1" x14ac:dyDescent="0.2">
      <c r="B188" s="57"/>
      <c r="C188" s="154"/>
      <c r="D188" s="154"/>
      <c r="E188" s="154"/>
      <c r="F188" s="154"/>
      <c r="G188" s="154"/>
      <c r="H188" s="154"/>
      <c r="P188" s="2"/>
      <c r="Q188" s="2"/>
    </row>
    <row r="189" spans="1:17" s="31" customFormat="1" ht="15.95" customHeight="1" x14ac:dyDescent="0.2">
      <c r="B189" s="165" t="s">
        <v>143</v>
      </c>
      <c r="C189" s="165"/>
      <c r="D189" s="165"/>
      <c r="E189" s="165"/>
      <c r="F189" s="165"/>
      <c r="G189" s="165"/>
      <c r="H189" s="165"/>
      <c r="P189" s="2"/>
      <c r="Q189" s="2"/>
    </row>
    <row r="190" spans="1:17" s="31" customFormat="1" ht="15.95" customHeight="1" x14ac:dyDescent="0.2">
      <c r="B190" s="468" t="s">
        <v>145</v>
      </c>
      <c r="C190" s="468"/>
      <c r="D190" s="468"/>
      <c r="E190" s="468"/>
      <c r="F190" s="468"/>
      <c r="G190" s="468"/>
      <c r="H190" s="468"/>
      <c r="P190" s="2"/>
      <c r="Q190" s="2"/>
    </row>
    <row r="191" spans="1:17" s="31" customFormat="1" ht="15.95" customHeight="1" x14ac:dyDescent="0.2">
      <c r="B191" s="487" t="s">
        <v>144</v>
      </c>
      <c r="P191" s="2"/>
      <c r="Q191" s="2"/>
    </row>
    <row r="192" spans="1:17" s="31" customFormat="1" ht="15.95" customHeight="1" x14ac:dyDescent="0.2">
      <c r="B192" s="488"/>
      <c r="P192" s="2"/>
      <c r="Q192" s="2"/>
    </row>
    <row r="193" spans="2:17" s="31" customFormat="1" ht="15.95" customHeight="1" x14ac:dyDescent="0.2">
      <c r="B193" s="438" t="s">
        <v>147</v>
      </c>
      <c r="C193" s="439"/>
      <c r="D193" s="439"/>
      <c r="E193" s="440"/>
      <c r="F193" s="437" t="s">
        <v>148</v>
      </c>
      <c r="G193" s="437"/>
      <c r="H193" s="111"/>
      <c r="P193" s="2"/>
      <c r="Q193" s="2"/>
    </row>
    <row r="194" spans="2:17" s="31" customFormat="1" ht="17.25" customHeight="1" x14ac:dyDescent="0.2">
      <c r="B194" s="441"/>
      <c r="C194" s="442"/>
      <c r="D194" s="442"/>
      <c r="E194" s="443"/>
      <c r="F194" s="437" t="s">
        <v>149</v>
      </c>
      <c r="G194" s="437"/>
      <c r="H194" s="111"/>
      <c r="P194" s="2"/>
      <c r="Q194" s="2"/>
    </row>
    <row r="195" spans="2:17" s="31" customFormat="1" ht="15.95" customHeight="1" x14ac:dyDescent="0.2">
      <c r="B195" s="441"/>
      <c r="C195" s="442"/>
      <c r="D195" s="442"/>
      <c r="E195" s="443"/>
      <c r="F195" s="437" t="s">
        <v>150</v>
      </c>
      <c r="G195" s="437"/>
      <c r="H195" s="111"/>
      <c r="P195" s="2"/>
      <c r="Q195" s="2"/>
    </row>
    <row r="196" spans="2:17" s="31" customFormat="1" ht="15.95" customHeight="1" x14ac:dyDescent="0.2">
      <c r="B196" s="444"/>
      <c r="C196" s="445"/>
      <c r="D196" s="445"/>
      <c r="E196" s="446"/>
      <c r="F196" s="437" t="s">
        <v>151</v>
      </c>
      <c r="G196" s="437"/>
      <c r="H196" s="111"/>
      <c r="I196" s="105" t="str">
        <f>IF(OR(H193="",H194="",H195="",H196=""),"",IF(AND(H193="Λ",H194="Σ",H195="Λ",H196="Λ"),"G","R"))</f>
        <v/>
      </c>
      <c r="P196" s="2"/>
      <c r="Q196" s="2"/>
    </row>
    <row r="197" spans="2:17" s="31" customFormat="1" ht="15.95" customHeight="1" x14ac:dyDescent="0.2">
      <c r="B197" s="58"/>
      <c r="P197" s="2"/>
      <c r="Q197" s="2"/>
    </row>
    <row r="198" spans="2:17" s="31" customFormat="1" ht="15.95" customHeight="1" x14ac:dyDescent="0.2">
      <c r="B198" s="420" t="s">
        <v>146</v>
      </c>
      <c r="C198" s="420"/>
      <c r="D198" s="420"/>
      <c r="E198" s="420"/>
      <c r="F198" s="423"/>
      <c r="G198" s="424"/>
      <c r="H198" s="425"/>
      <c r="P198" s="2"/>
      <c r="Q198" s="2"/>
    </row>
    <row r="199" spans="2:17" s="31" customFormat="1" ht="15.95" customHeight="1" x14ac:dyDescent="0.2">
      <c r="B199" s="421"/>
      <c r="C199" s="421"/>
      <c r="D199" s="421"/>
      <c r="E199" s="421"/>
      <c r="F199" s="426"/>
      <c r="G199" s="427"/>
      <c r="H199" s="428"/>
      <c r="P199" s="2"/>
      <c r="Q199" s="2"/>
    </row>
    <row r="200" spans="2:17" s="31" customFormat="1" ht="15.95" customHeight="1" x14ac:dyDescent="0.2">
      <c r="B200" s="422"/>
      <c r="C200" s="422"/>
      <c r="D200" s="422"/>
      <c r="E200" s="422"/>
      <c r="F200" s="429"/>
      <c r="G200" s="430"/>
      <c r="H200" s="431"/>
      <c r="I200" s="105" t="str">
        <f>IF(F198="","",IF(OR(F198="ΑΙΘΑΝΙΚΟ ΟΞΥ",F198="αιθανικό οξύ",F198="ΑΙΘΑΝΙΚΟΟΞΥ",F198="αιθανικοοξυ"),"G","R"))</f>
        <v/>
      </c>
      <c r="P200" s="2"/>
      <c r="Q200" s="2"/>
    </row>
    <row r="201" spans="2:17" s="31" customFormat="1" ht="15.95" customHeight="1" x14ac:dyDescent="0.2">
      <c r="P201" s="2"/>
      <c r="Q201" s="2"/>
    </row>
    <row r="202" spans="2:17" s="31" customFormat="1" ht="15.95" customHeight="1" x14ac:dyDescent="0.2">
      <c r="B202" s="447" t="s">
        <v>466</v>
      </c>
      <c r="C202" s="448"/>
      <c r="D202" s="448"/>
      <c r="E202" s="449"/>
      <c r="F202" s="456"/>
      <c r="G202" s="457"/>
      <c r="P202" s="2"/>
      <c r="Q202" s="2"/>
    </row>
    <row r="203" spans="2:17" s="31" customFormat="1" ht="15.95" customHeight="1" x14ac:dyDescent="0.2">
      <c r="B203" s="450"/>
      <c r="C203" s="451"/>
      <c r="D203" s="451"/>
      <c r="E203" s="452"/>
      <c r="F203" s="458"/>
      <c r="G203" s="459"/>
      <c r="P203" s="2"/>
      <c r="Q203" s="2"/>
    </row>
    <row r="204" spans="2:17" s="31" customFormat="1" ht="15.95" customHeight="1" x14ac:dyDescent="0.2">
      <c r="B204" s="453"/>
      <c r="C204" s="454"/>
      <c r="D204" s="454"/>
      <c r="E204" s="455"/>
      <c r="F204" s="460"/>
      <c r="G204" s="461"/>
      <c r="H204" s="105" t="str">
        <f>IF(F202="","",IF(F202="Σ","G","R"))</f>
        <v/>
      </c>
      <c r="P204" s="2"/>
      <c r="Q204" s="2"/>
    </row>
    <row r="205" spans="2:17" s="31" customFormat="1" ht="15.95" customHeight="1" x14ac:dyDescent="0.2">
      <c r="P205" s="2"/>
      <c r="Q205" s="2"/>
    </row>
    <row r="206" spans="2:17" s="31" customFormat="1" ht="15.95" customHeight="1" x14ac:dyDescent="0.2">
      <c r="B206" s="447" t="s">
        <v>152</v>
      </c>
      <c r="C206" s="448"/>
      <c r="D206" s="448"/>
      <c r="E206" s="449"/>
      <c r="F206" s="466"/>
      <c r="G206" s="466"/>
      <c r="H206" s="466"/>
      <c r="P206" s="2"/>
      <c r="Q206" s="2"/>
    </row>
    <row r="207" spans="2:17" s="31" customFormat="1" ht="15.95" customHeight="1" x14ac:dyDescent="0.2">
      <c r="B207" s="450"/>
      <c r="C207" s="451"/>
      <c r="D207" s="451"/>
      <c r="E207" s="452"/>
      <c r="F207" s="486"/>
      <c r="G207" s="486"/>
      <c r="H207" s="486"/>
      <c r="P207" s="2"/>
      <c r="Q207" s="2"/>
    </row>
    <row r="208" spans="2:17" s="31" customFormat="1" ht="15.95" customHeight="1" x14ac:dyDescent="0.2">
      <c r="B208" s="450"/>
      <c r="C208" s="451"/>
      <c r="D208" s="451"/>
      <c r="E208" s="452"/>
      <c r="F208" s="486"/>
      <c r="G208" s="486"/>
      <c r="H208" s="486"/>
      <c r="P208" s="2"/>
      <c r="Q208" s="2"/>
    </row>
    <row r="209" spans="1:17" s="31" customFormat="1" ht="15.95" customHeight="1" x14ac:dyDescent="0.2">
      <c r="B209" s="453"/>
      <c r="C209" s="454"/>
      <c r="D209" s="454"/>
      <c r="E209" s="455"/>
      <c r="F209" s="467"/>
      <c r="G209" s="467"/>
      <c r="H209" s="467"/>
      <c r="I209" s="105" t="str">
        <f>IF(F206="","",IF(OR(F206="ΑΙΘΑΝΟΛΗ",F206="αιθανόλη",F206="αιθυλική αλκοόλη",F207="ΑΙΘΥΛΙΚΗ ΑΛΚΟΟΛΗ"),"G","R"))</f>
        <v/>
      </c>
      <c r="P209" s="2"/>
      <c r="Q209" s="2"/>
    </row>
    <row r="210" spans="1:17" s="31" customFormat="1" ht="15.95" customHeight="1" x14ac:dyDescent="0.2">
      <c r="P210" s="2"/>
      <c r="Q210" s="2"/>
    </row>
    <row r="211" spans="1:17" s="31" customFormat="1" ht="15.95" customHeight="1" x14ac:dyDescent="0.2">
      <c r="B211" s="447" t="s">
        <v>467</v>
      </c>
      <c r="C211" s="448"/>
      <c r="D211" s="448"/>
      <c r="E211" s="449"/>
      <c r="F211" s="437" t="s">
        <v>153</v>
      </c>
      <c r="G211" s="437"/>
      <c r="H211" s="111"/>
      <c r="P211" s="2"/>
      <c r="Q211" s="2"/>
    </row>
    <row r="212" spans="1:17" s="31" customFormat="1" ht="15.95" customHeight="1" x14ac:dyDescent="0.2">
      <c r="B212" s="453"/>
      <c r="C212" s="454"/>
      <c r="D212" s="454"/>
      <c r="E212" s="455"/>
      <c r="F212" s="437" t="s">
        <v>154</v>
      </c>
      <c r="G212" s="437"/>
      <c r="H212" s="111"/>
      <c r="I212" s="105" t="str">
        <f>IF(OR(H211="",H212=""),"",IF(AND(H211="Σ",H212="Λ"),"G","R"))</f>
        <v/>
      </c>
      <c r="P212" s="2"/>
      <c r="Q212" s="2"/>
    </row>
    <row r="213" spans="1:17" s="31" customFormat="1" ht="15.95" customHeight="1" x14ac:dyDescent="0.2">
      <c r="I213" s="105"/>
      <c r="P213" s="2"/>
      <c r="Q213" s="2"/>
    </row>
    <row r="214" spans="1:17" s="31" customFormat="1" ht="15.95" customHeight="1" x14ac:dyDescent="0.2">
      <c r="B214" s="420" t="s">
        <v>155</v>
      </c>
      <c r="C214" s="420"/>
      <c r="D214" s="420"/>
      <c r="E214" s="420"/>
      <c r="F214" s="423"/>
      <c r="G214" s="424"/>
      <c r="H214" s="425"/>
      <c r="P214" s="2"/>
      <c r="Q214" s="2"/>
    </row>
    <row r="215" spans="1:17" s="31" customFormat="1" ht="15.95" customHeight="1" x14ac:dyDescent="0.2">
      <c r="B215" s="421"/>
      <c r="C215" s="421"/>
      <c r="D215" s="421"/>
      <c r="E215" s="421"/>
      <c r="F215" s="426"/>
      <c r="G215" s="427"/>
      <c r="H215" s="428"/>
      <c r="P215" s="2"/>
      <c r="Q215" s="2"/>
    </row>
    <row r="216" spans="1:17" s="31" customFormat="1" ht="15.95" customHeight="1" x14ac:dyDescent="0.2">
      <c r="B216" s="422"/>
      <c r="C216" s="422"/>
      <c r="D216" s="422"/>
      <c r="E216" s="422"/>
      <c r="F216" s="429"/>
      <c r="G216" s="430"/>
      <c r="H216" s="431"/>
      <c r="I216" s="105" t="str">
        <f>IF(F214="","",IF(OR(F214="ΑΙΘΑΝΑΛΗ",F214="αιθανάλη",F214="ακεταλδεΰδη",F214="ΑΚΕΤΑΛΔΕΫΔΗ"),"G","R"))</f>
        <v/>
      </c>
      <c r="P216" s="2"/>
      <c r="Q216" s="2"/>
    </row>
    <row r="217" spans="1:17" s="31" customFormat="1" ht="15.95" customHeight="1" x14ac:dyDescent="0.2">
      <c r="K217" s="436" t="str">
        <f>IF(OR(I196="",I200="",H204="",I209="",I212="",I216="",I219=""),"",IF(AND(I196="G",I200="G",H204="G",I209="G",I212="G",I216="G",I219="G"),"Εύγε! Το μυστήριο εξιχνιάστηκε πλήρως.","Κάτι σου διαφεύγει. Ίσως η επίλυση ενός τόσο σοβαρού μυστηρίου, θα έπρεπε να ανατεθεί σε κάποιον άλλο... detective!"))</f>
        <v/>
      </c>
      <c r="L217" s="436"/>
      <c r="M217" s="436"/>
      <c r="N217" s="436"/>
      <c r="O217" s="436"/>
      <c r="P217" s="2"/>
      <c r="Q217" s="2"/>
    </row>
    <row r="218" spans="1:17" s="31" customFormat="1" ht="15.95" customHeight="1" x14ac:dyDescent="0.2">
      <c r="B218" s="447" t="s">
        <v>468</v>
      </c>
      <c r="C218" s="448"/>
      <c r="D218" s="448"/>
      <c r="E218" s="449"/>
      <c r="F218" s="423"/>
      <c r="G218" s="424"/>
      <c r="H218" s="425"/>
      <c r="K218" s="436"/>
      <c r="L218" s="436"/>
      <c r="M218" s="436"/>
      <c r="N218" s="436"/>
      <c r="O218" s="436"/>
      <c r="P218" s="2"/>
      <c r="Q218" s="2"/>
    </row>
    <row r="219" spans="1:17" s="31" customFormat="1" ht="15.95" customHeight="1" x14ac:dyDescent="0.2">
      <c r="B219" s="453"/>
      <c r="C219" s="454"/>
      <c r="D219" s="454"/>
      <c r="E219" s="455"/>
      <c r="F219" s="429"/>
      <c r="G219" s="430"/>
      <c r="H219" s="431"/>
      <c r="I219" s="105" t="str">
        <f>IF(F218="","",IF(OR(F218="ΠΡΟΠΑΝΟΝΗ",F218="προπανόνη",F218="διμέθυλο-κετόνη",F218="ΔΙΜΕΘΥΛΟ-ΚΕΤΟΝΗ",F218="ΑΚΕΤΟΝΗ",F218="ακετόνη"),"G","R"))</f>
        <v/>
      </c>
      <c r="K219" s="436"/>
      <c r="L219" s="436"/>
      <c r="M219" s="436"/>
      <c r="N219" s="436"/>
      <c r="O219" s="436"/>
      <c r="P219" s="2"/>
      <c r="Q219" s="2"/>
    </row>
    <row r="220" spans="1:17" s="31" customFormat="1" ht="15.95" customHeight="1" x14ac:dyDescent="0.2">
      <c r="P220" s="2"/>
      <c r="Q220" s="2"/>
    </row>
    <row r="221" spans="1:17" s="31" customFormat="1" ht="15.95" customHeight="1" x14ac:dyDescent="0.25">
      <c r="A221" s="59"/>
      <c r="B221" s="154" t="s">
        <v>764</v>
      </c>
      <c r="C221" s="154"/>
      <c r="D221" s="154"/>
      <c r="E221" s="154"/>
      <c r="F221" s="154"/>
      <c r="G221" s="154"/>
      <c r="H221" s="154"/>
      <c r="J221" s="480" t="s">
        <v>157</v>
      </c>
      <c r="K221" s="481"/>
      <c r="P221" s="2"/>
      <c r="Q221" s="2"/>
    </row>
    <row r="222" spans="1:17" s="31" customFormat="1" ht="15.95" customHeight="1" x14ac:dyDescent="0.2">
      <c r="A222" s="57"/>
      <c r="B222" s="154"/>
      <c r="C222" s="154"/>
      <c r="D222" s="154"/>
      <c r="E222" s="154"/>
      <c r="F222" s="154"/>
      <c r="G222" s="154"/>
      <c r="H222" s="154"/>
      <c r="J222" s="480"/>
      <c r="K222" s="481"/>
      <c r="P222" s="2"/>
      <c r="Q222" s="2"/>
    </row>
    <row r="223" spans="1:17" s="31" customFormat="1" ht="15.95" customHeight="1" x14ac:dyDescent="0.2">
      <c r="A223" s="57"/>
      <c r="B223" s="154"/>
      <c r="C223" s="154"/>
      <c r="D223" s="154"/>
      <c r="E223" s="154"/>
      <c r="F223" s="154"/>
      <c r="G223" s="154"/>
      <c r="H223" s="154"/>
      <c r="J223" s="480"/>
      <c r="K223" s="481"/>
      <c r="P223" s="2"/>
      <c r="Q223" s="2"/>
    </row>
    <row r="224" spans="1:17" s="31" customFormat="1" ht="15.95" customHeight="1" x14ac:dyDescent="0.2">
      <c r="A224" s="57"/>
      <c r="B224" s="154"/>
      <c r="C224" s="154"/>
      <c r="D224" s="154"/>
      <c r="E224" s="154"/>
      <c r="F224" s="154"/>
      <c r="G224" s="154"/>
      <c r="H224" s="154"/>
      <c r="I224" s="57"/>
      <c r="J224" s="482"/>
      <c r="K224" s="483"/>
      <c r="L224" s="57"/>
      <c r="P224" s="2"/>
      <c r="Q224" s="2"/>
    </row>
    <row r="225" spans="1:17" s="31" customFormat="1" ht="15.95" customHeight="1" x14ac:dyDescent="0.2">
      <c r="A225" s="57"/>
      <c r="B225" s="154"/>
      <c r="C225" s="154"/>
      <c r="D225" s="154"/>
      <c r="E225" s="154"/>
      <c r="F225" s="154"/>
      <c r="G225" s="154"/>
      <c r="H225" s="154"/>
      <c r="I225" s="57"/>
      <c r="J225" s="433" t="str">
        <f>IF(J224&lt;&gt;"ναι","","Λύση της άσκησης 2.")</f>
        <v/>
      </c>
      <c r="K225" s="433"/>
      <c r="L225" s="433"/>
      <c r="M225" s="90"/>
      <c r="N225" s="90"/>
      <c r="O225" s="90"/>
      <c r="P225" s="2"/>
      <c r="Q225" s="2"/>
    </row>
    <row r="226" spans="1:17" s="31" customFormat="1" ht="15.95" customHeight="1" x14ac:dyDescent="0.2">
      <c r="A226" s="57"/>
      <c r="B226" s="57"/>
      <c r="C226" s="154" t="s">
        <v>765</v>
      </c>
      <c r="D226" s="154"/>
      <c r="E226" s="154"/>
      <c r="F226" s="154"/>
      <c r="G226" s="154"/>
      <c r="H226" s="154"/>
      <c r="I226" s="57"/>
      <c r="J226" s="434" t="str">
        <f>IF(J224&lt;&gt;"ναι","","Η ένωση Α αφού διασπά το ανθρακικό νάτριο, δε μπορεί παρά να είναι ένα από τα δύο οξέα.")</f>
        <v/>
      </c>
      <c r="K226" s="434"/>
      <c r="L226" s="434"/>
      <c r="M226" s="434"/>
      <c r="N226" s="434"/>
      <c r="O226" s="434"/>
      <c r="P226" s="2"/>
      <c r="Q226" s="2"/>
    </row>
    <row r="227" spans="1:17" s="31" customFormat="1" ht="15.95" customHeight="1" x14ac:dyDescent="0.2">
      <c r="A227" s="57"/>
      <c r="B227" s="57"/>
      <c r="C227" s="154"/>
      <c r="D227" s="154"/>
      <c r="E227" s="154"/>
      <c r="F227" s="154"/>
      <c r="G227" s="154"/>
      <c r="H227" s="154"/>
      <c r="I227" s="57"/>
      <c r="J227" s="434"/>
      <c r="K227" s="434"/>
      <c r="L227" s="434"/>
      <c r="M227" s="434"/>
      <c r="N227" s="434"/>
      <c r="O227" s="434"/>
      <c r="P227" s="2"/>
      <c r="Q227" s="2"/>
    </row>
    <row r="228" spans="1:17" s="31" customFormat="1" ht="15.95" customHeight="1" x14ac:dyDescent="0.2">
      <c r="A228" s="57"/>
      <c r="B228" s="57"/>
      <c r="C228" s="154" t="s">
        <v>766</v>
      </c>
      <c r="D228" s="154"/>
      <c r="E228" s="154"/>
      <c r="F228" s="154"/>
      <c r="G228" s="154"/>
      <c r="H228" s="154"/>
      <c r="J228" s="435" t="str">
        <f>IF(J224&lt;&gt;"ναι","","Εφόσον όμως η ένωση Α αποχρωματίζει το όξινο διάλυμα του KMnO4, είναι οπωσδήποτε το μεθανικό οξύ, το μοναδικό από τα μονοκαρβονικά οξέα που οξειδώνεται.")</f>
        <v/>
      </c>
      <c r="K228" s="435"/>
      <c r="L228" s="435"/>
      <c r="M228" s="435"/>
      <c r="N228" s="435"/>
      <c r="O228" s="435"/>
      <c r="P228" s="2"/>
      <c r="Q228" s="2"/>
    </row>
    <row r="229" spans="1:17" s="31" customFormat="1" ht="15.95" customHeight="1" x14ac:dyDescent="0.2">
      <c r="A229" s="57"/>
      <c r="B229" s="57"/>
      <c r="C229" s="154"/>
      <c r="D229" s="154"/>
      <c r="E229" s="154"/>
      <c r="F229" s="154"/>
      <c r="G229" s="154"/>
      <c r="H229" s="154"/>
      <c r="J229" s="435"/>
      <c r="K229" s="435"/>
      <c r="L229" s="435"/>
      <c r="M229" s="435"/>
      <c r="N229" s="435"/>
      <c r="O229" s="435"/>
      <c r="P229" s="2"/>
      <c r="Q229" s="2"/>
    </row>
    <row r="230" spans="1:17" s="31" customFormat="1" ht="15.95" customHeight="1" x14ac:dyDescent="0.2">
      <c r="A230" s="57"/>
      <c r="B230" s="57"/>
      <c r="C230" s="154"/>
      <c r="D230" s="154"/>
      <c r="E230" s="154"/>
      <c r="F230" s="154"/>
      <c r="G230" s="154"/>
      <c r="H230" s="154"/>
      <c r="J230" s="435"/>
      <c r="K230" s="435"/>
      <c r="L230" s="435"/>
      <c r="M230" s="435"/>
      <c r="N230" s="435"/>
      <c r="O230" s="435"/>
      <c r="P230" s="2"/>
      <c r="Q230" s="2"/>
    </row>
    <row r="231" spans="1:17" s="31" customFormat="1" ht="15.95" customHeight="1" x14ac:dyDescent="0.2">
      <c r="A231" s="57"/>
      <c r="B231" s="57"/>
      <c r="C231" s="154" t="s">
        <v>767</v>
      </c>
      <c r="D231" s="154"/>
      <c r="E231" s="154"/>
      <c r="F231" s="154"/>
      <c r="G231" s="154"/>
      <c r="H231" s="154"/>
      <c r="I231" s="57"/>
      <c r="J231" s="462" t="str">
        <f>IF(J224&lt;&gt;"ναι","","Η ένωση Β είναι προφανώς η μία από τις δύο αλδεΰδες, αφού αντιδρά με το αντιδραστήριο Fehling.")</f>
        <v/>
      </c>
      <c r="K231" s="462"/>
      <c r="L231" s="462"/>
      <c r="M231" s="462"/>
      <c r="N231" s="462"/>
      <c r="O231" s="462"/>
      <c r="P231" s="2"/>
      <c r="Q231" s="2"/>
    </row>
    <row r="232" spans="1:17" s="31" customFormat="1" ht="15.95" customHeight="1" x14ac:dyDescent="0.2">
      <c r="A232" s="57"/>
      <c r="B232" s="57"/>
      <c r="C232" s="154"/>
      <c r="D232" s="154"/>
      <c r="E232" s="154"/>
      <c r="F232" s="154"/>
      <c r="G232" s="154"/>
      <c r="H232" s="154"/>
      <c r="I232" s="57"/>
      <c r="J232" s="462"/>
      <c r="K232" s="462"/>
      <c r="L232" s="462"/>
      <c r="M232" s="462"/>
      <c r="N232" s="462"/>
      <c r="O232" s="462"/>
      <c r="P232" s="2"/>
      <c r="Q232" s="2"/>
    </row>
    <row r="233" spans="1:17" s="31" customFormat="1" ht="15.95" customHeight="1" x14ac:dyDescent="0.2">
      <c r="A233" s="57"/>
      <c r="B233" s="57"/>
      <c r="C233" s="154"/>
      <c r="D233" s="154"/>
      <c r="E233" s="154"/>
      <c r="F233" s="154"/>
      <c r="G233" s="154"/>
      <c r="H233" s="154"/>
      <c r="I233" s="57"/>
      <c r="J233" s="463" t="str">
        <f>IF(J224&lt;&gt;"ναι","","Επειδή το οργανικό προϊόν που προκύπτει από την αντίδραση αυτή, οξειδώνεται από το διάλυμα KMnO4/H2SO4, είμαστε υποχρεωμένοι να δεχθούμε ότι η Β είναι η μεθανάλη.")</f>
        <v/>
      </c>
      <c r="K233" s="463"/>
      <c r="L233" s="463"/>
      <c r="M233" s="463"/>
      <c r="N233" s="463"/>
      <c r="O233" s="463"/>
      <c r="P233" s="2"/>
      <c r="Q233" s="2"/>
    </row>
    <row r="234" spans="1:17" s="31" customFormat="1" ht="15.95" customHeight="1" x14ac:dyDescent="0.2">
      <c r="A234" s="57"/>
      <c r="B234" s="57"/>
      <c r="C234" s="154" t="s">
        <v>469</v>
      </c>
      <c r="D234" s="154"/>
      <c r="E234" s="154"/>
      <c r="F234" s="154"/>
      <c r="G234" s="154"/>
      <c r="H234" s="154"/>
      <c r="I234" s="57"/>
      <c r="J234" s="463"/>
      <c r="K234" s="463"/>
      <c r="L234" s="463"/>
      <c r="M234" s="463"/>
      <c r="N234" s="463"/>
      <c r="O234" s="463"/>
      <c r="P234" s="2"/>
      <c r="Q234" s="2"/>
    </row>
    <row r="235" spans="1:17" s="31" customFormat="1" ht="15.95" customHeight="1" x14ac:dyDescent="0.2">
      <c r="A235" s="57"/>
      <c r="B235" s="57"/>
      <c r="C235" s="154"/>
      <c r="D235" s="154"/>
      <c r="E235" s="154"/>
      <c r="F235" s="154"/>
      <c r="G235" s="154"/>
      <c r="H235" s="154"/>
      <c r="I235" s="57"/>
      <c r="J235" s="463"/>
      <c r="K235" s="463"/>
      <c r="L235" s="463"/>
      <c r="M235" s="463"/>
      <c r="N235" s="463"/>
      <c r="O235" s="463"/>
      <c r="P235" s="2"/>
      <c r="Q235" s="2"/>
    </row>
    <row r="236" spans="1:17" s="31" customFormat="1" ht="15.95" customHeight="1" x14ac:dyDescent="0.2">
      <c r="A236" s="57"/>
      <c r="B236" s="165" t="s">
        <v>134</v>
      </c>
      <c r="C236" s="165"/>
      <c r="D236" s="165"/>
      <c r="E236" s="165"/>
      <c r="F236" s="165"/>
      <c r="G236" s="165"/>
      <c r="H236" s="165"/>
      <c r="I236" s="57"/>
      <c r="J236" s="463"/>
      <c r="K236" s="463"/>
      <c r="L236" s="463"/>
      <c r="M236" s="463"/>
      <c r="N236" s="463"/>
      <c r="O236" s="463"/>
      <c r="P236" s="2"/>
      <c r="Q236" s="2"/>
    </row>
    <row r="237" spans="1:17" s="31" customFormat="1" ht="15.95" customHeight="1" x14ac:dyDescent="0.2">
      <c r="A237" s="57"/>
      <c r="B237" s="468" t="s">
        <v>133</v>
      </c>
      <c r="C237" s="468"/>
      <c r="D237" s="468"/>
      <c r="E237" s="468"/>
      <c r="F237" s="468"/>
      <c r="G237" s="468"/>
      <c r="H237" s="468"/>
      <c r="I237" s="57"/>
      <c r="J237" s="462" t="str">
        <f>IF(J224&lt;&gt;"ναι","","Μόνο η μεθανάλη με το αντιδραστήριο Fehling, παρέχει άλας του μεθανικού οξέος, προϊόν οξειδώσιμο. Κάτι τέτοιο δε γίνεται με καμιά άλλη αλδεΰδη.")</f>
        <v/>
      </c>
      <c r="K237" s="462"/>
      <c r="L237" s="462"/>
      <c r="M237" s="462"/>
      <c r="N237" s="462"/>
      <c r="O237" s="462"/>
      <c r="P237" s="2"/>
      <c r="Q237" s="2"/>
    </row>
    <row r="238" spans="1:17" s="31" customFormat="1" ht="15.95" customHeight="1" x14ac:dyDescent="0.2">
      <c r="B238" s="154" t="s">
        <v>879</v>
      </c>
      <c r="C238" s="154"/>
      <c r="D238" s="154"/>
      <c r="E238" s="154"/>
      <c r="F238" s="154"/>
      <c r="G238" s="154"/>
      <c r="H238" s="154"/>
      <c r="J238" s="462"/>
      <c r="K238" s="462"/>
      <c r="L238" s="462"/>
      <c r="M238" s="462"/>
      <c r="N238" s="462"/>
      <c r="O238" s="462"/>
      <c r="P238" s="2"/>
      <c r="Q238" s="2"/>
    </row>
    <row r="239" spans="1:17" s="31" customFormat="1" ht="15.95" customHeight="1" x14ac:dyDescent="0.2">
      <c r="B239" s="154"/>
      <c r="C239" s="154"/>
      <c r="D239" s="154"/>
      <c r="E239" s="154"/>
      <c r="F239" s="154"/>
      <c r="G239" s="154"/>
      <c r="H239" s="154"/>
      <c r="J239" s="462"/>
      <c r="K239" s="462"/>
      <c r="L239" s="462"/>
      <c r="M239" s="462"/>
      <c r="N239" s="462"/>
      <c r="O239" s="462"/>
      <c r="P239" s="2"/>
      <c r="Q239" s="2"/>
    </row>
    <row r="240" spans="1:17" s="31" customFormat="1" ht="15.95" customHeight="1" x14ac:dyDescent="0.2">
      <c r="B240" s="154"/>
      <c r="C240" s="154"/>
      <c r="D240" s="154"/>
      <c r="E240" s="154"/>
      <c r="F240" s="154"/>
      <c r="G240" s="154"/>
      <c r="H240" s="154"/>
      <c r="J240" s="432" t="str">
        <f>IF(J224&lt;&gt;"ναι","","Η δεύτερη αλδεΰδη θα είναι η ένωση Ε, που αντιδρά με το αντιδραστήριο Tollens και αφού επιπλέον αλοφορμίζεται, δε μπορεί παρά να είναι η αιθανάλη, η μοναδική αλδεΰδη που δίνει την αλοφορμική αντίδραση.")</f>
        <v/>
      </c>
      <c r="K240" s="432"/>
      <c r="L240" s="432"/>
      <c r="M240" s="432"/>
      <c r="N240" s="432"/>
      <c r="O240" s="432"/>
      <c r="P240" s="2"/>
      <c r="Q240" s="2"/>
    </row>
    <row r="241" spans="2:17" s="31" customFormat="1" ht="15.95" customHeight="1" x14ac:dyDescent="0.2">
      <c r="B241" s="154"/>
      <c r="C241" s="154"/>
      <c r="D241" s="154"/>
      <c r="E241" s="154"/>
      <c r="F241" s="154"/>
      <c r="G241" s="154"/>
      <c r="H241" s="154"/>
      <c r="J241" s="432"/>
      <c r="K241" s="432"/>
      <c r="L241" s="432"/>
      <c r="M241" s="432"/>
      <c r="N241" s="432"/>
      <c r="O241" s="432"/>
      <c r="P241" s="2"/>
      <c r="Q241" s="2"/>
    </row>
    <row r="242" spans="2:17" s="31" customFormat="1" ht="15.95" customHeight="1" x14ac:dyDescent="0.2">
      <c r="B242" s="154"/>
      <c r="C242" s="154"/>
      <c r="D242" s="154"/>
      <c r="E242" s="154"/>
      <c r="F242" s="154"/>
      <c r="G242" s="154"/>
      <c r="H242" s="154"/>
      <c r="J242" s="432"/>
      <c r="K242" s="432"/>
      <c r="L242" s="432"/>
      <c r="M242" s="432"/>
      <c r="N242" s="432"/>
      <c r="O242" s="432"/>
      <c r="P242" s="2"/>
      <c r="Q242" s="2"/>
    </row>
    <row r="243" spans="2:17" s="31" customFormat="1" ht="15.95" customHeight="1" x14ac:dyDescent="0.2">
      <c r="B243" s="154"/>
      <c r="C243" s="154"/>
      <c r="D243" s="154"/>
      <c r="E243" s="154"/>
      <c r="F243" s="154"/>
      <c r="G243" s="154"/>
      <c r="H243" s="154"/>
      <c r="J243" s="432"/>
      <c r="K243" s="432"/>
      <c r="L243" s="432"/>
      <c r="M243" s="432"/>
      <c r="N243" s="432"/>
      <c r="O243" s="432"/>
      <c r="P243" s="2"/>
      <c r="Q243" s="2"/>
    </row>
    <row r="244" spans="2:17" s="31" customFormat="1" ht="15.95" customHeight="1" x14ac:dyDescent="0.2">
      <c r="B244" s="154" t="s">
        <v>768</v>
      </c>
      <c r="C244" s="154"/>
      <c r="D244" s="154"/>
      <c r="E244" s="154"/>
      <c r="F244" s="154"/>
      <c r="G244" s="154"/>
      <c r="H244" s="154"/>
      <c r="J244" s="434" t="str">
        <f>IF(J224&lt;&gt;"ναι","","Μένει να προσδιοριστεί η ταυτότητα των ενώσεων Γ και Δ. Η μια από αυτές είναι αλκοόλη και η άλλη το δεύτερο οξύ.")</f>
        <v/>
      </c>
      <c r="K244" s="434"/>
      <c r="L244" s="434"/>
      <c r="M244" s="434"/>
      <c r="N244" s="434"/>
      <c r="O244" s="434"/>
      <c r="P244" s="2"/>
      <c r="Q244" s="2"/>
    </row>
    <row r="245" spans="2:17" s="31" customFormat="1" ht="15.95" customHeight="1" x14ac:dyDescent="0.2">
      <c r="B245" s="154"/>
      <c r="C245" s="154"/>
      <c r="D245" s="154"/>
      <c r="E245" s="154"/>
      <c r="F245" s="154"/>
      <c r="G245" s="154"/>
      <c r="H245" s="154"/>
      <c r="J245" s="434"/>
      <c r="K245" s="434"/>
      <c r="L245" s="434"/>
      <c r="M245" s="434"/>
      <c r="N245" s="434"/>
      <c r="O245" s="434"/>
      <c r="P245" s="2"/>
      <c r="Q245" s="2"/>
    </row>
    <row r="246" spans="2:17" s="31" customFormat="1" ht="15.95" customHeight="1" x14ac:dyDescent="0.2">
      <c r="B246" s="154"/>
      <c r="C246" s="154"/>
      <c r="D246" s="154"/>
      <c r="E246" s="154"/>
      <c r="F246" s="154"/>
      <c r="G246" s="154"/>
      <c r="H246" s="154"/>
      <c r="J246" s="462" t="str">
        <f>IF(J224&lt;&gt;"ναι","","Προφανώς η αλκοόλη είναι η ένωση Γ που αλοφορμίζεται. Επιπλέον όταν οξειδώνεται παρέχει το οξύ Δ, άρα πρόκειται για μια Ιταγή αλκοόλη που παρέχει την αλοφορμική αντίδραση.")</f>
        <v/>
      </c>
      <c r="K246" s="462"/>
      <c r="L246" s="462"/>
      <c r="M246" s="462"/>
      <c r="N246" s="462"/>
      <c r="O246" s="462"/>
      <c r="P246" s="2"/>
      <c r="Q246" s="2"/>
    </row>
    <row r="247" spans="2:17" s="31" customFormat="1" ht="15.95" customHeight="1" x14ac:dyDescent="0.2">
      <c r="B247" s="154" t="s">
        <v>769</v>
      </c>
      <c r="C247" s="154"/>
      <c r="D247" s="154"/>
      <c r="E247" s="154"/>
      <c r="F247" s="154"/>
      <c r="G247" s="154"/>
      <c r="H247" s="154"/>
      <c r="J247" s="462"/>
      <c r="K247" s="462"/>
      <c r="L247" s="462"/>
      <c r="M247" s="462"/>
      <c r="N247" s="462"/>
      <c r="O247" s="462"/>
      <c r="P247" s="2"/>
      <c r="Q247" s="2"/>
    </row>
    <row r="248" spans="2:17" s="31" customFormat="1" ht="15.95" customHeight="1" x14ac:dyDescent="0.2">
      <c r="B248" s="154"/>
      <c r="C248" s="154"/>
      <c r="D248" s="154"/>
      <c r="E248" s="154"/>
      <c r="F248" s="154"/>
      <c r="G248" s="154"/>
      <c r="H248" s="154"/>
      <c r="J248" s="462"/>
      <c r="K248" s="462"/>
      <c r="L248" s="462"/>
      <c r="M248" s="462"/>
      <c r="N248" s="462"/>
      <c r="O248" s="462"/>
      <c r="P248" s="2"/>
      <c r="Q248" s="2"/>
    </row>
    <row r="249" spans="2:17" s="31" customFormat="1" ht="15.95" customHeight="1" x14ac:dyDescent="0.2">
      <c r="B249" s="154"/>
      <c r="C249" s="154"/>
      <c r="D249" s="154"/>
      <c r="E249" s="154"/>
      <c r="F249" s="154"/>
      <c r="G249" s="154"/>
      <c r="H249" s="154"/>
      <c r="J249" s="462"/>
      <c r="K249" s="462"/>
      <c r="L249" s="462"/>
      <c r="M249" s="462"/>
      <c r="N249" s="462"/>
      <c r="O249" s="462"/>
      <c r="P249" s="2"/>
      <c r="Q249" s="2"/>
    </row>
    <row r="250" spans="2:17" s="31" customFormat="1" ht="15.95" customHeight="1" x14ac:dyDescent="0.2">
      <c r="B250" s="154"/>
      <c r="C250" s="154"/>
      <c r="D250" s="154"/>
      <c r="E250" s="154"/>
      <c r="F250" s="154"/>
      <c r="G250" s="154"/>
      <c r="H250" s="154"/>
      <c r="J250" s="469" t="str">
        <f>IF(J224&lt;&gt;"ναι","","Συμπεραίνουμε λοιπόν τελικά ότι η Γ είναι η αιθανόλη, που όταν οξειδώνεται δίνει το οξύ Δ, που είναι το αιθανικό οξύ.")</f>
        <v/>
      </c>
      <c r="K250" s="469"/>
      <c r="L250" s="469"/>
      <c r="M250" s="469"/>
      <c r="N250" s="469"/>
      <c r="O250" s="469"/>
      <c r="P250" s="2"/>
      <c r="Q250" s="2"/>
    </row>
    <row r="251" spans="2:17" s="31" customFormat="1" ht="15.95" customHeight="1" x14ac:dyDescent="0.2">
      <c r="B251" s="154"/>
      <c r="C251" s="154"/>
      <c r="D251" s="154"/>
      <c r="E251" s="154"/>
      <c r="F251" s="154"/>
      <c r="G251" s="154"/>
      <c r="H251" s="154"/>
      <c r="J251" s="469"/>
      <c r="K251" s="469"/>
      <c r="L251" s="469"/>
      <c r="M251" s="469"/>
      <c r="N251" s="469"/>
      <c r="O251" s="469"/>
      <c r="P251" s="2"/>
      <c r="Q251" s="2"/>
    </row>
    <row r="252" spans="2:17" s="31" customFormat="1" ht="15.95" customHeight="1" x14ac:dyDescent="0.2">
      <c r="P252" s="2"/>
      <c r="Q252" s="2"/>
    </row>
    <row r="253" spans="2:17" s="31" customFormat="1" ht="15.95" customHeight="1" x14ac:dyDescent="0.2">
      <c r="P253" s="2"/>
      <c r="Q253" s="2"/>
    </row>
    <row r="254" spans="2:17" s="31" customFormat="1" ht="15.95" customHeight="1" x14ac:dyDescent="0.2">
      <c r="P254" s="2"/>
      <c r="Q254" s="2"/>
    </row>
    <row r="255" spans="2:17" s="31" customFormat="1" ht="15.95" customHeight="1" x14ac:dyDescent="0.2">
      <c r="P255" s="2"/>
      <c r="Q255" s="2"/>
    </row>
    <row r="256" spans="2:17" s="31" customFormat="1" ht="15.95" customHeight="1" x14ac:dyDescent="0.2">
      <c r="P256" s="2"/>
      <c r="Q256" s="2"/>
    </row>
    <row r="257" spans="2:17" s="31" customFormat="1" ht="15.95" customHeight="1" x14ac:dyDescent="0.2">
      <c r="H257" s="154" t="s">
        <v>137</v>
      </c>
      <c r="I257" s="154"/>
      <c r="J257" s="154"/>
      <c r="K257" s="154"/>
      <c r="L257" s="154"/>
      <c r="P257" s="2"/>
      <c r="Q257" s="2"/>
    </row>
    <row r="258" spans="2:17" s="31" customFormat="1" ht="15.95" customHeight="1" x14ac:dyDescent="0.2">
      <c r="H258" s="154"/>
      <c r="I258" s="154"/>
      <c r="J258" s="154"/>
      <c r="K258" s="154"/>
      <c r="L258" s="154"/>
      <c r="P258" s="2"/>
      <c r="Q258" s="2"/>
    </row>
    <row r="259" spans="2:17" s="31" customFormat="1" ht="15.95" customHeight="1" x14ac:dyDescent="0.2">
      <c r="P259" s="2"/>
      <c r="Q259" s="2"/>
    </row>
    <row r="260" spans="2:17" s="31" customFormat="1" ht="15.95" customHeight="1" x14ac:dyDescent="0.2">
      <c r="P260" s="2"/>
      <c r="Q260" s="2"/>
    </row>
    <row r="261" spans="2:17" s="31" customFormat="1" ht="15.95" customHeight="1" x14ac:dyDescent="0.2">
      <c r="P261" s="2"/>
      <c r="Q261" s="2"/>
    </row>
    <row r="262" spans="2:17" s="31" customFormat="1" ht="15.95" customHeight="1" x14ac:dyDescent="0.2">
      <c r="G262" s="154" t="s">
        <v>138</v>
      </c>
      <c r="H262" s="154"/>
      <c r="I262" s="154"/>
      <c r="J262" s="154"/>
      <c r="K262" s="154"/>
      <c r="L262" s="154"/>
      <c r="P262" s="2"/>
      <c r="Q262" s="2"/>
    </row>
    <row r="263" spans="2:17" s="31" customFormat="1" ht="15.95" customHeight="1" x14ac:dyDescent="0.2">
      <c r="G263" s="154"/>
      <c r="H263" s="154"/>
      <c r="I263" s="154"/>
      <c r="J263" s="154"/>
      <c r="K263" s="154"/>
      <c r="L263" s="154"/>
      <c r="P263" s="2"/>
      <c r="Q263" s="2"/>
    </row>
    <row r="264" spans="2:17" s="31" customFormat="1" ht="15.95" customHeight="1" x14ac:dyDescent="0.2">
      <c r="G264" s="154"/>
      <c r="H264" s="154"/>
      <c r="I264" s="154"/>
      <c r="J264" s="154"/>
      <c r="K264" s="154"/>
      <c r="L264" s="154"/>
      <c r="P264" s="2"/>
      <c r="Q264" s="2"/>
    </row>
    <row r="265" spans="2:17" s="31" customFormat="1" ht="15.95" customHeight="1" x14ac:dyDescent="0.2">
      <c r="P265" s="2"/>
      <c r="Q265" s="2"/>
    </row>
    <row r="266" spans="2:17" s="31" customFormat="1" ht="15.95" customHeight="1" x14ac:dyDescent="0.2">
      <c r="P266" s="2"/>
      <c r="Q266" s="2"/>
    </row>
    <row r="267" spans="2:17" s="31" customFormat="1" ht="15.95" customHeight="1" x14ac:dyDescent="0.2">
      <c r="G267" s="154" t="s">
        <v>142</v>
      </c>
      <c r="H267" s="154"/>
      <c r="I267" s="154"/>
      <c r="J267" s="154"/>
      <c r="K267" s="154"/>
      <c r="L267" s="154"/>
      <c r="M267" s="154"/>
      <c r="P267" s="2"/>
      <c r="Q267" s="2"/>
    </row>
    <row r="268" spans="2:17" s="31" customFormat="1" ht="15.95" customHeight="1" x14ac:dyDescent="0.2">
      <c r="G268" s="154"/>
      <c r="H268" s="154"/>
      <c r="I268" s="154"/>
      <c r="J268" s="154"/>
      <c r="K268" s="154"/>
      <c r="L268" s="154"/>
      <c r="M268" s="154"/>
      <c r="P268" s="2"/>
      <c r="Q268" s="2"/>
    </row>
    <row r="269" spans="2:17" s="31" customFormat="1" ht="15.95" customHeight="1" x14ac:dyDescent="0.2">
      <c r="G269" s="154"/>
      <c r="H269" s="154"/>
      <c r="I269" s="154"/>
      <c r="J269" s="154"/>
      <c r="K269" s="154"/>
      <c r="L269" s="154"/>
      <c r="M269" s="154"/>
      <c r="P269" s="2"/>
      <c r="Q269" s="2"/>
    </row>
    <row r="270" spans="2:17" s="31" customFormat="1" ht="15.95" customHeight="1" x14ac:dyDescent="0.2">
      <c r="H270" s="470" t="s">
        <v>772</v>
      </c>
      <c r="I270" s="471"/>
      <c r="J270" s="471"/>
      <c r="K270" s="471"/>
      <c r="L270" s="471"/>
      <c r="M270" s="471"/>
      <c r="N270" s="472"/>
      <c r="P270" s="2"/>
      <c r="Q270" s="2"/>
    </row>
    <row r="271" spans="2:17" s="31" customFormat="1" ht="15.95" customHeight="1" x14ac:dyDescent="0.2">
      <c r="H271" s="473"/>
      <c r="I271" s="474"/>
      <c r="J271" s="474"/>
      <c r="K271" s="474"/>
      <c r="L271" s="474"/>
      <c r="M271" s="474"/>
      <c r="N271" s="475"/>
      <c r="P271" s="2"/>
      <c r="Q271" s="2"/>
    </row>
    <row r="272" spans="2:17" s="31" customFormat="1" ht="15.95" customHeight="1" x14ac:dyDescent="0.2">
      <c r="B272" s="60" t="s">
        <v>144</v>
      </c>
      <c r="H272" s="476"/>
      <c r="I272" s="477"/>
      <c r="J272" s="477"/>
      <c r="K272" s="477"/>
      <c r="L272" s="477"/>
      <c r="M272" s="477"/>
      <c r="N272" s="478"/>
      <c r="P272" s="2"/>
      <c r="Q272" s="2"/>
    </row>
    <row r="273" spans="2:17" s="31" customFormat="1" ht="15.95" customHeight="1" x14ac:dyDescent="0.2">
      <c r="B273" s="154" t="s">
        <v>770</v>
      </c>
      <c r="C273" s="154"/>
      <c r="D273" s="154"/>
      <c r="E273" s="154"/>
      <c r="F273" s="154"/>
      <c r="G273" s="154"/>
      <c r="H273" s="154"/>
      <c r="P273" s="2"/>
      <c r="Q273" s="2"/>
    </row>
    <row r="274" spans="2:17" s="31" customFormat="1" ht="15.95" customHeight="1" x14ac:dyDescent="0.2">
      <c r="B274" s="154"/>
      <c r="C274" s="154"/>
      <c r="D274" s="154"/>
      <c r="E274" s="154"/>
      <c r="F274" s="154"/>
      <c r="G274" s="154"/>
      <c r="H274" s="154"/>
      <c r="P274" s="2"/>
      <c r="Q274" s="2"/>
    </row>
    <row r="275" spans="2:17" s="31" customFormat="1" ht="15.95" customHeight="1" x14ac:dyDescent="0.2">
      <c r="B275" s="154"/>
      <c r="C275" s="154"/>
      <c r="D275" s="154"/>
      <c r="E275" s="154"/>
      <c r="F275" s="154"/>
      <c r="G275" s="154"/>
      <c r="H275" s="154"/>
      <c r="P275" s="2"/>
      <c r="Q275" s="2"/>
    </row>
    <row r="276" spans="2:17" s="31" customFormat="1" ht="15.95" customHeight="1" x14ac:dyDescent="0.2">
      <c r="P276" s="2"/>
      <c r="Q276" s="2"/>
    </row>
    <row r="277" spans="2:17" s="31" customFormat="1" ht="15.95" customHeight="1" x14ac:dyDescent="0.2">
      <c r="B277" s="464" t="s">
        <v>135</v>
      </c>
      <c r="C277" s="464"/>
      <c r="D277" s="464"/>
      <c r="E277" s="464"/>
      <c r="F277" s="466"/>
      <c r="G277" s="466"/>
      <c r="H277" s="466"/>
      <c r="J277" s="436" t="str">
        <f>IF(F277="","",IF(OR(F277="3-ΠΕΝΤΑΝΟΝΗ",F277="ΔΙΑΙΘΥΛΟΚΕΤΟΝΗ",F277="ΔΙΑΙΘΥΛΟ-ΚΕΤΟΝΗ"),"Πράγματι η ένωση Α είναι η 3-πεντανόνη.","Κάτι σου διαφεύγει!"))</f>
        <v/>
      </c>
      <c r="K277" s="436"/>
      <c r="L277" s="436"/>
      <c r="M277" s="436"/>
      <c r="N277" s="436"/>
      <c r="O277" s="436"/>
      <c r="P277" s="2"/>
      <c r="Q277" s="2"/>
    </row>
    <row r="278" spans="2:17" s="31" customFormat="1" ht="15.95" customHeight="1" x14ac:dyDescent="0.2">
      <c r="B278" s="465"/>
      <c r="C278" s="465"/>
      <c r="D278" s="465"/>
      <c r="E278" s="465"/>
      <c r="F278" s="467"/>
      <c r="G278" s="467"/>
      <c r="H278" s="467"/>
      <c r="J278" s="436"/>
      <c r="K278" s="436"/>
      <c r="L278" s="436"/>
      <c r="M278" s="436"/>
      <c r="N278" s="436"/>
      <c r="O278" s="436"/>
      <c r="P278" s="2"/>
      <c r="Q278" s="2"/>
    </row>
    <row r="279" spans="2:17" s="31" customFormat="1" ht="15.95" customHeight="1" x14ac:dyDescent="0.2">
      <c r="J279" s="436" t="str">
        <f>IF(F280="","",IF(OR(F280="ΑΙΘΑΝΟΛΗ",F280="1-ΑΙΘΑΝΟΛΗ"),"Φυσικά και πρόκειται για την αιθανόλη, αφού αποχρωματίζει το διάλυμα KMnO4/H2SO4, αλοφορμίζεται και δεν αντιδρά με το αντιδραστήριο Fehling!","Διαφωνώ!"))</f>
        <v/>
      </c>
      <c r="K279" s="436"/>
      <c r="L279" s="436"/>
      <c r="M279" s="436"/>
      <c r="N279" s="436"/>
      <c r="O279" s="436"/>
      <c r="P279" s="2"/>
      <c r="Q279" s="2"/>
    </row>
    <row r="280" spans="2:17" s="31" customFormat="1" ht="15.95" customHeight="1" x14ac:dyDescent="0.2">
      <c r="B280" s="464" t="s">
        <v>136</v>
      </c>
      <c r="C280" s="464"/>
      <c r="D280" s="464"/>
      <c r="E280" s="464"/>
      <c r="F280" s="466"/>
      <c r="G280" s="466"/>
      <c r="H280" s="466"/>
      <c r="J280" s="436"/>
      <c r="K280" s="436"/>
      <c r="L280" s="436"/>
      <c r="M280" s="436"/>
      <c r="N280" s="436"/>
      <c r="O280" s="436"/>
      <c r="P280" s="2"/>
      <c r="Q280" s="2"/>
    </row>
    <row r="281" spans="2:17" s="31" customFormat="1" ht="15.95" customHeight="1" x14ac:dyDescent="0.2">
      <c r="B281" s="465"/>
      <c r="C281" s="465"/>
      <c r="D281" s="465"/>
      <c r="E281" s="465"/>
      <c r="F281" s="467"/>
      <c r="G281" s="467"/>
      <c r="H281" s="467"/>
      <c r="J281" s="436"/>
      <c r="K281" s="436"/>
      <c r="L281" s="436"/>
      <c r="M281" s="436"/>
      <c r="N281" s="436"/>
      <c r="O281" s="436"/>
      <c r="P281" s="2"/>
      <c r="Q281" s="2"/>
    </row>
    <row r="282" spans="2:17" s="31" customFormat="1" ht="15.95" customHeight="1" x14ac:dyDescent="0.2">
      <c r="J282" s="436"/>
      <c r="K282" s="436"/>
      <c r="L282" s="436"/>
      <c r="M282" s="436"/>
      <c r="N282" s="436"/>
      <c r="O282" s="436"/>
      <c r="P282" s="2"/>
      <c r="Q282" s="2"/>
    </row>
    <row r="283" spans="2:17" s="31" customFormat="1" ht="15.95" customHeight="1" x14ac:dyDescent="0.2">
      <c r="B283" s="464" t="s">
        <v>139</v>
      </c>
      <c r="C283" s="464"/>
      <c r="D283" s="464"/>
      <c r="E283" s="464"/>
      <c r="F283" s="466"/>
      <c r="G283" s="466"/>
      <c r="H283" s="466"/>
      <c r="J283" s="436" t="str">
        <f>IF(F283="","",IF(OR(F283="2-ΠΕΝΤΑΝΟΝΗ",F283="ΜΕΘΥΛΟ-ΠΡΟΠΥΛΟ-ΚΕΤΟΝΗ"),"Προφανώς εδώ έχουμε τη 2η κετόνη, εκείνη που αλοφορμίζεται, δηλαδή την 2-πεντανόνη.","Μου είναι αδύνατο να συμφωνήσω!"))</f>
        <v/>
      </c>
      <c r="K283" s="436"/>
      <c r="L283" s="436"/>
      <c r="M283" s="436"/>
      <c r="N283" s="436"/>
      <c r="O283" s="436"/>
      <c r="P283" s="2"/>
      <c r="Q283" s="2"/>
    </row>
    <row r="284" spans="2:17" s="31" customFormat="1" ht="15.95" customHeight="1" x14ac:dyDescent="0.2">
      <c r="B284" s="465"/>
      <c r="C284" s="465"/>
      <c r="D284" s="465"/>
      <c r="E284" s="465"/>
      <c r="F284" s="467"/>
      <c r="G284" s="467"/>
      <c r="H284" s="467"/>
      <c r="J284" s="436"/>
      <c r="K284" s="436"/>
      <c r="L284" s="436"/>
      <c r="M284" s="436"/>
      <c r="N284" s="436"/>
      <c r="O284" s="436"/>
      <c r="P284" s="2"/>
      <c r="Q284" s="2"/>
    </row>
    <row r="285" spans="2:17" s="31" customFormat="1" ht="15.95" customHeight="1" x14ac:dyDescent="0.2">
      <c r="P285" s="2"/>
      <c r="Q285" s="2"/>
    </row>
    <row r="286" spans="2:17" s="31" customFormat="1" ht="15.95" customHeight="1" x14ac:dyDescent="0.2">
      <c r="B286" s="464" t="s">
        <v>140</v>
      </c>
      <c r="C286" s="464"/>
      <c r="D286" s="464"/>
      <c r="E286" s="464"/>
      <c r="F286" s="466"/>
      <c r="G286" s="466"/>
      <c r="H286" s="466"/>
      <c r="J286" s="436" t="str">
        <f>IF(F286="","",IF(OR(F286="ΠΡΟΠΑΝΑΛΗ",F286="1-ΠΡΟΠΑΝΑΛΗ"),"Εγκρίνω και επαυξάνω…!","Λυπάμαι, ή η επιλογή σου είναι ατυχής, ή υπάρχει πρόβλημα ορθογραφίας, ή και τα δύο!"))</f>
        <v/>
      </c>
      <c r="K286" s="436"/>
      <c r="L286" s="436"/>
      <c r="M286" s="436"/>
      <c r="N286" s="436"/>
      <c r="O286" s="436"/>
      <c r="P286" s="2"/>
      <c r="Q286" s="2"/>
    </row>
    <row r="287" spans="2:17" s="31" customFormat="1" ht="15.95" customHeight="1" x14ac:dyDescent="0.2">
      <c r="B287" s="465"/>
      <c r="C287" s="465"/>
      <c r="D287" s="465"/>
      <c r="E287" s="465"/>
      <c r="F287" s="467"/>
      <c r="G287" s="467"/>
      <c r="H287" s="467"/>
      <c r="J287" s="436"/>
      <c r="K287" s="436"/>
      <c r="L287" s="436"/>
      <c r="M287" s="436"/>
      <c r="N287" s="436"/>
      <c r="O287" s="436"/>
      <c r="P287" s="2"/>
      <c r="Q287" s="2"/>
    </row>
    <row r="288" spans="2:17" s="31" customFormat="1" ht="15.95" customHeight="1" x14ac:dyDescent="0.2">
      <c r="P288" s="2"/>
      <c r="Q288" s="2"/>
    </row>
    <row r="289" spans="1:17" s="31" customFormat="1" ht="15.95" customHeight="1" x14ac:dyDescent="0.2">
      <c r="B289" s="464" t="s">
        <v>141</v>
      </c>
      <c r="C289" s="464"/>
      <c r="D289" s="464"/>
      <c r="E289" s="464"/>
      <c r="F289" s="466"/>
      <c r="G289" s="466"/>
      <c r="H289" s="466"/>
      <c r="J289" s="436" t="str">
        <f>IF(F289="","",IF(OR(F289="ΑΙΘΑΝΑΛΗ",F289="1-ΑΙΘΑΝΑΛΗ",F289="ΑΚΕΤΑΛΔΕΫΔΗ",F289="ΑΚΕΤΑΛΔΕΥΔΗ"),"Εύγε, πολύ ωραία!","Κάνεις κάποιο λάθος!"))</f>
        <v/>
      </c>
      <c r="K289" s="436"/>
      <c r="L289" s="436"/>
      <c r="M289" s="436"/>
      <c r="N289" s="436"/>
      <c r="O289" s="436"/>
      <c r="P289" s="2"/>
      <c r="Q289" s="2"/>
    </row>
    <row r="290" spans="1:17" s="31" customFormat="1" ht="15.95" customHeight="1" x14ac:dyDescent="0.2">
      <c r="B290" s="465"/>
      <c r="C290" s="465"/>
      <c r="D290" s="465"/>
      <c r="E290" s="465"/>
      <c r="F290" s="467"/>
      <c r="G290" s="467"/>
      <c r="H290" s="467"/>
      <c r="J290" s="436"/>
      <c r="K290" s="436"/>
      <c r="L290" s="436"/>
      <c r="M290" s="436"/>
      <c r="N290" s="436"/>
      <c r="O290" s="436"/>
      <c r="P290" s="2"/>
      <c r="Q290" s="2"/>
    </row>
    <row r="291" spans="1:17" s="31" customFormat="1" ht="15.95" customHeight="1" x14ac:dyDescent="0.2">
      <c r="J291" s="480" t="s">
        <v>164</v>
      </c>
      <c r="K291" s="481"/>
      <c r="P291" s="2"/>
      <c r="Q291" s="2"/>
    </row>
    <row r="292" spans="1:17" s="31" customFormat="1" ht="15.95" customHeight="1" x14ac:dyDescent="0.2">
      <c r="A292" s="61" t="s">
        <v>162</v>
      </c>
      <c r="B292" s="154" t="s">
        <v>158</v>
      </c>
      <c r="C292" s="154"/>
      <c r="D292" s="154"/>
      <c r="E292" s="154"/>
      <c r="F292" s="154"/>
      <c r="G292" s="154"/>
      <c r="H292" s="154"/>
      <c r="J292" s="480"/>
      <c r="K292" s="481"/>
      <c r="P292" s="2"/>
      <c r="Q292" s="2"/>
    </row>
    <row r="293" spans="1:17" s="31" customFormat="1" ht="15.95" customHeight="1" x14ac:dyDescent="0.2">
      <c r="B293" s="154"/>
      <c r="C293" s="154"/>
      <c r="D293" s="154"/>
      <c r="E293" s="154"/>
      <c r="F293" s="154"/>
      <c r="G293" s="154"/>
      <c r="H293" s="154"/>
      <c r="J293" s="480"/>
      <c r="K293" s="481"/>
      <c r="P293" s="2"/>
      <c r="Q293" s="2"/>
    </row>
    <row r="294" spans="1:17" s="31" customFormat="1" ht="15.95" customHeight="1" x14ac:dyDescent="0.2">
      <c r="B294" s="154" t="s">
        <v>165</v>
      </c>
      <c r="C294" s="154"/>
      <c r="D294" s="154"/>
      <c r="E294" s="154"/>
      <c r="F294" s="154"/>
      <c r="G294" s="154"/>
      <c r="H294" s="154"/>
      <c r="J294" s="482"/>
      <c r="K294" s="483"/>
      <c r="P294" s="2"/>
      <c r="Q294" s="2"/>
    </row>
    <row r="295" spans="1:17" s="31" customFormat="1" ht="15.95" customHeight="1" x14ac:dyDescent="0.2">
      <c r="B295" s="154"/>
      <c r="C295" s="154"/>
      <c r="D295" s="154"/>
      <c r="E295" s="154"/>
      <c r="F295" s="154"/>
      <c r="G295" s="154"/>
      <c r="H295" s="154"/>
      <c r="J295" s="433" t="str">
        <f>IF(J294&lt;&gt;"ναι","","Λύση της άσκησης 4.")</f>
        <v/>
      </c>
      <c r="K295" s="433"/>
      <c r="L295" s="433"/>
      <c r="P295" s="2"/>
      <c r="Q295" s="2"/>
    </row>
    <row r="296" spans="1:17" s="31" customFormat="1" ht="15.95" customHeight="1" x14ac:dyDescent="0.2">
      <c r="B296" s="62" t="s">
        <v>107</v>
      </c>
      <c r="C296" s="479" t="s">
        <v>159</v>
      </c>
      <c r="D296" s="479"/>
      <c r="E296" s="479"/>
      <c r="F296" s="479"/>
      <c r="G296" s="479"/>
      <c r="H296" s="479"/>
      <c r="J296" s="435" t="str">
        <f>IF(J294&lt;&gt;"ναι","","Επιδρούμε αρχικά με το αντιδραστήριο Fehling εντοπίζοντας έτσι τις φιάλες που περιέχουν τις δυο αλδεΰδες, από το σχηματισμό ιζήματος Cu2O.")</f>
        <v/>
      </c>
      <c r="K296" s="435"/>
      <c r="L296" s="435"/>
      <c r="M296" s="435"/>
      <c r="N296" s="435"/>
      <c r="O296" s="435"/>
      <c r="P296" s="2"/>
      <c r="Q296" s="2"/>
    </row>
    <row r="297" spans="1:17" s="31" customFormat="1" ht="15.95" customHeight="1" x14ac:dyDescent="0.2">
      <c r="B297" s="62" t="s">
        <v>108</v>
      </c>
      <c r="C297" s="479" t="s">
        <v>160</v>
      </c>
      <c r="D297" s="479"/>
      <c r="E297" s="479"/>
      <c r="F297" s="479"/>
      <c r="G297" s="479"/>
      <c r="H297" s="479"/>
      <c r="J297" s="435"/>
      <c r="K297" s="435"/>
      <c r="L297" s="435"/>
      <c r="M297" s="435"/>
      <c r="N297" s="435"/>
      <c r="O297" s="435"/>
      <c r="P297" s="2"/>
      <c r="Q297" s="2"/>
    </row>
    <row r="298" spans="1:17" s="31" customFormat="1" ht="15.95" customHeight="1" x14ac:dyDescent="0.2">
      <c r="B298" s="62" t="s">
        <v>110</v>
      </c>
      <c r="C298" s="479" t="s">
        <v>161</v>
      </c>
      <c r="D298" s="479"/>
      <c r="E298" s="479"/>
      <c r="F298" s="479"/>
      <c r="G298" s="479"/>
      <c r="H298" s="479"/>
      <c r="J298" s="435"/>
      <c r="K298" s="435"/>
      <c r="L298" s="435"/>
      <c r="M298" s="435"/>
      <c r="N298" s="435"/>
      <c r="O298" s="435"/>
      <c r="P298" s="2"/>
      <c r="Q298" s="2"/>
    </row>
    <row r="299" spans="1:17" s="31" customFormat="1" ht="15.95" customHeight="1" x14ac:dyDescent="0.2">
      <c r="B299" s="154" t="s">
        <v>771</v>
      </c>
      <c r="C299" s="154"/>
      <c r="D299" s="154"/>
      <c r="E299" s="154"/>
      <c r="F299" s="154"/>
      <c r="G299" s="154"/>
      <c r="H299" s="154"/>
      <c r="J299" s="462" t="str">
        <f>IF(J294&lt;&gt;"ναι","","Από τις δύο αλδεΰδες, η αιθανάλη αποκαλύπτεται εύκολα με την αλοφορμική αντίδραση.")</f>
        <v/>
      </c>
      <c r="K299" s="462"/>
      <c r="L299" s="462"/>
      <c r="M299" s="462"/>
      <c r="N299" s="462"/>
      <c r="O299" s="462"/>
      <c r="P299" s="2"/>
      <c r="Q299" s="2"/>
    </row>
    <row r="300" spans="1:17" s="31" customFormat="1" ht="15.95" customHeight="1" x14ac:dyDescent="0.2">
      <c r="B300" s="154"/>
      <c r="C300" s="154"/>
      <c r="D300" s="154"/>
      <c r="E300" s="154"/>
      <c r="F300" s="154"/>
      <c r="G300" s="154"/>
      <c r="H300" s="154"/>
      <c r="J300" s="462"/>
      <c r="K300" s="462"/>
      <c r="L300" s="462"/>
      <c r="M300" s="462"/>
      <c r="N300" s="462"/>
      <c r="O300" s="462"/>
      <c r="P300" s="2"/>
      <c r="Q300" s="2"/>
    </row>
    <row r="301" spans="1:17" s="31" customFormat="1" ht="15.95" customHeight="1" x14ac:dyDescent="0.2">
      <c r="B301" s="468" t="s">
        <v>163</v>
      </c>
      <c r="C301" s="468"/>
      <c r="D301" s="468"/>
      <c r="E301" s="468"/>
      <c r="F301" s="468"/>
      <c r="G301" s="468"/>
      <c r="H301" s="468"/>
      <c r="J301" s="463" t="str">
        <f>IF(J294&lt;&gt;"ναι","","Ανάμεσα στα δύο οξέα η διάκριση γίνεται εύκολα, αφού το HCOOH αποχρωματίζει το όξινο διάλυμα του KMnO4, ενώ το CH3COOH δεν παρέχει αυτή την αντίδραση.")</f>
        <v/>
      </c>
      <c r="K301" s="463"/>
      <c r="L301" s="463"/>
      <c r="M301" s="463"/>
      <c r="N301" s="463"/>
      <c r="O301" s="463"/>
      <c r="P301" s="2"/>
      <c r="Q301" s="2"/>
    </row>
    <row r="302" spans="1:17" s="31" customFormat="1" ht="15.95" customHeight="1" x14ac:dyDescent="0.2">
      <c r="B302" s="63"/>
      <c r="C302" s="63"/>
      <c r="D302" s="63"/>
      <c r="E302" s="63"/>
      <c r="F302" s="63"/>
      <c r="G302" s="63"/>
      <c r="H302" s="63"/>
      <c r="J302" s="463"/>
      <c r="K302" s="463"/>
      <c r="L302" s="463"/>
      <c r="M302" s="463"/>
      <c r="N302" s="463"/>
      <c r="O302" s="463"/>
      <c r="P302" s="2"/>
      <c r="Q302" s="2"/>
    </row>
    <row r="303" spans="1:17" s="31" customFormat="1" ht="15.95" customHeight="1" x14ac:dyDescent="0.2">
      <c r="B303" s="63"/>
      <c r="C303" s="63"/>
      <c r="D303" s="63"/>
      <c r="E303" s="63"/>
      <c r="F303" s="63"/>
      <c r="G303" s="63"/>
      <c r="H303" s="63"/>
      <c r="J303" s="463"/>
      <c r="K303" s="463"/>
      <c r="L303" s="463"/>
      <c r="M303" s="463"/>
      <c r="N303" s="463"/>
      <c r="O303" s="463"/>
      <c r="P303" s="2"/>
      <c r="Q303" s="2"/>
    </row>
    <row r="304" spans="1:17" s="31" customFormat="1" ht="15.95" customHeight="1" x14ac:dyDescent="0.2">
      <c r="B304" s="63"/>
      <c r="C304" s="63"/>
      <c r="D304" s="63"/>
      <c r="E304" s="63"/>
      <c r="F304" s="63"/>
      <c r="G304" s="63"/>
      <c r="H304" s="63"/>
      <c r="J304" s="57"/>
      <c r="K304" s="57"/>
      <c r="L304" s="57"/>
      <c r="M304" s="57"/>
      <c r="N304" s="57"/>
      <c r="O304" s="57"/>
      <c r="P304" s="2"/>
      <c r="Q304" s="2"/>
    </row>
    <row r="305" spans="1:17" s="31" customFormat="1" ht="15.95" customHeight="1" x14ac:dyDescent="0.2">
      <c r="A305" s="2"/>
      <c r="B305" s="2"/>
      <c r="C305" s="2"/>
      <c r="D305" s="2"/>
      <c r="E305" s="2"/>
      <c r="F305" s="2"/>
      <c r="G305" s="2"/>
      <c r="H305" s="2"/>
      <c r="I305" s="2"/>
      <c r="J305" s="192" t="s">
        <v>119</v>
      </c>
      <c r="K305" s="192"/>
      <c r="L305" s="192"/>
      <c r="M305" s="192"/>
      <c r="N305" s="192"/>
      <c r="O305" s="192"/>
      <c r="P305" s="2"/>
      <c r="Q305" s="2"/>
    </row>
    <row r="306" spans="1:17" s="31" customFormat="1" ht="15.95" customHeight="1" x14ac:dyDescent="0.2"/>
    <row r="307" spans="1:17" s="31" customFormat="1" ht="15.95" customHeight="1" x14ac:dyDescent="0.2">
      <c r="B307" s="151" t="s">
        <v>77</v>
      </c>
      <c r="C307" s="151"/>
      <c r="D307" s="151"/>
    </row>
    <row r="308" spans="1:17" s="31" customFormat="1" ht="15.95" customHeight="1" x14ac:dyDescent="0.2">
      <c r="B308" s="152"/>
      <c r="C308" s="152"/>
      <c r="D308" s="152"/>
    </row>
    <row r="309" spans="1:17" s="31" customFormat="1" ht="15.95" customHeight="1" x14ac:dyDescent="0.2">
      <c r="B309" s="149" t="s">
        <v>80</v>
      </c>
      <c r="C309" s="149"/>
      <c r="D309" s="149"/>
    </row>
    <row r="310" spans="1:17" s="31" customFormat="1" ht="15.95" customHeight="1" x14ac:dyDescent="0.2"/>
    <row r="311" spans="1:17" s="31" customFormat="1" ht="15.95" customHeight="1" x14ac:dyDescent="0.2"/>
    <row r="312" spans="1:17" s="31" customFormat="1" ht="15.95" customHeight="1" x14ac:dyDescent="0.2"/>
    <row r="313" spans="1:17" s="31" customFormat="1" ht="15.95" customHeight="1" x14ac:dyDescent="0.2"/>
    <row r="314" spans="1:17" s="31" customFormat="1" ht="15.95" customHeight="1" x14ac:dyDescent="0.2"/>
    <row r="315" spans="1:17" s="31" customFormat="1" ht="15.95" customHeight="1" x14ac:dyDescent="0.2"/>
    <row r="316" spans="1:17" s="31" customFormat="1" ht="15.95" customHeight="1" x14ac:dyDescent="0.2"/>
    <row r="317" spans="1:17" s="31" customFormat="1" ht="15.95" customHeight="1" x14ac:dyDescent="0.2"/>
    <row r="318" spans="1:17" s="31" customFormat="1" ht="15.95" customHeight="1" x14ac:dyDescent="0.2"/>
    <row r="319" spans="1:17" s="31" customFormat="1" ht="15.95" customHeight="1" x14ac:dyDescent="0.2"/>
    <row r="320" spans="1:17" s="31" customFormat="1" ht="15.95" customHeight="1" x14ac:dyDescent="0.2"/>
    <row r="321" s="31" customFormat="1" ht="15.95" customHeight="1" x14ac:dyDescent="0.2"/>
    <row r="322" s="31" customFormat="1" ht="15.95" customHeight="1" x14ac:dyDescent="0.2"/>
    <row r="323" s="31" customFormat="1" ht="15.95" customHeight="1" x14ac:dyDescent="0.2"/>
    <row r="324" s="31" customFormat="1" ht="15.95" customHeight="1" x14ac:dyDescent="0.2"/>
    <row r="325" s="31" customFormat="1" ht="15.95" customHeight="1" x14ac:dyDescent="0.2"/>
    <row r="326" s="31" customFormat="1" ht="15.95" customHeight="1" x14ac:dyDescent="0.2"/>
    <row r="327" s="31" customFormat="1" ht="15.95" customHeight="1" x14ac:dyDescent="0.2"/>
    <row r="328" s="31" customFormat="1" ht="15.95" customHeight="1" x14ac:dyDescent="0.2"/>
    <row r="329" s="31" customFormat="1" ht="15.95" customHeight="1" x14ac:dyDescent="0.2"/>
    <row r="330" s="31" customFormat="1" ht="15.95" customHeight="1" x14ac:dyDescent="0.2"/>
    <row r="331" s="31" customFormat="1" ht="15.95" customHeight="1" x14ac:dyDescent="0.2"/>
    <row r="332" s="31" customFormat="1" ht="15.95" customHeight="1" x14ac:dyDescent="0.2"/>
    <row r="333" s="31" customFormat="1" ht="15.95" customHeight="1" x14ac:dyDescent="0.2"/>
    <row r="334" s="31" customFormat="1" ht="15.95" customHeight="1" x14ac:dyDescent="0.2"/>
    <row r="335" s="31" customFormat="1" ht="15.95" customHeight="1" x14ac:dyDescent="0.2"/>
    <row r="336" s="31" customFormat="1" ht="15.95" customHeight="1" x14ac:dyDescent="0.2"/>
    <row r="337" s="31" customFormat="1" ht="15.95" customHeight="1" x14ac:dyDescent="0.2"/>
    <row r="338" s="31" customFormat="1" ht="15.95" customHeight="1" x14ac:dyDescent="0.2"/>
    <row r="339" s="31" customFormat="1" ht="15.95" customHeight="1" x14ac:dyDescent="0.2"/>
    <row r="340" s="31" customFormat="1" ht="15.95" customHeight="1" x14ac:dyDescent="0.2"/>
    <row r="341" s="31" customFormat="1" ht="15.95" customHeight="1" x14ac:dyDescent="0.2"/>
    <row r="342" s="31" customFormat="1" ht="15.95" customHeight="1" x14ac:dyDescent="0.2"/>
    <row r="343" s="31" customFormat="1" ht="15.95" customHeight="1" x14ac:dyDescent="0.2"/>
    <row r="344" s="31" customFormat="1" ht="15.95" customHeight="1" x14ac:dyDescent="0.2"/>
    <row r="345" s="31" customFormat="1" ht="15.95" customHeight="1" x14ac:dyDescent="0.2"/>
    <row r="346" s="31" customFormat="1" ht="15.95" customHeight="1" x14ac:dyDescent="0.2"/>
    <row r="347" s="31" customFormat="1" ht="15.95" customHeight="1" x14ac:dyDescent="0.2"/>
    <row r="348" s="31" customFormat="1" ht="15.95" customHeight="1" x14ac:dyDescent="0.2"/>
    <row r="349" s="31" customFormat="1" ht="15.95" customHeight="1" x14ac:dyDescent="0.2"/>
    <row r="350" s="31" customFormat="1" ht="15.95" customHeight="1" x14ac:dyDescent="0.2"/>
    <row r="351" s="31" customFormat="1" ht="15.95" customHeight="1" x14ac:dyDescent="0.2"/>
    <row r="352" s="31" customFormat="1" ht="15.95" customHeight="1" x14ac:dyDescent="0.2"/>
    <row r="353" s="31" customFormat="1" ht="15.95" customHeight="1" x14ac:dyDescent="0.2"/>
    <row r="354" s="31" customFormat="1" ht="15.95" customHeight="1" x14ac:dyDescent="0.2"/>
    <row r="355" s="31" customFormat="1" ht="15.95" customHeight="1" x14ac:dyDescent="0.2"/>
    <row r="356" s="31" customFormat="1" ht="15.95" customHeight="1" x14ac:dyDescent="0.2"/>
    <row r="357" s="31" customFormat="1" ht="15.95" customHeight="1" x14ac:dyDescent="0.2"/>
    <row r="358" s="31" customFormat="1" ht="15.95" customHeight="1" x14ac:dyDescent="0.2"/>
    <row r="359" s="31" customFormat="1" ht="15.95" customHeight="1" x14ac:dyDescent="0.2"/>
    <row r="360" s="31" customFormat="1" ht="15.95" customHeight="1" x14ac:dyDescent="0.2"/>
    <row r="361" s="31" customFormat="1" ht="15.95" customHeight="1" x14ac:dyDescent="0.2"/>
    <row r="362" s="31" customFormat="1" ht="15.95" customHeight="1" x14ac:dyDescent="0.2"/>
    <row r="363" s="31" customFormat="1" ht="15.95" customHeight="1" x14ac:dyDescent="0.2"/>
    <row r="364" s="31" customFormat="1" ht="15.95" customHeight="1" x14ac:dyDescent="0.2"/>
    <row r="365" s="31" customFormat="1" ht="15.95" customHeight="1" x14ac:dyDescent="0.2"/>
    <row r="366" s="31" customFormat="1" ht="15.95" customHeight="1" x14ac:dyDescent="0.2"/>
    <row r="367" s="31" customFormat="1" ht="15.95" customHeight="1" x14ac:dyDescent="0.2"/>
    <row r="368" s="31" customFormat="1" ht="15.95" customHeight="1" x14ac:dyDescent="0.2"/>
    <row r="369" s="31" customFormat="1" ht="15.95" customHeight="1" x14ac:dyDescent="0.2"/>
    <row r="370" s="31" customFormat="1" ht="15.95" customHeight="1" x14ac:dyDescent="0.2"/>
    <row r="371" s="31" customFormat="1" ht="15.95" customHeight="1" x14ac:dyDescent="0.2"/>
    <row r="372" s="31" customFormat="1" ht="15.95" customHeight="1" x14ac:dyDescent="0.2"/>
    <row r="373" s="31" customFormat="1" ht="15.95" customHeight="1" x14ac:dyDescent="0.2"/>
    <row r="374" s="31" customFormat="1" ht="15.95" customHeight="1" x14ac:dyDescent="0.2"/>
    <row r="375" s="31" customFormat="1" ht="15.95" customHeight="1" x14ac:dyDescent="0.2"/>
    <row r="376" s="31" customFormat="1" ht="15.95" customHeight="1" x14ac:dyDescent="0.2"/>
    <row r="377" s="31" customFormat="1" ht="15.95" customHeight="1" x14ac:dyDescent="0.2"/>
    <row r="378" s="31" customFormat="1" ht="15.95" customHeight="1" x14ac:dyDescent="0.2"/>
    <row r="379" s="31" customFormat="1" ht="15.95" customHeight="1" x14ac:dyDescent="0.2"/>
    <row r="380" s="31" customFormat="1" ht="15.95" customHeight="1" x14ac:dyDescent="0.2"/>
    <row r="381" s="31" customFormat="1" ht="15.95" customHeight="1" x14ac:dyDescent="0.2"/>
    <row r="382" s="31" customFormat="1" ht="15.95" customHeight="1" x14ac:dyDescent="0.2"/>
    <row r="383" s="31" customFormat="1" ht="15.95" customHeight="1" x14ac:dyDescent="0.2"/>
    <row r="384" s="31" customFormat="1" ht="15.95" customHeight="1" x14ac:dyDescent="0.2"/>
    <row r="385" s="31" customFormat="1" ht="15.95" customHeight="1" x14ac:dyDescent="0.2"/>
    <row r="386" s="31" customFormat="1" ht="15.95" customHeight="1" x14ac:dyDescent="0.2"/>
    <row r="387" s="31" customFormat="1" ht="15.95" customHeight="1" x14ac:dyDescent="0.2"/>
    <row r="388" s="31" customFormat="1" ht="15.95" customHeight="1" x14ac:dyDescent="0.2"/>
    <row r="389" s="31" customFormat="1" ht="15.95" customHeight="1" x14ac:dyDescent="0.2"/>
    <row r="390" s="31" customFormat="1" ht="15.95" customHeight="1" x14ac:dyDescent="0.2"/>
    <row r="391" s="31" customFormat="1" ht="15.95" customHeight="1" x14ac:dyDescent="0.2"/>
    <row r="392" s="31" customFormat="1" ht="15.95" customHeight="1" x14ac:dyDescent="0.2"/>
    <row r="393" s="31" customFormat="1" ht="15.95" customHeight="1" x14ac:dyDescent="0.2"/>
    <row r="394" s="31" customFormat="1" ht="15.95" customHeight="1" x14ac:dyDescent="0.2"/>
    <row r="395" s="31" customFormat="1" ht="15.95" customHeight="1" x14ac:dyDescent="0.2"/>
    <row r="396" s="31" customFormat="1" ht="15.95" customHeight="1" x14ac:dyDescent="0.2"/>
    <row r="397" s="31" customFormat="1" ht="15.95" customHeight="1" x14ac:dyDescent="0.2"/>
    <row r="398" s="31" customFormat="1" ht="15.95" customHeight="1" x14ac:dyDescent="0.2"/>
    <row r="399" s="31" customFormat="1" ht="15.95" customHeight="1" x14ac:dyDescent="0.2"/>
    <row r="400" s="31" customFormat="1" ht="15.95" customHeight="1" x14ac:dyDescent="0.2"/>
    <row r="401" s="31" customFormat="1" ht="15.95" customHeight="1" x14ac:dyDescent="0.2"/>
    <row r="402" s="31" customFormat="1" ht="15.95" customHeight="1" x14ac:dyDescent="0.2"/>
    <row r="403" s="31" customFormat="1" ht="15.95" customHeight="1" x14ac:dyDescent="0.2"/>
    <row r="404" s="31" customFormat="1" ht="15.95" customHeight="1" x14ac:dyDescent="0.2"/>
    <row r="405" s="31" customFormat="1" ht="15.95" customHeight="1" x14ac:dyDescent="0.2"/>
    <row r="406" s="31" customFormat="1" ht="15.95" customHeight="1" x14ac:dyDescent="0.2"/>
    <row r="407" s="31" customFormat="1" ht="15.95" customHeight="1" x14ac:dyDescent="0.2"/>
    <row r="408" s="31" customFormat="1" ht="15.95" customHeight="1" x14ac:dyDescent="0.2"/>
    <row r="409" s="31" customFormat="1" ht="15.95" customHeight="1" x14ac:dyDescent="0.2"/>
    <row r="410" s="31" customFormat="1" ht="15.95" customHeight="1" x14ac:dyDescent="0.2"/>
    <row r="411" s="31" customFormat="1" ht="15.95" customHeight="1" x14ac:dyDescent="0.2"/>
    <row r="412" s="31" customFormat="1" ht="15.95" customHeight="1" x14ac:dyDescent="0.2"/>
    <row r="413" s="31" customFormat="1" ht="15.95" customHeight="1" x14ac:dyDescent="0.2"/>
    <row r="414" s="31" customFormat="1" ht="15.95" customHeight="1" x14ac:dyDescent="0.2"/>
    <row r="415" s="31" customFormat="1" ht="15.95" customHeight="1" x14ac:dyDescent="0.2"/>
    <row r="416" s="31" customFormat="1" ht="15.95" customHeight="1" x14ac:dyDescent="0.2"/>
    <row r="417" s="31" customFormat="1" ht="15.95" customHeight="1" x14ac:dyDescent="0.2"/>
    <row r="418" s="31" customFormat="1" ht="15.95" customHeight="1" x14ac:dyDescent="0.2"/>
    <row r="419" s="31" customFormat="1" ht="15.95" customHeight="1" x14ac:dyDescent="0.2"/>
    <row r="420" s="31" customFormat="1" ht="15.95" customHeight="1" x14ac:dyDescent="0.2"/>
    <row r="421" s="31" customFormat="1" ht="15.95" customHeight="1" x14ac:dyDescent="0.2"/>
    <row r="422" s="31" customFormat="1" ht="15.95" customHeight="1" x14ac:dyDescent="0.2"/>
    <row r="423" s="31" customFormat="1" ht="15.95" customHeight="1" x14ac:dyDescent="0.2"/>
    <row r="424" s="31" customFormat="1" ht="15.95" customHeight="1" x14ac:dyDescent="0.2"/>
    <row r="425" s="31" customFormat="1" ht="15.95" customHeight="1" x14ac:dyDescent="0.2"/>
    <row r="426" s="31" customFormat="1" ht="15.95" customHeight="1" x14ac:dyDescent="0.2"/>
    <row r="427" s="31" customFormat="1" ht="15.95" customHeight="1" x14ac:dyDescent="0.2"/>
    <row r="428" s="31" customFormat="1" ht="15.95" customHeight="1" x14ac:dyDescent="0.2"/>
    <row r="429" s="31" customFormat="1" ht="15.95" customHeight="1" x14ac:dyDescent="0.2"/>
    <row r="430" s="31" customFormat="1" ht="15.95" customHeight="1" x14ac:dyDescent="0.2"/>
    <row r="431" s="31" customFormat="1" ht="15.95" customHeight="1" x14ac:dyDescent="0.2"/>
    <row r="432" s="31" customFormat="1" ht="15.95" customHeight="1" x14ac:dyDescent="0.2"/>
    <row r="433" s="31" customFormat="1" ht="15.95" customHeight="1" x14ac:dyDescent="0.2"/>
    <row r="434" s="31" customFormat="1" ht="15.95" customHeight="1" x14ac:dyDescent="0.2"/>
    <row r="435" s="31" customFormat="1" ht="15.95" customHeight="1" x14ac:dyDescent="0.2"/>
    <row r="436" s="31" customFormat="1" ht="15.95" customHeight="1" x14ac:dyDescent="0.2"/>
    <row r="437" s="31" customFormat="1" ht="15.95" customHeight="1" x14ac:dyDescent="0.2"/>
    <row r="438" s="31" customFormat="1" ht="15.95" customHeight="1" x14ac:dyDescent="0.2"/>
    <row r="439" s="31" customFormat="1" ht="15.95" customHeight="1" x14ac:dyDescent="0.2"/>
    <row r="440" s="31" customFormat="1" ht="15.95" customHeight="1" x14ac:dyDescent="0.2"/>
    <row r="441" s="31" customFormat="1" ht="15.95" customHeight="1" x14ac:dyDescent="0.2"/>
    <row r="442" s="31" customFormat="1" ht="15.95" customHeight="1" x14ac:dyDescent="0.2"/>
    <row r="443" s="31" customFormat="1" ht="15.95" customHeight="1" x14ac:dyDescent="0.2"/>
    <row r="444" s="31" customFormat="1" ht="15.95" customHeight="1" x14ac:dyDescent="0.2"/>
    <row r="445" s="31" customFormat="1" ht="15.95" customHeight="1" x14ac:dyDescent="0.2"/>
    <row r="446" s="31" customFormat="1" ht="15.95" customHeight="1" x14ac:dyDescent="0.2"/>
    <row r="447" s="31" customFormat="1" ht="15.95" customHeight="1" x14ac:dyDescent="0.2"/>
    <row r="448" s="31" customFormat="1" ht="15.95" customHeight="1" x14ac:dyDescent="0.2"/>
    <row r="449" s="31" customFormat="1" ht="15.95" customHeight="1" x14ac:dyDescent="0.2"/>
    <row r="450" s="31" customFormat="1" ht="15.95" customHeight="1" x14ac:dyDescent="0.2"/>
    <row r="451" s="31" customFormat="1" ht="15.95" customHeight="1" x14ac:dyDescent="0.2"/>
    <row r="452" s="31" customFormat="1" ht="15.95" customHeight="1" x14ac:dyDescent="0.2"/>
    <row r="453" s="31" customFormat="1" ht="15.95" customHeight="1" x14ac:dyDescent="0.2"/>
    <row r="454" s="31" customFormat="1" ht="15.95" customHeight="1" x14ac:dyDescent="0.2"/>
    <row r="455" s="31" customFormat="1" ht="15.95" customHeight="1" x14ac:dyDescent="0.2"/>
    <row r="456" s="31" customFormat="1" ht="15.95" customHeight="1" x14ac:dyDescent="0.2"/>
    <row r="457" s="31" customFormat="1" ht="15.95" customHeight="1" x14ac:dyDescent="0.2"/>
    <row r="458" s="31" customFormat="1" ht="15.95" customHeight="1" x14ac:dyDescent="0.2"/>
    <row r="459" s="31" customFormat="1" ht="15.95" customHeight="1" x14ac:dyDescent="0.2"/>
    <row r="460" s="31" customFormat="1" ht="15.95" customHeight="1" x14ac:dyDescent="0.2"/>
    <row r="461" s="31" customFormat="1" ht="15.95" customHeight="1" x14ac:dyDescent="0.2"/>
    <row r="462" s="31" customFormat="1" ht="15.95" customHeight="1" x14ac:dyDescent="0.2"/>
    <row r="463" s="31" customFormat="1" ht="15.95" customHeight="1" x14ac:dyDescent="0.2"/>
    <row r="464" s="31" customFormat="1" ht="15.95" customHeight="1" x14ac:dyDescent="0.2"/>
    <row r="465" s="31" customFormat="1" ht="15.95" customHeight="1" x14ac:dyDescent="0.2"/>
    <row r="466" s="31" customFormat="1" ht="15.95" customHeight="1" x14ac:dyDescent="0.2"/>
    <row r="467" s="31" customFormat="1" ht="15.95" customHeight="1" x14ac:dyDescent="0.2"/>
    <row r="468" s="31" customFormat="1" ht="15.95" customHeight="1" x14ac:dyDescent="0.2"/>
    <row r="469" s="31" customFormat="1" ht="15.95" customHeight="1" x14ac:dyDescent="0.2"/>
    <row r="470" s="31" customFormat="1" ht="15.95" customHeight="1" x14ac:dyDescent="0.2"/>
    <row r="471" s="31" customFormat="1" ht="15.95" customHeight="1" x14ac:dyDescent="0.2"/>
    <row r="472" s="31" customFormat="1" ht="15.95" customHeight="1" x14ac:dyDescent="0.2"/>
    <row r="473" s="31" customFormat="1" ht="15.95" customHeight="1" x14ac:dyDescent="0.2"/>
    <row r="474" s="31" customFormat="1" ht="15.95" customHeight="1" x14ac:dyDescent="0.2"/>
    <row r="475" s="31" customFormat="1" ht="15.95" customHeight="1" x14ac:dyDescent="0.2"/>
    <row r="476" s="31" customFormat="1" ht="15.95" customHeight="1" x14ac:dyDescent="0.2"/>
    <row r="477" s="31" customFormat="1" ht="15.95" customHeight="1" x14ac:dyDescent="0.2"/>
    <row r="478" s="31" customFormat="1" ht="15.95" customHeight="1" x14ac:dyDescent="0.2"/>
    <row r="479" s="31" customFormat="1" ht="15.95" customHeight="1" x14ac:dyDescent="0.2"/>
    <row r="480" s="31" customFormat="1" ht="15.95" customHeight="1" x14ac:dyDescent="0.2"/>
    <row r="481" s="31" customFormat="1" ht="15.95" customHeight="1" x14ac:dyDescent="0.2"/>
    <row r="482" s="31" customFormat="1" ht="15.95" customHeight="1" x14ac:dyDescent="0.2"/>
    <row r="483" s="31" customFormat="1" ht="15.95" customHeight="1" x14ac:dyDescent="0.2"/>
    <row r="484" s="31" customFormat="1" ht="15.95" customHeight="1" x14ac:dyDescent="0.2"/>
    <row r="485" s="31" customFormat="1" ht="15.95" customHeight="1" x14ac:dyDescent="0.2"/>
    <row r="486" s="31" customFormat="1" ht="15.95" customHeight="1" x14ac:dyDescent="0.2"/>
    <row r="487" s="31" customFormat="1" ht="15.95" customHeight="1" x14ac:dyDescent="0.2"/>
    <row r="488" s="31" customFormat="1" ht="15.95" customHeight="1" x14ac:dyDescent="0.2"/>
    <row r="489" s="31" customFormat="1" ht="15.95" customHeight="1" x14ac:dyDescent="0.2"/>
    <row r="490" s="31" customFormat="1" ht="15.95" customHeight="1" x14ac:dyDescent="0.2"/>
    <row r="491" s="31" customFormat="1" ht="15.95" customHeight="1" x14ac:dyDescent="0.2"/>
    <row r="492" s="31" customFormat="1" ht="15.95" customHeight="1" x14ac:dyDescent="0.2"/>
    <row r="493" s="31" customFormat="1" ht="15.95" customHeight="1" x14ac:dyDescent="0.2"/>
    <row r="494" s="31" customFormat="1" ht="15.95" customHeight="1" x14ac:dyDescent="0.2"/>
    <row r="495" s="31" customFormat="1" ht="15.95" customHeight="1" x14ac:dyDescent="0.2"/>
    <row r="496" s="31" customFormat="1" ht="15.95" customHeight="1" x14ac:dyDescent="0.2"/>
    <row r="497" s="31" customFormat="1" ht="15.95" customHeight="1" x14ac:dyDescent="0.2"/>
    <row r="498" s="31" customFormat="1" ht="15.95" customHeight="1" x14ac:dyDescent="0.2"/>
    <row r="499" s="31" customFormat="1" ht="15.95" customHeight="1" x14ac:dyDescent="0.2"/>
    <row r="500" s="31" customFormat="1" ht="15.95" customHeight="1" x14ac:dyDescent="0.2"/>
    <row r="501" s="31" customFormat="1" ht="15.95" customHeight="1" x14ac:dyDescent="0.2"/>
    <row r="502" s="31" customFormat="1" ht="15.95" customHeight="1" x14ac:dyDescent="0.2"/>
    <row r="503" s="31" customFormat="1" ht="15.95" customHeight="1" x14ac:dyDescent="0.2"/>
    <row r="504" s="31" customFormat="1" ht="15.95" customHeight="1" x14ac:dyDescent="0.2"/>
    <row r="505" s="31" customFormat="1" ht="15.95" customHeight="1" x14ac:dyDescent="0.2"/>
    <row r="506" s="31" customFormat="1" ht="15.95" customHeight="1" x14ac:dyDescent="0.2"/>
    <row r="507" s="31" customFormat="1" ht="15.95" customHeight="1" x14ac:dyDescent="0.2"/>
    <row r="508" s="31" customFormat="1" ht="15.95" customHeight="1" x14ac:dyDescent="0.2"/>
    <row r="509" s="31" customFormat="1" ht="15.95" customHeight="1" x14ac:dyDescent="0.2"/>
    <row r="510" s="31" customFormat="1" ht="15.95" customHeight="1" x14ac:dyDescent="0.2"/>
    <row r="511" s="31" customFormat="1" ht="15.95" customHeight="1" x14ac:dyDescent="0.2"/>
    <row r="512" s="31" customFormat="1" ht="15.95" customHeight="1" x14ac:dyDescent="0.2"/>
    <row r="513" s="31" customFormat="1" ht="15.95" customHeight="1" x14ac:dyDescent="0.2"/>
    <row r="514" s="31" customFormat="1" ht="15.95" customHeight="1" x14ac:dyDescent="0.2"/>
    <row r="515" s="31" customFormat="1" ht="15.95" customHeight="1" x14ac:dyDescent="0.2"/>
    <row r="516" s="31" customFormat="1" ht="15.95" customHeight="1" x14ac:dyDescent="0.2"/>
    <row r="517" s="31" customFormat="1" ht="15.95" customHeight="1" x14ac:dyDescent="0.2"/>
    <row r="518" s="31" customFormat="1" ht="15.95" customHeight="1" x14ac:dyDescent="0.2"/>
    <row r="519" s="31" customFormat="1" ht="15.95" customHeight="1" x14ac:dyDescent="0.2"/>
    <row r="520" s="31" customFormat="1" ht="15.95" customHeight="1" x14ac:dyDescent="0.2"/>
    <row r="521" s="31" customFormat="1" ht="15.95" customHeight="1" x14ac:dyDescent="0.2"/>
    <row r="522" s="31" customFormat="1" ht="15.95" customHeight="1" x14ac:dyDescent="0.2"/>
    <row r="523" s="31" customFormat="1" ht="15.95" customHeight="1" x14ac:dyDescent="0.2"/>
    <row r="524" s="31" customFormat="1" ht="15.95" customHeight="1" x14ac:dyDescent="0.2"/>
    <row r="525" s="31" customFormat="1" ht="15.95" customHeight="1" x14ac:dyDescent="0.2"/>
    <row r="526" s="31" customFormat="1" ht="15.95" customHeight="1" x14ac:dyDescent="0.2"/>
    <row r="527" s="31" customFormat="1" ht="15.95" customHeight="1" x14ac:dyDescent="0.2"/>
    <row r="528" s="31" customFormat="1" ht="15.95" customHeight="1" x14ac:dyDescent="0.2"/>
    <row r="529" s="31" customFormat="1" ht="15.95" customHeight="1" x14ac:dyDescent="0.2"/>
    <row r="530" s="31" customFormat="1" ht="15.95" customHeight="1" x14ac:dyDescent="0.2"/>
    <row r="531" s="31" customFormat="1" ht="15.95" customHeight="1" x14ac:dyDescent="0.2"/>
    <row r="532" s="31" customFormat="1" ht="15.95" customHeight="1" x14ac:dyDescent="0.2"/>
    <row r="533" s="31" customFormat="1" ht="15.95" customHeight="1" x14ac:dyDescent="0.2"/>
    <row r="534" s="31" customFormat="1" ht="15.95" customHeight="1" x14ac:dyDescent="0.2"/>
    <row r="535" s="31" customFormat="1" ht="15.95" customHeight="1" x14ac:dyDescent="0.2"/>
    <row r="536" s="31" customFormat="1" ht="15.95" customHeight="1" x14ac:dyDescent="0.2"/>
    <row r="537" s="31" customFormat="1" ht="15.95" customHeight="1" x14ac:dyDescent="0.2"/>
    <row r="538" s="31" customFormat="1" ht="15.95" customHeight="1" x14ac:dyDescent="0.2"/>
    <row r="539" s="31" customFormat="1" ht="15.95" customHeight="1" x14ac:dyDescent="0.2"/>
    <row r="540" s="31" customFormat="1" ht="15.95" customHeight="1" x14ac:dyDescent="0.2"/>
    <row r="541" s="31" customFormat="1" ht="15.95" customHeight="1" x14ac:dyDescent="0.2"/>
    <row r="542" s="31" customFormat="1" ht="15.95" customHeight="1" x14ac:dyDescent="0.2"/>
    <row r="543" s="31" customFormat="1" ht="15.95" customHeight="1" x14ac:dyDescent="0.2"/>
    <row r="544" s="31" customFormat="1" ht="15.95" customHeight="1" x14ac:dyDescent="0.2"/>
    <row r="545" s="31" customFormat="1" ht="15.95" customHeight="1" x14ac:dyDescent="0.2"/>
    <row r="546" s="31" customFormat="1" ht="15.95" customHeight="1" x14ac:dyDescent="0.2"/>
    <row r="547" s="31" customFormat="1" ht="15.95" customHeight="1" x14ac:dyDescent="0.2"/>
    <row r="548" s="31" customFormat="1" ht="15.95" customHeight="1" x14ac:dyDescent="0.2"/>
    <row r="549" s="31" customFormat="1" ht="15.95" customHeight="1" x14ac:dyDescent="0.2"/>
    <row r="550" s="31" customFormat="1" ht="15.95" customHeight="1" x14ac:dyDescent="0.2"/>
    <row r="551" s="31" customFormat="1" ht="15.95" customHeight="1" x14ac:dyDescent="0.2"/>
    <row r="552" s="31" customFormat="1" ht="15.95" customHeight="1" x14ac:dyDescent="0.2"/>
    <row r="553" s="31" customFormat="1" ht="15.95" customHeight="1" x14ac:dyDescent="0.2"/>
    <row r="554" s="31" customFormat="1" ht="15.95" customHeight="1" x14ac:dyDescent="0.2"/>
    <row r="555" s="31" customFormat="1" ht="15.95" customHeight="1" x14ac:dyDescent="0.2"/>
    <row r="556" s="31" customFormat="1" ht="15.95" customHeight="1" x14ac:dyDescent="0.2"/>
    <row r="557" s="31" customFormat="1" ht="15.95" customHeight="1" x14ac:dyDescent="0.2"/>
    <row r="558" s="31" customFormat="1" ht="15.95" customHeight="1" x14ac:dyDescent="0.2"/>
    <row r="559" s="31" customFormat="1" ht="15.95" customHeight="1" x14ac:dyDescent="0.2"/>
    <row r="560" s="31" customFormat="1" ht="15.95" customHeight="1" x14ac:dyDescent="0.2"/>
    <row r="561" s="31" customFormat="1" ht="15.95" customHeight="1" x14ac:dyDescent="0.2"/>
    <row r="562" s="31" customFormat="1" ht="15.95" customHeight="1" x14ac:dyDescent="0.2"/>
    <row r="563" s="31" customFormat="1" ht="15.95" customHeight="1" x14ac:dyDescent="0.2"/>
    <row r="564" s="31" customFormat="1" ht="15.95" customHeight="1" x14ac:dyDescent="0.2"/>
    <row r="565" s="31" customFormat="1" ht="15.95" customHeight="1" x14ac:dyDescent="0.2"/>
    <row r="566" s="31" customFormat="1" ht="15.95" customHeight="1" x14ac:dyDescent="0.2"/>
    <row r="567" s="31" customFormat="1" ht="15.95" customHeight="1" x14ac:dyDescent="0.2"/>
    <row r="568" s="31" customFormat="1" ht="15.95" customHeight="1" x14ac:dyDescent="0.2"/>
    <row r="569" s="31" customFormat="1" ht="15.95" customHeight="1" x14ac:dyDescent="0.2"/>
    <row r="570" s="31" customFormat="1" ht="15.95" customHeight="1" x14ac:dyDescent="0.2"/>
    <row r="571" s="31" customFormat="1" ht="15.95" customHeight="1" x14ac:dyDescent="0.2"/>
    <row r="572" s="31" customFormat="1" ht="15.95" customHeight="1" x14ac:dyDescent="0.2"/>
    <row r="573" s="31" customFormat="1" ht="15.95" customHeight="1" x14ac:dyDescent="0.2"/>
    <row r="574" s="31" customFormat="1" ht="15.95" customHeight="1" x14ac:dyDescent="0.2"/>
    <row r="575" s="31" customFormat="1" ht="15.95" customHeight="1" x14ac:dyDescent="0.2"/>
    <row r="576" s="31" customFormat="1" ht="15.95" customHeight="1" x14ac:dyDescent="0.2"/>
    <row r="577" s="31" customFormat="1" ht="15.95" customHeight="1" x14ac:dyDescent="0.2"/>
    <row r="578" s="31" customFormat="1" ht="15.95" customHeight="1" x14ac:dyDescent="0.2"/>
    <row r="579" s="31" customFormat="1" ht="15.95" customHeight="1" x14ac:dyDescent="0.2"/>
    <row r="580" s="31" customFormat="1" ht="15.95" customHeight="1" x14ac:dyDescent="0.2"/>
    <row r="581" s="31" customFormat="1" ht="15.95" customHeight="1" x14ac:dyDescent="0.2"/>
    <row r="582" s="31" customFormat="1" ht="15.95" customHeight="1" x14ac:dyDescent="0.2"/>
    <row r="583" s="31" customFormat="1" ht="15.95" customHeight="1" x14ac:dyDescent="0.2"/>
    <row r="584" s="31" customFormat="1" ht="15.95" customHeight="1" x14ac:dyDescent="0.2"/>
    <row r="585" s="31" customFormat="1" ht="15.95" customHeight="1" x14ac:dyDescent="0.2"/>
    <row r="586" s="31" customFormat="1" ht="15.95" customHeight="1" x14ac:dyDescent="0.2"/>
    <row r="587" s="31" customFormat="1" ht="15.95" customHeight="1" x14ac:dyDescent="0.2"/>
    <row r="588" s="31" customFormat="1" ht="15.95" customHeight="1" x14ac:dyDescent="0.2"/>
    <row r="589" s="31" customFormat="1" ht="15.95" customHeight="1" x14ac:dyDescent="0.2"/>
    <row r="590" s="31" customFormat="1" ht="15.95" customHeight="1" x14ac:dyDescent="0.2"/>
    <row r="591" s="31" customFormat="1" ht="15.95" customHeight="1" x14ac:dyDescent="0.2"/>
    <row r="592" s="31" customFormat="1" ht="15.95" customHeight="1" x14ac:dyDescent="0.2"/>
    <row r="593" s="31" customFormat="1" ht="15.95" customHeight="1" x14ac:dyDescent="0.2"/>
    <row r="594" s="31" customFormat="1" ht="15.95" customHeight="1" x14ac:dyDescent="0.2"/>
    <row r="595" s="31" customFormat="1" ht="15.95" customHeight="1" x14ac:dyDescent="0.2"/>
    <row r="596" s="31" customFormat="1" ht="15.95" customHeight="1" x14ac:dyDescent="0.2"/>
    <row r="597" s="31" customFormat="1" ht="15.95" customHeight="1" x14ac:dyDescent="0.2"/>
    <row r="598" s="31" customFormat="1" ht="15.95" customHeight="1" x14ac:dyDescent="0.2"/>
    <row r="599" s="31" customFormat="1" ht="15.95" customHeight="1" x14ac:dyDescent="0.2"/>
    <row r="600" s="31" customFormat="1" ht="15.95" customHeight="1" x14ac:dyDescent="0.2"/>
    <row r="601" s="31" customFormat="1" ht="15.95" customHeight="1" x14ac:dyDescent="0.2"/>
    <row r="602" s="31" customFormat="1" ht="15.95" customHeight="1" x14ac:dyDescent="0.2"/>
    <row r="603" s="31" customFormat="1" ht="15.95" customHeight="1" x14ac:dyDescent="0.2"/>
    <row r="604" s="31" customFormat="1" ht="15.95" customHeight="1" x14ac:dyDescent="0.2"/>
    <row r="605" s="31" customFormat="1" ht="15.95" customHeight="1" x14ac:dyDescent="0.2"/>
    <row r="606" s="31" customFormat="1" ht="15.95" customHeight="1" x14ac:dyDescent="0.2"/>
    <row r="607" s="31" customFormat="1" ht="15.95" customHeight="1" x14ac:dyDescent="0.2"/>
    <row r="608" s="31" customFormat="1" ht="15.95" customHeight="1" x14ac:dyDescent="0.2"/>
    <row r="609" s="31" customFormat="1" ht="15.95" customHeight="1" x14ac:dyDescent="0.2"/>
    <row r="610" s="31" customFormat="1" ht="15.95" customHeight="1" x14ac:dyDescent="0.2"/>
    <row r="611" s="31" customFormat="1" ht="15.95" customHeight="1" x14ac:dyDescent="0.2"/>
    <row r="612" s="31" customFormat="1" ht="15.95" customHeight="1" x14ac:dyDescent="0.2"/>
    <row r="613" s="31" customFormat="1" ht="15.95" customHeight="1" x14ac:dyDescent="0.2"/>
    <row r="614" s="31" customFormat="1" ht="15.95" customHeight="1" x14ac:dyDescent="0.2"/>
    <row r="615" s="31" customFormat="1" ht="15.95" customHeight="1" x14ac:dyDescent="0.2"/>
    <row r="616" s="31" customFormat="1" ht="15.95" customHeight="1" x14ac:dyDescent="0.2"/>
    <row r="617" s="31" customFormat="1" ht="15.95" customHeight="1" x14ac:dyDescent="0.2"/>
    <row r="618" s="31" customFormat="1" ht="15.95" customHeight="1" x14ac:dyDescent="0.2"/>
    <row r="619" s="31" customFormat="1" ht="15.95" customHeight="1" x14ac:dyDescent="0.2"/>
    <row r="620" s="31" customFormat="1" ht="15.95" customHeight="1" x14ac:dyDescent="0.2"/>
    <row r="621" s="31" customFormat="1" ht="15.95" customHeight="1" x14ac:dyDescent="0.2"/>
    <row r="622" s="31" customFormat="1" ht="15.95" customHeight="1" x14ac:dyDescent="0.2"/>
    <row r="623" s="31" customFormat="1" ht="15.95" customHeight="1" x14ac:dyDescent="0.2"/>
    <row r="624" s="31" customFormat="1" ht="15.95" customHeight="1" x14ac:dyDescent="0.2"/>
    <row r="625" s="31" customFormat="1" ht="15.95" customHeight="1" x14ac:dyDescent="0.2"/>
    <row r="626" s="31" customFormat="1" ht="15.95" customHeight="1" x14ac:dyDescent="0.2"/>
    <row r="627" s="31" customFormat="1" ht="15.95" customHeight="1" x14ac:dyDescent="0.2"/>
    <row r="628" s="31" customFormat="1" ht="15.95" customHeight="1" x14ac:dyDescent="0.2"/>
    <row r="629" s="31" customFormat="1" ht="15.95" customHeight="1" x14ac:dyDescent="0.2"/>
    <row r="630" s="31" customFormat="1" ht="15.95" customHeight="1" x14ac:dyDescent="0.2"/>
    <row r="631" s="31" customFormat="1" ht="15.95" customHeight="1" x14ac:dyDescent="0.2"/>
    <row r="632" s="31" customFormat="1" ht="15.95" customHeight="1" x14ac:dyDescent="0.2"/>
    <row r="633" s="31" customFormat="1" ht="15.95" customHeight="1" x14ac:dyDescent="0.2"/>
    <row r="634" s="31" customFormat="1" ht="15.95" customHeight="1" x14ac:dyDescent="0.2"/>
    <row r="635" s="31" customFormat="1" ht="15.95" customHeight="1" x14ac:dyDescent="0.2"/>
    <row r="636" s="31" customFormat="1" ht="15.95" customHeight="1" x14ac:dyDescent="0.2"/>
    <row r="637" s="31" customFormat="1" ht="15.95" customHeight="1" x14ac:dyDescent="0.2"/>
    <row r="638" s="31" customFormat="1" ht="15.95" customHeight="1" x14ac:dyDescent="0.2"/>
    <row r="639" s="31" customFormat="1" ht="15.95" customHeight="1" x14ac:dyDescent="0.2"/>
    <row r="640" s="31" customFormat="1" ht="15.95" customHeight="1" x14ac:dyDescent="0.2"/>
    <row r="641" s="31" customFormat="1" ht="15.95" customHeight="1" x14ac:dyDescent="0.2"/>
    <row r="642" s="31" customFormat="1" ht="15.95" customHeight="1" x14ac:dyDescent="0.2"/>
    <row r="643" s="31" customFormat="1" ht="15.95" customHeight="1" x14ac:dyDescent="0.2"/>
    <row r="644" s="31" customFormat="1" ht="15.95" customHeight="1" x14ac:dyDescent="0.2"/>
    <row r="645" s="31" customFormat="1" ht="15.95" customHeight="1" x14ac:dyDescent="0.2"/>
    <row r="646" s="31" customFormat="1" ht="15.95" customHeight="1" x14ac:dyDescent="0.2"/>
    <row r="647" s="31" customFormat="1" ht="15.95" customHeight="1" x14ac:dyDescent="0.2"/>
    <row r="648" s="31" customFormat="1" ht="15.95" customHeight="1" x14ac:dyDescent="0.2"/>
    <row r="649" s="31" customFormat="1" ht="15.95" customHeight="1" x14ac:dyDescent="0.2"/>
    <row r="650" s="31" customFormat="1" ht="15.95" customHeight="1" x14ac:dyDescent="0.2"/>
    <row r="651" s="31" customFormat="1" ht="15.95" customHeight="1" x14ac:dyDescent="0.2"/>
    <row r="652" s="31" customFormat="1" ht="15.95" customHeight="1" x14ac:dyDescent="0.2"/>
    <row r="653" s="31" customFormat="1" ht="15.95" customHeight="1" x14ac:dyDescent="0.2"/>
    <row r="654" s="31" customFormat="1" ht="15.95" customHeight="1" x14ac:dyDescent="0.2"/>
    <row r="655" s="31" customFormat="1" ht="15.95" customHeight="1" x14ac:dyDescent="0.2"/>
    <row r="656" s="31" customFormat="1" ht="15.95" customHeight="1" x14ac:dyDescent="0.2"/>
    <row r="657" s="31" customFormat="1" ht="15.95" customHeight="1" x14ac:dyDescent="0.2"/>
    <row r="658" s="31" customFormat="1" ht="15.95" customHeight="1" x14ac:dyDescent="0.2"/>
    <row r="659" s="31" customFormat="1" ht="15.95" customHeight="1" x14ac:dyDescent="0.2"/>
    <row r="660" s="31" customFormat="1" ht="15.95" customHeight="1" x14ac:dyDescent="0.2"/>
    <row r="661" s="31" customFormat="1" ht="15.95" customHeight="1" x14ac:dyDescent="0.2"/>
    <row r="662" s="31" customFormat="1" ht="15.95" customHeight="1" x14ac:dyDescent="0.2"/>
    <row r="663" s="31" customFormat="1" ht="15.95" customHeight="1" x14ac:dyDescent="0.2"/>
    <row r="664" s="31" customFormat="1" ht="15.95" customHeight="1" x14ac:dyDescent="0.2"/>
    <row r="665" s="31" customFormat="1" ht="15.95" customHeight="1" x14ac:dyDescent="0.2"/>
    <row r="666" s="31" customFormat="1" ht="15.95" customHeight="1" x14ac:dyDescent="0.2"/>
    <row r="667" s="31" customFormat="1" ht="15.95" customHeight="1" x14ac:dyDescent="0.2"/>
    <row r="668" s="31" customFormat="1" ht="15.95" customHeight="1" x14ac:dyDescent="0.2"/>
    <row r="669" s="31" customFormat="1" ht="15.95" customHeight="1" x14ac:dyDescent="0.2"/>
    <row r="670" s="31" customFormat="1" ht="15.95" customHeight="1" x14ac:dyDescent="0.2"/>
    <row r="671" s="31" customFormat="1" ht="15.95" customHeight="1" x14ac:dyDescent="0.2"/>
    <row r="672" s="31" customFormat="1" ht="15.95" customHeight="1" x14ac:dyDescent="0.2"/>
    <row r="673" s="31" customFormat="1" ht="15.95" customHeight="1" x14ac:dyDescent="0.2"/>
    <row r="674" s="31" customFormat="1" ht="15.95" customHeight="1" x14ac:dyDescent="0.2"/>
    <row r="675" s="31" customFormat="1" ht="15.95" customHeight="1" x14ac:dyDescent="0.2"/>
    <row r="676" s="31" customFormat="1" ht="15.95" customHeight="1" x14ac:dyDescent="0.2"/>
    <row r="677" s="31" customFormat="1" ht="15.95" customHeight="1" x14ac:dyDescent="0.2"/>
    <row r="678" s="31" customFormat="1" ht="15.95" customHeight="1" x14ac:dyDescent="0.2"/>
    <row r="679" s="31" customFormat="1" ht="15.95" customHeight="1" x14ac:dyDescent="0.2"/>
    <row r="680" s="31" customFormat="1" ht="15.95" customHeight="1" x14ac:dyDescent="0.2"/>
    <row r="681" s="31" customFormat="1" ht="15.95" customHeight="1" x14ac:dyDescent="0.2"/>
    <row r="682" s="31" customFormat="1" ht="15.95" customHeight="1" x14ac:dyDescent="0.2"/>
    <row r="683" s="31" customFormat="1" ht="15.95" customHeight="1" x14ac:dyDescent="0.2"/>
    <row r="684" s="31" customFormat="1" ht="15.95" customHeight="1" x14ac:dyDescent="0.2"/>
    <row r="685" s="31" customFormat="1" ht="15.95" customHeight="1" x14ac:dyDescent="0.2"/>
    <row r="686" s="31" customFormat="1" ht="15.95" customHeight="1" x14ac:dyDescent="0.2"/>
    <row r="687" s="31" customFormat="1" ht="15.95" customHeight="1" x14ac:dyDescent="0.2"/>
    <row r="688" s="31" customFormat="1" ht="15.95" customHeight="1" x14ac:dyDescent="0.2"/>
    <row r="689" s="31" customFormat="1" ht="15.95" customHeight="1" x14ac:dyDescent="0.2"/>
    <row r="690" s="31" customFormat="1" ht="15.95" customHeight="1" x14ac:dyDescent="0.2"/>
    <row r="691" s="31" customFormat="1" ht="15.95" customHeight="1" x14ac:dyDescent="0.2"/>
    <row r="692" s="31" customFormat="1" ht="15.95" customHeight="1" x14ac:dyDescent="0.2"/>
    <row r="693" s="31" customFormat="1" ht="15.95" customHeight="1" x14ac:dyDescent="0.2"/>
    <row r="694" s="31" customFormat="1" ht="15.95" customHeight="1" x14ac:dyDescent="0.2"/>
    <row r="695" s="31" customFormat="1" ht="15.95" customHeight="1" x14ac:dyDescent="0.2"/>
    <row r="696" s="31" customFormat="1" ht="15.95" customHeight="1" x14ac:dyDescent="0.2"/>
    <row r="697" s="31" customFormat="1" ht="15.95" customHeight="1" x14ac:dyDescent="0.2"/>
    <row r="698" s="31" customFormat="1" ht="15.95" customHeight="1" x14ac:dyDescent="0.2"/>
    <row r="699" s="31" customFormat="1" ht="15.95" customHeight="1" x14ac:dyDescent="0.2"/>
    <row r="700" s="31" customFormat="1" ht="15.95" customHeight="1" x14ac:dyDescent="0.2"/>
    <row r="701" s="31" customFormat="1" ht="15.95" customHeight="1" x14ac:dyDescent="0.2"/>
    <row r="702" s="31" customFormat="1" ht="15.95" customHeight="1" x14ac:dyDescent="0.2"/>
    <row r="703" s="31" customFormat="1" ht="15.95" customHeight="1" x14ac:dyDescent="0.2"/>
    <row r="704" s="31" customFormat="1" ht="15.95" customHeight="1" x14ac:dyDescent="0.2"/>
    <row r="705" s="31" customFormat="1" ht="15.95" customHeight="1" x14ac:dyDescent="0.2"/>
    <row r="706" s="31" customFormat="1" ht="15.95" customHeight="1" x14ac:dyDescent="0.2"/>
    <row r="707" s="31" customFormat="1" ht="15.95" customHeight="1" x14ac:dyDescent="0.2"/>
    <row r="708" s="31" customFormat="1" ht="15.95" customHeight="1" x14ac:dyDescent="0.2"/>
    <row r="709" s="31" customFormat="1" ht="15.95" customHeight="1" x14ac:dyDescent="0.2"/>
    <row r="710" s="31" customFormat="1" ht="15.95" customHeight="1" x14ac:dyDescent="0.2"/>
    <row r="711" s="31" customFormat="1" ht="15.95" customHeight="1" x14ac:dyDescent="0.2"/>
    <row r="712" s="31" customFormat="1" ht="15.95" customHeight="1" x14ac:dyDescent="0.2"/>
    <row r="713" s="31" customFormat="1" ht="15.95" customHeight="1" x14ac:dyDescent="0.2"/>
    <row r="714" s="31" customFormat="1" ht="15.95" customHeight="1" x14ac:dyDescent="0.2"/>
    <row r="715" s="31" customFormat="1" ht="15.95" customHeight="1" x14ac:dyDescent="0.2"/>
    <row r="716" s="31" customFormat="1" ht="15.95" customHeight="1" x14ac:dyDescent="0.2"/>
    <row r="717" s="31" customFormat="1" ht="15.95" customHeight="1" x14ac:dyDescent="0.2"/>
    <row r="718" s="31" customFormat="1" ht="15.95" customHeight="1" x14ac:dyDescent="0.2"/>
    <row r="719" s="31" customFormat="1" ht="15.95" customHeight="1" x14ac:dyDescent="0.2"/>
    <row r="720" s="31" customFormat="1" ht="15.95" customHeight="1" x14ac:dyDescent="0.2"/>
    <row r="721" s="31" customFormat="1" ht="15.95" customHeight="1" x14ac:dyDescent="0.2"/>
    <row r="722" s="31" customFormat="1" ht="15.95" customHeight="1" x14ac:dyDescent="0.2"/>
    <row r="723" s="31" customFormat="1" ht="15.95" customHeight="1" x14ac:dyDescent="0.2"/>
    <row r="724" s="31" customFormat="1" ht="15.95" customHeight="1" x14ac:dyDescent="0.2"/>
    <row r="725" s="31" customFormat="1" ht="15.95" customHeight="1" x14ac:dyDescent="0.2"/>
    <row r="726" s="31" customFormat="1" ht="15.95" customHeight="1" x14ac:dyDescent="0.2"/>
    <row r="727" s="31" customFormat="1" ht="15.95" customHeight="1" x14ac:dyDescent="0.2"/>
    <row r="728" s="31" customFormat="1" ht="15.95" customHeight="1" x14ac:dyDescent="0.2"/>
    <row r="729" s="31" customFormat="1" ht="15.95" customHeight="1" x14ac:dyDescent="0.2"/>
    <row r="730" s="31" customFormat="1" ht="15.95" customHeight="1" x14ac:dyDescent="0.2"/>
    <row r="731" s="31" customFormat="1" ht="15.95" customHeight="1" x14ac:dyDescent="0.2"/>
    <row r="732" s="31" customFormat="1" ht="15.95" customHeight="1" x14ac:dyDescent="0.2"/>
    <row r="733" s="31" customFormat="1" ht="15.95" customHeight="1" x14ac:dyDescent="0.2"/>
    <row r="734" s="31" customFormat="1" ht="15.95" customHeight="1" x14ac:dyDescent="0.2"/>
    <row r="735" s="31" customFormat="1" ht="15.95" customHeight="1" x14ac:dyDescent="0.2"/>
    <row r="736" s="31" customFormat="1" ht="15.95" customHeight="1" x14ac:dyDescent="0.2"/>
    <row r="737" s="31" customFormat="1" ht="15.95" customHeight="1" x14ac:dyDescent="0.2"/>
    <row r="738" s="31" customFormat="1" ht="15.95" customHeight="1" x14ac:dyDescent="0.2"/>
    <row r="739" s="31" customFormat="1" ht="15.95" customHeight="1" x14ac:dyDescent="0.2"/>
    <row r="740" s="31" customFormat="1" ht="15.95" customHeight="1" x14ac:dyDescent="0.2"/>
    <row r="741" s="31" customFormat="1" ht="15.95" customHeight="1" x14ac:dyDescent="0.2"/>
    <row r="742" s="31" customFormat="1" ht="15.95" customHeight="1" x14ac:dyDescent="0.2"/>
    <row r="743" s="31" customFormat="1" ht="15.95" customHeight="1" x14ac:dyDescent="0.2"/>
    <row r="744" s="31" customFormat="1" ht="15.95" customHeight="1" x14ac:dyDescent="0.2"/>
    <row r="745" s="31" customFormat="1" ht="15.95" customHeight="1" x14ac:dyDescent="0.2"/>
    <row r="746" s="31" customFormat="1" ht="15.95" customHeight="1" x14ac:dyDescent="0.2"/>
    <row r="747" s="31" customFormat="1" ht="15.95" customHeight="1" x14ac:dyDescent="0.2"/>
    <row r="748" s="31" customFormat="1" ht="15.95" customHeight="1" x14ac:dyDescent="0.2"/>
    <row r="749" s="31" customFormat="1" ht="15.95" customHeight="1" x14ac:dyDescent="0.2"/>
    <row r="750" s="31" customFormat="1" ht="15.95" customHeight="1" x14ac:dyDescent="0.2"/>
    <row r="751" s="31" customFormat="1" ht="15.95" customHeight="1" x14ac:dyDescent="0.2"/>
    <row r="752" s="31" customFormat="1" ht="15.95" customHeight="1" x14ac:dyDescent="0.2"/>
    <row r="753" s="31" customFormat="1" ht="15.95" customHeight="1" x14ac:dyDescent="0.2"/>
    <row r="754" s="31" customFormat="1" ht="15.95" customHeight="1" x14ac:dyDescent="0.2"/>
    <row r="755" s="31" customFormat="1" ht="15.95" customHeight="1" x14ac:dyDescent="0.2"/>
    <row r="756" s="31" customFormat="1" ht="15.95" customHeight="1" x14ac:dyDescent="0.2"/>
    <row r="757" s="31" customFormat="1" ht="15.95" customHeight="1" x14ac:dyDescent="0.2"/>
    <row r="758" s="31" customFormat="1" ht="15.95" customHeight="1" x14ac:dyDescent="0.2"/>
    <row r="759" s="31" customFormat="1" ht="15.95" customHeight="1" x14ac:dyDescent="0.2"/>
    <row r="760" s="31" customFormat="1" ht="15.95" customHeight="1" x14ac:dyDescent="0.2"/>
    <row r="761" s="31" customFormat="1" ht="15.95" customHeight="1" x14ac:dyDescent="0.2"/>
    <row r="762" s="31" customFormat="1" ht="15.95" customHeight="1" x14ac:dyDescent="0.2"/>
    <row r="763" s="31" customFormat="1" ht="15.95" customHeight="1" x14ac:dyDescent="0.2"/>
    <row r="764" s="31" customFormat="1" ht="15.95" customHeight="1" x14ac:dyDescent="0.2"/>
    <row r="765" s="31" customFormat="1" ht="15.95" customHeight="1" x14ac:dyDescent="0.2"/>
    <row r="766" s="31" customFormat="1" ht="15.95" customHeight="1" x14ac:dyDescent="0.2"/>
    <row r="767" s="31" customFormat="1" ht="15.95" customHeight="1" x14ac:dyDescent="0.2"/>
    <row r="768" s="31" customFormat="1" ht="15.95" customHeight="1" x14ac:dyDescent="0.2"/>
    <row r="769" s="31" customFormat="1" ht="15.95" customHeight="1" x14ac:dyDescent="0.2"/>
    <row r="770" s="31" customFormat="1" ht="15.95" customHeight="1" x14ac:dyDescent="0.2"/>
    <row r="771" s="31" customFormat="1" ht="15.95" customHeight="1" x14ac:dyDescent="0.2"/>
    <row r="772" s="31" customFormat="1" ht="15.95" customHeight="1" x14ac:dyDescent="0.2"/>
    <row r="773" s="31" customFormat="1" ht="15.95" customHeight="1" x14ac:dyDescent="0.2"/>
    <row r="774" s="31" customFormat="1" ht="15.95" customHeight="1" x14ac:dyDescent="0.2"/>
    <row r="775" s="31" customFormat="1" ht="15.95" customHeight="1" x14ac:dyDescent="0.2"/>
    <row r="776" s="31" customFormat="1" ht="15.95" customHeight="1" x14ac:dyDescent="0.2"/>
    <row r="777" s="31" customFormat="1" ht="15.95" customHeight="1" x14ac:dyDescent="0.2"/>
    <row r="778" s="31" customFormat="1" ht="15.95" customHeight="1" x14ac:dyDescent="0.2"/>
    <row r="779" s="31" customFormat="1" ht="15.95" customHeight="1" x14ac:dyDescent="0.2"/>
    <row r="780" s="31" customFormat="1" ht="15.95" customHeight="1" x14ac:dyDescent="0.2"/>
    <row r="781" s="31" customFormat="1" ht="15.95" customHeight="1" x14ac:dyDescent="0.2"/>
    <row r="782" s="31" customFormat="1" ht="15.95" customHeight="1" x14ac:dyDescent="0.2"/>
    <row r="783" s="31" customFormat="1" ht="15.95" customHeight="1" x14ac:dyDescent="0.2"/>
    <row r="784" s="31" customFormat="1" ht="15.95" customHeight="1" x14ac:dyDescent="0.2"/>
    <row r="785" s="31" customFormat="1" ht="15.95" customHeight="1" x14ac:dyDescent="0.2"/>
    <row r="786" s="31" customFormat="1" ht="15.95" customHeight="1" x14ac:dyDescent="0.2"/>
    <row r="787" s="31" customFormat="1" ht="15.95" customHeight="1" x14ac:dyDescent="0.2"/>
    <row r="788" s="31" customFormat="1" ht="15.95" customHeight="1" x14ac:dyDescent="0.2"/>
    <row r="789" s="31" customFormat="1" ht="15.95" customHeight="1" x14ac:dyDescent="0.2"/>
    <row r="790" s="31" customFormat="1" ht="15.95" customHeight="1" x14ac:dyDescent="0.2"/>
    <row r="791" s="31" customFormat="1" ht="15.95" customHeight="1" x14ac:dyDescent="0.2"/>
    <row r="792" s="31" customFormat="1" ht="15.95" customHeight="1" x14ac:dyDescent="0.2"/>
    <row r="793" s="31" customFormat="1" ht="15.95" customHeight="1" x14ac:dyDescent="0.2"/>
    <row r="794" s="31" customFormat="1" ht="15.95" customHeight="1" x14ac:dyDescent="0.2"/>
    <row r="795" s="31" customFormat="1" ht="15.95" customHeight="1" x14ac:dyDescent="0.2"/>
    <row r="796" s="31" customFormat="1" ht="15.95" customHeight="1" x14ac:dyDescent="0.2"/>
    <row r="797" s="31" customFormat="1" ht="15.95" customHeight="1" x14ac:dyDescent="0.2"/>
    <row r="798" s="31" customFormat="1" ht="15.95" customHeight="1" x14ac:dyDescent="0.2"/>
    <row r="799" s="31" customFormat="1" ht="15.95" customHeight="1" x14ac:dyDescent="0.2"/>
    <row r="800" s="31" customFormat="1" ht="15.95" customHeight="1" x14ac:dyDescent="0.2"/>
    <row r="801" s="31" customFormat="1" ht="15.95" customHeight="1" x14ac:dyDescent="0.2"/>
    <row r="802" s="31" customFormat="1" ht="15.95" customHeight="1" x14ac:dyDescent="0.2"/>
    <row r="803" s="31" customFormat="1" ht="15.95" customHeight="1" x14ac:dyDescent="0.2"/>
    <row r="804" s="31" customFormat="1" ht="15.95" customHeight="1" x14ac:dyDescent="0.2"/>
    <row r="805" s="31" customFormat="1" ht="15.95" customHeight="1" x14ac:dyDescent="0.2"/>
    <row r="806" s="31" customFormat="1" ht="15.95" customHeight="1" x14ac:dyDescent="0.2"/>
    <row r="807" s="31" customFormat="1" ht="15.95" customHeight="1" x14ac:dyDescent="0.2"/>
    <row r="808" s="31" customFormat="1" ht="15.95" customHeight="1" x14ac:dyDescent="0.2"/>
    <row r="809" s="31" customFormat="1" ht="15.95" customHeight="1" x14ac:dyDescent="0.2"/>
    <row r="810" s="31" customFormat="1" ht="15.95" customHeight="1" x14ac:dyDescent="0.2"/>
    <row r="811" s="31" customFormat="1" ht="15.95" customHeight="1" x14ac:dyDescent="0.2"/>
    <row r="812" s="31" customFormat="1" ht="15.95" customHeight="1" x14ac:dyDescent="0.2"/>
    <row r="813" s="31" customFormat="1" ht="15.95" customHeight="1" x14ac:dyDescent="0.2"/>
    <row r="814" s="31" customFormat="1" ht="15.95" customHeight="1" x14ac:dyDescent="0.2"/>
    <row r="815" s="31" customFormat="1" ht="15.95" customHeight="1" x14ac:dyDescent="0.2"/>
    <row r="816" s="31" customFormat="1" ht="15.95" customHeight="1" x14ac:dyDescent="0.2"/>
    <row r="817" s="31" customFormat="1" ht="15.95" customHeight="1" x14ac:dyDescent="0.2"/>
    <row r="818" s="31" customFormat="1" ht="15.95" customHeight="1" x14ac:dyDescent="0.2"/>
    <row r="819" s="31" customFormat="1" ht="15.95" customHeight="1" x14ac:dyDescent="0.2"/>
    <row r="820" s="31" customFormat="1" ht="15.95" customHeight="1" x14ac:dyDescent="0.2"/>
    <row r="821" s="31" customFormat="1" ht="15.95" customHeight="1" x14ac:dyDescent="0.2"/>
    <row r="822" s="31" customFormat="1" ht="15.95" customHeight="1" x14ac:dyDescent="0.2"/>
    <row r="823" s="31" customFormat="1" ht="15.95" customHeight="1" x14ac:dyDescent="0.2"/>
    <row r="824" s="31" customFormat="1" ht="15.95" customHeight="1" x14ac:dyDescent="0.2"/>
    <row r="825" s="31" customFormat="1" ht="15.95" customHeight="1" x14ac:dyDescent="0.2"/>
    <row r="826" s="31" customFormat="1" ht="15.95" customHeight="1" x14ac:dyDescent="0.2"/>
    <row r="827" s="31" customFormat="1" ht="15.95" customHeight="1" x14ac:dyDescent="0.2"/>
    <row r="828" s="31" customFormat="1" ht="15.95" customHeight="1" x14ac:dyDescent="0.2"/>
    <row r="829" s="31" customFormat="1" ht="15.95" customHeight="1" x14ac:dyDescent="0.2"/>
    <row r="830" s="31" customFormat="1" ht="15.95" customHeight="1" x14ac:dyDescent="0.2"/>
    <row r="831" s="31" customFormat="1" ht="15.95" customHeight="1" x14ac:dyDescent="0.2"/>
    <row r="832" s="31" customFormat="1" ht="15.95" customHeight="1" x14ac:dyDescent="0.2"/>
    <row r="833" s="31" customFormat="1" ht="15.95" customHeight="1" x14ac:dyDescent="0.2"/>
    <row r="834" s="31" customFormat="1" ht="15.95" customHeight="1" x14ac:dyDescent="0.2"/>
    <row r="835" s="31" customFormat="1" ht="15.95" customHeight="1" x14ac:dyDescent="0.2"/>
    <row r="836" s="31" customFormat="1" ht="15.95" customHeight="1" x14ac:dyDescent="0.2"/>
    <row r="837" s="31" customFormat="1" ht="15.95" customHeight="1" x14ac:dyDescent="0.2"/>
    <row r="838" s="31" customFormat="1" ht="15.95" customHeight="1" x14ac:dyDescent="0.2"/>
    <row r="839" s="31" customFormat="1" ht="15.95" customHeight="1" x14ac:dyDescent="0.2"/>
    <row r="840" s="31" customFormat="1" ht="15.95" customHeight="1" x14ac:dyDescent="0.2"/>
    <row r="841" s="31" customFormat="1" ht="15.95" customHeight="1" x14ac:dyDescent="0.2"/>
    <row r="842" s="31" customFormat="1" ht="15.95" customHeight="1" x14ac:dyDescent="0.2"/>
    <row r="843" s="31" customFormat="1" ht="15.95" customHeight="1" x14ac:dyDescent="0.2"/>
    <row r="844" s="31" customFormat="1" ht="15.95" customHeight="1" x14ac:dyDescent="0.2"/>
    <row r="845" s="31" customFormat="1" ht="15.95" customHeight="1" x14ac:dyDescent="0.2"/>
    <row r="846" s="31" customFormat="1" ht="15.95" customHeight="1" x14ac:dyDescent="0.2"/>
    <row r="847" s="31" customFormat="1" ht="15.95" customHeight="1" x14ac:dyDescent="0.2"/>
    <row r="848" s="31" customFormat="1" ht="15.95" customHeight="1" x14ac:dyDescent="0.2"/>
    <row r="849" s="31" customFormat="1" ht="15.95" customHeight="1" x14ac:dyDescent="0.2"/>
    <row r="850" s="31" customFormat="1" ht="15.95" customHeight="1" x14ac:dyDescent="0.2"/>
    <row r="851" s="31" customFormat="1" ht="15.95" customHeight="1" x14ac:dyDescent="0.2"/>
    <row r="852" s="31" customFormat="1" ht="15.95" customHeight="1" x14ac:dyDescent="0.2"/>
    <row r="853" s="31" customFormat="1" ht="15.95" customHeight="1" x14ac:dyDescent="0.2"/>
    <row r="854" s="31" customFormat="1" ht="15.95" customHeight="1" x14ac:dyDescent="0.2"/>
    <row r="855" s="31" customFormat="1" ht="15.95" customHeight="1" x14ac:dyDescent="0.2"/>
    <row r="856" s="31" customFormat="1" ht="15.95" customHeight="1" x14ac:dyDescent="0.2"/>
    <row r="857" s="31" customFormat="1" ht="15.95" customHeight="1" x14ac:dyDescent="0.2"/>
    <row r="858" s="31" customFormat="1" ht="15.95" customHeight="1" x14ac:dyDescent="0.2"/>
    <row r="859" s="31" customFormat="1" ht="15.95" customHeight="1" x14ac:dyDescent="0.2"/>
    <row r="860" s="31" customFormat="1" ht="15.95" customHeight="1" x14ac:dyDescent="0.2"/>
    <row r="861" s="31" customFormat="1" ht="15.95" customHeight="1" x14ac:dyDescent="0.2"/>
    <row r="862" s="31" customFormat="1" ht="15.95" customHeight="1" x14ac:dyDescent="0.2"/>
    <row r="863" s="31" customFormat="1" ht="15.95" customHeight="1" x14ac:dyDescent="0.2"/>
    <row r="864" s="31" customFormat="1" ht="15.95" customHeight="1" x14ac:dyDescent="0.2"/>
    <row r="865" s="31" customFormat="1" ht="15.95" customHeight="1" x14ac:dyDescent="0.2"/>
    <row r="866" s="31" customFormat="1" ht="15.95" customHeight="1" x14ac:dyDescent="0.2"/>
    <row r="867" s="31" customFormat="1" ht="15.95" customHeight="1" x14ac:dyDescent="0.2"/>
    <row r="868" s="31" customFormat="1" ht="15.95" customHeight="1" x14ac:dyDescent="0.2"/>
    <row r="869" s="31" customFormat="1" ht="15.95" customHeight="1" x14ac:dyDescent="0.2"/>
    <row r="870" s="31" customFormat="1" ht="15.95" customHeight="1" x14ac:dyDescent="0.2"/>
    <row r="871" s="31" customFormat="1" ht="15.95" customHeight="1" x14ac:dyDescent="0.2"/>
    <row r="872" s="31" customFormat="1" ht="15.95" customHeight="1" x14ac:dyDescent="0.2"/>
    <row r="873" s="31" customFormat="1" ht="15.95" customHeight="1" x14ac:dyDescent="0.2"/>
    <row r="874" s="31" customFormat="1" ht="15.95" customHeight="1" x14ac:dyDescent="0.2"/>
    <row r="875" s="31" customFormat="1" ht="15.95" customHeight="1" x14ac:dyDescent="0.2"/>
    <row r="876" s="31" customFormat="1" ht="15.95" customHeight="1" x14ac:dyDescent="0.2"/>
    <row r="877" s="31" customFormat="1" ht="15.95" customHeight="1" x14ac:dyDescent="0.2"/>
    <row r="878" s="31" customFormat="1" ht="15.95" customHeight="1" x14ac:dyDescent="0.2"/>
    <row r="879" s="31" customFormat="1" ht="15.95" customHeight="1" x14ac:dyDescent="0.2"/>
    <row r="880" s="31" customFormat="1" ht="15.95" customHeight="1" x14ac:dyDescent="0.2"/>
    <row r="881" s="31" customFormat="1" ht="15.95" customHeight="1" x14ac:dyDescent="0.2"/>
    <row r="882" s="31" customFormat="1" ht="15.95" customHeight="1" x14ac:dyDescent="0.2"/>
    <row r="883" s="31" customFormat="1" ht="15.95" customHeight="1" x14ac:dyDescent="0.2"/>
    <row r="884" s="31" customFormat="1" ht="15.95" customHeight="1" x14ac:dyDescent="0.2"/>
    <row r="885" s="31" customFormat="1" ht="15.95" customHeight="1" x14ac:dyDescent="0.2"/>
    <row r="886" s="31" customFormat="1" ht="15.95" customHeight="1" x14ac:dyDescent="0.2"/>
    <row r="887" s="31" customFormat="1" ht="15.95" customHeight="1" x14ac:dyDescent="0.2"/>
    <row r="888" s="31" customFormat="1" ht="15.95" customHeight="1" x14ac:dyDescent="0.2"/>
    <row r="889" s="31" customFormat="1" ht="15.95" customHeight="1" x14ac:dyDescent="0.2"/>
    <row r="890" s="31" customFormat="1" ht="15.95" customHeight="1" x14ac:dyDescent="0.2"/>
    <row r="891" s="31" customFormat="1" ht="15.95" customHeight="1" x14ac:dyDescent="0.2"/>
    <row r="892" s="31" customFormat="1" ht="15.95" customHeight="1" x14ac:dyDescent="0.2"/>
    <row r="893" s="31" customFormat="1" ht="15.95" customHeight="1" x14ac:dyDescent="0.2"/>
    <row r="894" s="31" customFormat="1" ht="15.95" customHeight="1" x14ac:dyDescent="0.2"/>
    <row r="895" s="31" customFormat="1" ht="15.95" customHeight="1" x14ac:dyDescent="0.2"/>
    <row r="896" s="31" customFormat="1" ht="15.95" customHeight="1" x14ac:dyDescent="0.2"/>
    <row r="897" s="31" customFormat="1" ht="15.95" customHeight="1" x14ac:dyDescent="0.2"/>
    <row r="898" s="31" customFormat="1" ht="15.95" customHeight="1" x14ac:dyDescent="0.2"/>
    <row r="899" s="31" customFormat="1" ht="15.95" customHeight="1" x14ac:dyDescent="0.2"/>
    <row r="900" s="31" customFormat="1" ht="15.95" customHeight="1" x14ac:dyDescent="0.2"/>
    <row r="901" s="31" customFormat="1" ht="15.95" customHeight="1" x14ac:dyDescent="0.2"/>
    <row r="902" s="31" customFormat="1" ht="15.95" customHeight="1" x14ac:dyDescent="0.2"/>
    <row r="903" s="31" customFormat="1" ht="15.95" customHeight="1" x14ac:dyDescent="0.2"/>
    <row r="904" s="31" customFormat="1" ht="15.95" customHeight="1" x14ac:dyDescent="0.2"/>
    <row r="905" s="31" customFormat="1" ht="15.95" customHeight="1" x14ac:dyDescent="0.2"/>
    <row r="906" s="31" customFormat="1" ht="15.95" customHeight="1" x14ac:dyDescent="0.2"/>
    <row r="907" s="31" customFormat="1" ht="15.95" customHeight="1" x14ac:dyDescent="0.2"/>
    <row r="908" s="31" customFormat="1" ht="15.95" customHeight="1" x14ac:dyDescent="0.2"/>
    <row r="909" s="31" customFormat="1" ht="15.95" customHeight="1" x14ac:dyDescent="0.2"/>
    <row r="910" s="31" customFormat="1" ht="15.95" customHeight="1" x14ac:dyDescent="0.2"/>
    <row r="911" s="31" customFormat="1" ht="15.95" customHeight="1" x14ac:dyDescent="0.2"/>
    <row r="912" s="31" customFormat="1" ht="15.95" customHeight="1" x14ac:dyDescent="0.2"/>
    <row r="913" s="31" customFormat="1" ht="15.95" customHeight="1" x14ac:dyDescent="0.2"/>
    <row r="914" s="31" customFormat="1" ht="15.95" customHeight="1" x14ac:dyDescent="0.2"/>
    <row r="915" s="31" customFormat="1" ht="15.95" customHeight="1" x14ac:dyDescent="0.2"/>
    <row r="916" s="31" customFormat="1" ht="15.95" customHeight="1" x14ac:dyDescent="0.2"/>
    <row r="917" s="31" customFormat="1" ht="15.95" customHeight="1" x14ac:dyDescent="0.2"/>
    <row r="918" s="31" customFormat="1" ht="15.95" customHeight="1" x14ac:dyDescent="0.2"/>
    <row r="919" s="31" customFormat="1" ht="15.95" customHeight="1" x14ac:dyDescent="0.2"/>
    <row r="920" s="31" customFormat="1" ht="15.95" customHeight="1" x14ac:dyDescent="0.2"/>
    <row r="921" s="31" customFormat="1" ht="15.95" customHeight="1" x14ac:dyDescent="0.2"/>
    <row r="922" s="31" customFormat="1" ht="15.95" customHeight="1" x14ac:dyDescent="0.2"/>
    <row r="923" s="31" customFormat="1" ht="15.95" customHeight="1" x14ac:dyDescent="0.2"/>
    <row r="924" s="31" customFormat="1" ht="15.95" customHeight="1" x14ac:dyDescent="0.2"/>
    <row r="925" s="31" customFormat="1" ht="15.95" customHeight="1" x14ac:dyDescent="0.2"/>
    <row r="926" s="31" customFormat="1" ht="15.95" customHeight="1" x14ac:dyDescent="0.2"/>
    <row r="927" s="31" customFormat="1" ht="15.95" customHeight="1" x14ac:dyDescent="0.2"/>
    <row r="928" s="31" customFormat="1" ht="15.95" customHeight="1" x14ac:dyDescent="0.2"/>
    <row r="929" s="31" customFormat="1" ht="15.95" customHeight="1" x14ac:dyDescent="0.2"/>
    <row r="930" s="31" customFormat="1" ht="15.95" customHeight="1" x14ac:dyDescent="0.2"/>
    <row r="931" s="31" customFormat="1" ht="15.95" customHeight="1" x14ac:dyDescent="0.2"/>
    <row r="932" s="31" customFormat="1" ht="15.95" customHeight="1" x14ac:dyDescent="0.2"/>
    <row r="933" s="31" customFormat="1" ht="15.95" customHeight="1" x14ac:dyDescent="0.2"/>
    <row r="934" s="31" customFormat="1" ht="15.95" customHeight="1" x14ac:dyDescent="0.2"/>
    <row r="935" s="31" customFormat="1" ht="15.95" customHeight="1" x14ac:dyDescent="0.2"/>
    <row r="936" s="31" customFormat="1" ht="15.95" customHeight="1" x14ac:dyDescent="0.2"/>
    <row r="937" s="31" customFormat="1" ht="15.95" customHeight="1" x14ac:dyDescent="0.2"/>
    <row r="938" s="31" customFormat="1" ht="15.95" customHeight="1" x14ac:dyDescent="0.2"/>
    <row r="939" s="31" customFormat="1" ht="15.95" customHeight="1" x14ac:dyDescent="0.2"/>
    <row r="940" s="31" customFormat="1" ht="15.95" customHeight="1" x14ac:dyDescent="0.2"/>
    <row r="941" s="31" customFormat="1" ht="15.95" customHeight="1" x14ac:dyDescent="0.2"/>
    <row r="942" s="31" customFormat="1" ht="15.95" customHeight="1" x14ac:dyDescent="0.2"/>
    <row r="943" s="31" customFormat="1" ht="15.95" customHeight="1" x14ac:dyDescent="0.2"/>
    <row r="944" s="31" customFormat="1" ht="15.95" customHeight="1" x14ac:dyDescent="0.2"/>
    <row r="945" s="31" customFormat="1" ht="15.95" customHeight="1" x14ac:dyDescent="0.2"/>
    <row r="946" s="31" customFormat="1" ht="15.95" customHeight="1" x14ac:dyDescent="0.2"/>
    <row r="947" s="31" customFormat="1" ht="15.95" customHeight="1" x14ac:dyDescent="0.2"/>
    <row r="948" s="31" customFormat="1" ht="15.95" customHeight="1" x14ac:dyDescent="0.2"/>
    <row r="949" s="31" customFormat="1" ht="15.95" customHeight="1" x14ac:dyDescent="0.2"/>
    <row r="950" s="31" customFormat="1" ht="15.95" customHeight="1" x14ac:dyDescent="0.2"/>
    <row r="951" s="31" customFormat="1" ht="15.95" customHeight="1" x14ac:dyDescent="0.2"/>
    <row r="952" s="31" customFormat="1" ht="15.95" customHeight="1" x14ac:dyDescent="0.2"/>
    <row r="953" s="31" customFormat="1" ht="15.95" customHeight="1" x14ac:dyDescent="0.2"/>
    <row r="954" s="31" customFormat="1" ht="15.95" customHeight="1" x14ac:dyDescent="0.2"/>
    <row r="955" s="31" customFormat="1" ht="15.95" customHeight="1" x14ac:dyDescent="0.2"/>
    <row r="956" s="31" customFormat="1" ht="15.95" customHeight="1" x14ac:dyDescent="0.2"/>
    <row r="957" s="31" customFormat="1" ht="15.95" customHeight="1" x14ac:dyDescent="0.2"/>
    <row r="958" s="31" customFormat="1" ht="15.95" customHeight="1" x14ac:dyDescent="0.2"/>
    <row r="959" s="31" customFormat="1" ht="15.95" customHeight="1" x14ac:dyDescent="0.2"/>
    <row r="960" s="31" customFormat="1" ht="15.95" customHeight="1" x14ac:dyDescent="0.2"/>
    <row r="961" s="31" customFormat="1" ht="15.95" customHeight="1" x14ac:dyDescent="0.2"/>
    <row r="962" s="31" customFormat="1" ht="15.95" customHeight="1" x14ac:dyDescent="0.2"/>
    <row r="963" s="31" customFormat="1" ht="15.95" customHeight="1" x14ac:dyDescent="0.2"/>
    <row r="964" s="31" customFormat="1" ht="15.95" customHeight="1" x14ac:dyDescent="0.2"/>
    <row r="965" s="31" customFormat="1" ht="15.95" customHeight="1" x14ac:dyDescent="0.2"/>
    <row r="966" s="31" customFormat="1" ht="15.95" customHeight="1" x14ac:dyDescent="0.2"/>
    <row r="967" s="31" customFormat="1" ht="15.95" customHeight="1" x14ac:dyDescent="0.2"/>
    <row r="968" s="31" customFormat="1" ht="15.95" customHeight="1" x14ac:dyDescent="0.2"/>
    <row r="969" s="31" customFormat="1" ht="15.95" customHeight="1" x14ac:dyDescent="0.2"/>
    <row r="970" s="31" customFormat="1" ht="15.95" customHeight="1" x14ac:dyDescent="0.2"/>
    <row r="971" s="31" customFormat="1" ht="15.95" customHeight="1" x14ac:dyDescent="0.2"/>
    <row r="972" s="31" customFormat="1" ht="15.95" customHeight="1" x14ac:dyDescent="0.2"/>
    <row r="973" s="31" customFormat="1" ht="15.95" customHeight="1" x14ac:dyDescent="0.2"/>
    <row r="974" s="31" customFormat="1" ht="15.95" customHeight="1" x14ac:dyDescent="0.2"/>
    <row r="975" s="31" customFormat="1" ht="15.95" customHeight="1" x14ac:dyDescent="0.2"/>
    <row r="976" s="31" customFormat="1" ht="15.95" customHeight="1" x14ac:dyDescent="0.2"/>
    <row r="977" s="31" customFormat="1" ht="15.95" customHeight="1" x14ac:dyDescent="0.2"/>
    <row r="978" s="31" customFormat="1" ht="15.95" customHeight="1" x14ac:dyDescent="0.2"/>
    <row r="979" s="31" customFormat="1" ht="15.95" customHeight="1" x14ac:dyDescent="0.2"/>
    <row r="980" s="31" customFormat="1" ht="15.95" customHeight="1" x14ac:dyDescent="0.2"/>
    <row r="981" s="31" customFormat="1" ht="15.95" customHeight="1" x14ac:dyDescent="0.2"/>
    <row r="982" s="31" customFormat="1" ht="15.95" customHeight="1" x14ac:dyDescent="0.2"/>
    <row r="983" s="31" customFormat="1" ht="15.95" customHeight="1" x14ac:dyDescent="0.2"/>
    <row r="984" s="31" customFormat="1" ht="15.95" customHeight="1" x14ac:dyDescent="0.2"/>
    <row r="985" s="31" customFormat="1" ht="15.95" customHeight="1" x14ac:dyDescent="0.2"/>
    <row r="986" s="31" customFormat="1" ht="15.95" customHeight="1" x14ac:dyDescent="0.2"/>
    <row r="987" s="31" customFormat="1" ht="15.95" customHeight="1" x14ac:dyDescent="0.2"/>
    <row r="988" s="31" customFormat="1" ht="15.95" customHeight="1" x14ac:dyDescent="0.2"/>
    <row r="989" s="31" customFormat="1" ht="15.95" customHeight="1" x14ac:dyDescent="0.2"/>
    <row r="990" s="31" customFormat="1" ht="15.95" customHeight="1" x14ac:dyDescent="0.2"/>
    <row r="991" s="31" customFormat="1" ht="15.95" customHeight="1" x14ac:dyDescent="0.2"/>
    <row r="992" s="31" customFormat="1" ht="15.95" customHeight="1" x14ac:dyDescent="0.2"/>
    <row r="993" s="31" customFormat="1" ht="15.95" customHeight="1" x14ac:dyDescent="0.2"/>
    <row r="994" s="31" customFormat="1" ht="15.95" customHeight="1" x14ac:dyDescent="0.2"/>
    <row r="995" s="31" customFormat="1" ht="15.95" customHeight="1" x14ac:dyDescent="0.2"/>
    <row r="996" s="31" customFormat="1" ht="15.95" customHeight="1" x14ac:dyDescent="0.2"/>
    <row r="997" s="31" customFormat="1" ht="15.95" customHeight="1" x14ac:dyDescent="0.2"/>
    <row r="998" s="31" customFormat="1" ht="15.95" customHeight="1" x14ac:dyDescent="0.2"/>
    <row r="999" s="31" customFormat="1" ht="15.95" customHeight="1" x14ac:dyDescent="0.2"/>
    <row r="1000" s="31" customFormat="1" ht="15.95" customHeight="1" x14ac:dyDescent="0.2"/>
    <row r="1001" s="31" customFormat="1" ht="15.95" customHeight="1" x14ac:dyDescent="0.2"/>
    <row r="1002" s="31" customFormat="1" ht="15.95" customHeight="1" x14ac:dyDescent="0.2"/>
    <row r="1003" s="31" customFormat="1" ht="15.95" customHeight="1" x14ac:dyDescent="0.2"/>
    <row r="1004" s="31" customFormat="1" ht="15.95" customHeight="1" x14ac:dyDescent="0.2"/>
    <row r="1005" s="31" customFormat="1" ht="15.95" customHeight="1" x14ac:dyDescent="0.2"/>
    <row r="1006" s="31" customFormat="1" ht="15.95" customHeight="1" x14ac:dyDescent="0.2"/>
    <row r="1007" s="31" customFormat="1" ht="15.95" customHeight="1" x14ac:dyDescent="0.2"/>
    <row r="1008" s="31" customFormat="1" ht="15.95" customHeight="1" x14ac:dyDescent="0.2"/>
    <row r="1009" s="31" customFormat="1" ht="15.95" customHeight="1" x14ac:dyDescent="0.2"/>
    <row r="1010" s="31" customFormat="1" ht="15.95" customHeight="1" x14ac:dyDescent="0.2"/>
    <row r="1011" s="31" customFormat="1" ht="15.95" customHeight="1" x14ac:dyDescent="0.2"/>
    <row r="1012" s="31" customFormat="1" ht="15.95" customHeight="1" x14ac:dyDescent="0.2"/>
    <row r="1013" s="31" customFormat="1" ht="15.95" customHeight="1" x14ac:dyDescent="0.2"/>
    <row r="1014" s="31" customFormat="1" ht="15.95" customHeight="1" x14ac:dyDescent="0.2"/>
    <row r="1015" s="31" customFormat="1" ht="15.95" customHeight="1" x14ac:dyDescent="0.2"/>
    <row r="1016" s="31" customFormat="1" ht="15.95" customHeight="1" x14ac:dyDescent="0.2"/>
    <row r="1017" s="31" customFormat="1" ht="15.95" customHeight="1" x14ac:dyDescent="0.2"/>
    <row r="1018" s="31" customFormat="1" ht="15.95" customHeight="1" x14ac:dyDescent="0.2"/>
    <row r="1019" s="31" customFormat="1" ht="15.95" customHeight="1" x14ac:dyDescent="0.2"/>
    <row r="1020" s="31" customFormat="1" ht="15.95" customHeight="1" x14ac:dyDescent="0.2"/>
    <row r="1021" s="31" customFormat="1" ht="15.95" customHeight="1" x14ac:dyDescent="0.2"/>
    <row r="1022" s="31" customFormat="1" ht="15.95" customHeight="1" x14ac:dyDescent="0.2"/>
    <row r="1023" s="31" customFormat="1" ht="15.95" customHeight="1" x14ac:dyDescent="0.2"/>
    <row r="1024" s="31" customFormat="1" ht="15.95" customHeight="1" x14ac:dyDescent="0.2"/>
    <row r="1025" s="31" customFormat="1" ht="15.95" customHeight="1" x14ac:dyDescent="0.2"/>
    <row r="1026" s="31" customFormat="1" ht="15.95" customHeight="1" x14ac:dyDescent="0.2"/>
    <row r="1027" s="31" customFormat="1" ht="15.95" customHeight="1" x14ac:dyDescent="0.2"/>
    <row r="1028" s="31" customFormat="1" ht="15.95" customHeight="1" x14ac:dyDescent="0.2"/>
    <row r="1029" s="31" customFormat="1" ht="15.95" customHeight="1" x14ac:dyDescent="0.2"/>
    <row r="1030" s="31" customFormat="1" ht="15.95" customHeight="1" x14ac:dyDescent="0.2"/>
    <row r="1031" s="31" customFormat="1" ht="15.95" customHeight="1" x14ac:dyDescent="0.2"/>
    <row r="1032" s="31" customFormat="1" ht="15.95" customHeight="1" x14ac:dyDescent="0.2"/>
    <row r="1033" s="31" customFormat="1" ht="15.95" customHeight="1" x14ac:dyDescent="0.2"/>
    <row r="1034" s="31" customFormat="1" ht="15.95" customHeight="1" x14ac:dyDescent="0.2"/>
    <row r="1035" s="31" customFormat="1" ht="15.95" customHeight="1" x14ac:dyDescent="0.2"/>
    <row r="1036" s="31" customFormat="1" ht="15.95" customHeight="1" x14ac:dyDescent="0.2"/>
    <row r="1037" s="31" customFormat="1" ht="15.95" customHeight="1" x14ac:dyDescent="0.2"/>
    <row r="1038" s="31" customFormat="1" ht="15.95" customHeight="1" x14ac:dyDescent="0.2"/>
    <row r="1039" s="31" customFormat="1" ht="15.95" customHeight="1" x14ac:dyDescent="0.2"/>
    <row r="1040" s="31" customFormat="1" ht="15.95" customHeight="1" x14ac:dyDescent="0.2"/>
    <row r="1041" s="31" customFormat="1" ht="15.95" customHeight="1" x14ac:dyDescent="0.2"/>
    <row r="1042" s="31" customFormat="1" ht="15.95" customHeight="1" x14ac:dyDescent="0.2"/>
    <row r="1043" s="31" customFormat="1" ht="15.95" customHeight="1" x14ac:dyDescent="0.2"/>
    <row r="1044" s="31" customFormat="1" ht="15.95" customHeight="1" x14ac:dyDescent="0.2"/>
    <row r="1045" s="31" customFormat="1" ht="15.95" customHeight="1" x14ac:dyDescent="0.2"/>
    <row r="1046" s="31" customFormat="1" ht="15.95" customHeight="1" x14ac:dyDescent="0.2"/>
    <row r="1047" s="31" customFormat="1" ht="15.95" customHeight="1" x14ac:dyDescent="0.2"/>
    <row r="1048" s="31" customFormat="1" ht="15.95" customHeight="1" x14ac:dyDescent="0.2"/>
    <row r="1049" s="31" customFormat="1" ht="15.95" customHeight="1" x14ac:dyDescent="0.2"/>
    <row r="1050" s="31" customFormat="1" ht="15.95" customHeight="1" x14ac:dyDescent="0.2"/>
    <row r="1051" s="31" customFormat="1" ht="15.95" customHeight="1" x14ac:dyDescent="0.2"/>
    <row r="1052" s="31" customFormat="1" ht="15.95" customHeight="1" x14ac:dyDescent="0.2"/>
    <row r="1053" s="31" customFormat="1" ht="15.95" customHeight="1" x14ac:dyDescent="0.2"/>
    <row r="1054" s="31" customFormat="1" ht="15.95" customHeight="1" x14ac:dyDescent="0.2"/>
    <row r="1055" s="31" customFormat="1" ht="15.95" customHeight="1" x14ac:dyDescent="0.2"/>
    <row r="1056" s="31" customFormat="1" ht="15.95" customHeight="1" x14ac:dyDescent="0.2"/>
    <row r="1057" s="31" customFormat="1" ht="15.95" customHeight="1" x14ac:dyDescent="0.2"/>
    <row r="1058" s="31" customFormat="1" ht="15.95" customHeight="1" x14ac:dyDescent="0.2"/>
    <row r="1059" s="31" customFormat="1" ht="15.95" customHeight="1" x14ac:dyDescent="0.2"/>
    <row r="1060" s="31" customFormat="1" ht="15.95" customHeight="1" x14ac:dyDescent="0.2"/>
    <row r="1061" s="31" customFormat="1" ht="15.95" customHeight="1" x14ac:dyDescent="0.2"/>
    <row r="1062" s="31" customFormat="1" ht="15.95" customHeight="1" x14ac:dyDescent="0.2"/>
    <row r="1063" s="31" customFormat="1" ht="15.95" customHeight="1" x14ac:dyDescent="0.2"/>
    <row r="1064" s="31" customFormat="1" ht="15.95" customHeight="1" x14ac:dyDescent="0.2"/>
    <row r="1065" s="31" customFormat="1" ht="15.95" customHeight="1" x14ac:dyDescent="0.2"/>
    <row r="1066" s="31" customFormat="1" ht="15.95" customHeight="1" x14ac:dyDescent="0.2"/>
    <row r="1067" s="31" customFormat="1" ht="15.95" customHeight="1" x14ac:dyDescent="0.2"/>
    <row r="1068" s="31" customFormat="1" ht="15.95" customHeight="1" x14ac:dyDescent="0.2"/>
    <row r="1069" s="31" customFormat="1" ht="15.95" customHeight="1" x14ac:dyDescent="0.2"/>
    <row r="1070" s="31" customFormat="1" ht="15.95" customHeight="1" x14ac:dyDescent="0.2"/>
    <row r="1071" s="31" customFormat="1" ht="15.95" customHeight="1" x14ac:dyDescent="0.2"/>
    <row r="1072" s="31" customFormat="1" ht="15.95" customHeight="1" x14ac:dyDescent="0.2"/>
    <row r="1073" s="31" customFormat="1" ht="15.95" customHeight="1" x14ac:dyDescent="0.2"/>
    <row r="1074" s="31" customFormat="1" ht="15.95" customHeight="1" x14ac:dyDescent="0.2"/>
    <row r="1075" s="31" customFormat="1" ht="15.95" customHeight="1" x14ac:dyDescent="0.2"/>
    <row r="1076" s="31" customFormat="1" ht="15.95" customHeight="1" x14ac:dyDescent="0.2"/>
    <row r="1077" s="31" customFormat="1" ht="15.95" customHeight="1" x14ac:dyDescent="0.2"/>
    <row r="1078" s="31" customFormat="1" ht="15.95" customHeight="1" x14ac:dyDescent="0.2"/>
    <row r="1079" s="31" customFormat="1" ht="15.95" customHeight="1" x14ac:dyDescent="0.2"/>
    <row r="1080" s="31" customFormat="1" ht="15.95" customHeight="1" x14ac:dyDescent="0.2"/>
    <row r="1081" s="31" customFormat="1" ht="15.95" customHeight="1" x14ac:dyDescent="0.2"/>
    <row r="1082" s="31" customFormat="1" ht="15.95" customHeight="1" x14ac:dyDescent="0.2"/>
    <row r="1083" s="31" customFormat="1" ht="15.95" customHeight="1" x14ac:dyDescent="0.2"/>
    <row r="1084" s="31" customFormat="1" ht="15.95" customHeight="1" x14ac:dyDescent="0.2"/>
    <row r="1085" s="31" customFormat="1" ht="15.95" customHeight="1" x14ac:dyDescent="0.2"/>
    <row r="1086" s="31" customFormat="1" ht="15.95" customHeight="1" x14ac:dyDescent="0.2"/>
    <row r="1087" s="31" customFormat="1" ht="15.95" customHeight="1" x14ac:dyDescent="0.2"/>
    <row r="1088" s="31" customFormat="1" ht="15.95" customHeight="1" x14ac:dyDescent="0.2"/>
    <row r="1089" s="31" customFormat="1" ht="15.95" customHeight="1" x14ac:dyDescent="0.2"/>
    <row r="1090" s="31" customFormat="1" ht="15.95" customHeight="1" x14ac:dyDescent="0.2"/>
    <row r="1091" s="31" customFormat="1" ht="15.95" customHeight="1" x14ac:dyDescent="0.2"/>
    <row r="1092" s="31" customFormat="1" ht="15.95" customHeight="1" x14ac:dyDescent="0.2"/>
    <row r="1093" s="31" customFormat="1" ht="15.95" customHeight="1" x14ac:dyDescent="0.2"/>
    <row r="1094" s="31" customFormat="1" ht="15.95" customHeight="1" x14ac:dyDescent="0.2"/>
    <row r="1095" s="31" customFormat="1" ht="15.95" customHeight="1" x14ac:dyDescent="0.2"/>
    <row r="1096" s="31" customFormat="1" ht="15.95" customHeight="1" x14ac:dyDescent="0.2"/>
    <row r="1097" s="31" customFormat="1" ht="15.95" customHeight="1" x14ac:dyDescent="0.2"/>
    <row r="1098" s="31" customFormat="1" ht="15.95" customHeight="1" x14ac:dyDescent="0.2"/>
    <row r="1099" s="31" customFormat="1" ht="15.95" customHeight="1" x14ac:dyDescent="0.2"/>
    <row r="1100" s="31" customFormat="1" ht="15.95" customHeight="1" x14ac:dyDescent="0.2"/>
    <row r="1101" s="31" customFormat="1" ht="15.95" customHeight="1" x14ac:dyDescent="0.2"/>
    <row r="1102" s="31" customFormat="1" ht="15.95" customHeight="1" x14ac:dyDescent="0.2"/>
    <row r="1103" s="31" customFormat="1" ht="15.95" customHeight="1" x14ac:dyDescent="0.2"/>
    <row r="1104" s="31" customFormat="1" ht="15.95" customHeight="1" x14ac:dyDescent="0.2"/>
    <row r="1105" s="31" customFormat="1" ht="15.95" customHeight="1" x14ac:dyDescent="0.2"/>
    <row r="1106" s="31" customFormat="1" ht="15.95" customHeight="1" x14ac:dyDescent="0.2"/>
    <row r="1107" s="31" customFormat="1" ht="15.95" customHeight="1" x14ac:dyDescent="0.2"/>
    <row r="1108" s="31" customFormat="1" ht="15.95" customHeight="1" x14ac:dyDescent="0.2"/>
    <row r="1109" s="31" customFormat="1" ht="15.95" customHeight="1" x14ac:dyDescent="0.2"/>
    <row r="1110" s="31" customFormat="1" ht="15.95" customHeight="1" x14ac:dyDescent="0.2"/>
    <row r="1111" s="31" customFormat="1" ht="15.95" customHeight="1" x14ac:dyDescent="0.2"/>
    <row r="1112" s="31" customFormat="1" ht="15.95" customHeight="1" x14ac:dyDescent="0.2"/>
    <row r="1113" s="31" customFormat="1" ht="15.95" customHeight="1" x14ac:dyDescent="0.2"/>
    <row r="1114" s="31" customFormat="1" ht="15.95" customHeight="1" x14ac:dyDescent="0.2"/>
    <row r="1115" s="31" customFormat="1" ht="15.95" customHeight="1" x14ac:dyDescent="0.2"/>
    <row r="1116" s="31" customFormat="1" ht="15.95" customHeight="1" x14ac:dyDescent="0.2"/>
    <row r="1117" s="31" customFormat="1" ht="15.95" customHeight="1" x14ac:dyDescent="0.2"/>
    <row r="1118" s="31" customFormat="1" ht="15.95" customHeight="1" x14ac:dyDescent="0.2"/>
    <row r="1119" s="31" customFormat="1" ht="15.95" customHeight="1" x14ac:dyDescent="0.2"/>
    <row r="1120" s="31" customFormat="1" ht="15.95" customHeight="1" x14ac:dyDescent="0.2"/>
    <row r="1121" s="31" customFormat="1" ht="15.95" customHeight="1" x14ac:dyDescent="0.2"/>
    <row r="1122" s="31" customFormat="1" ht="15.95" customHeight="1" x14ac:dyDescent="0.2"/>
    <row r="1123" s="31" customFormat="1" ht="15.95" customHeight="1" x14ac:dyDescent="0.2"/>
    <row r="1124" s="31" customFormat="1" ht="15.95" customHeight="1" x14ac:dyDescent="0.2"/>
    <row r="1125" s="31" customFormat="1" ht="15.95" customHeight="1" x14ac:dyDescent="0.2"/>
    <row r="1126" s="31" customFormat="1" ht="15.95" customHeight="1" x14ac:dyDescent="0.2"/>
    <row r="1127" s="31" customFormat="1" ht="15.95" customHeight="1" x14ac:dyDescent="0.2"/>
    <row r="1128" s="31" customFormat="1" ht="15.95" customHeight="1" x14ac:dyDescent="0.2"/>
    <row r="1129" s="31" customFormat="1" ht="15.95" customHeight="1" x14ac:dyDescent="0.2"/>
    <row r="1130" s="31" customFormat="1" ht="15.95" customHeight="1" x14ac:dyDescent="0.2"/>
    <row r="1131" s="31" customFormat="1" ht="15.95" customHeight="1" x14ac:dyDescent="0.2"/>
    <row r="1132" s="31" customFormat="1" ht="15.95" customHeight="1" x14ac:dyDescent="0.2"/>
    <row r="1133" s="31" customFormat="1" ht="15.95" customHeight="1" x14ac:dyDescent="0.2"/>
    <row r="1134" s="31" customFormat="1" ht="15.95" customHeight="1" x14ac:dyDescent="0.2"/>
    <row r="1135" s="31" customFormat="1" ht="15.95" customHeight="1" x14ac:dyDescent="0.2"/>
    <row r="1136" s="31" customFormat="1" ht="15.95" customHeight="1" x14ac:dyDescent="0.2"/>
    <row r="1137" s="31" customFormat="1" ht="15.95" customHeight="1" x14ac:dyDescent="0.2"/>
    <row r="1138" s="31" customFormat="1" ht="15.95" customHeight="1" x14ac:dyDescent="0.2"/>
    <row r="1139" s="31" customFormat="1" ht="15.95" customHeight="1" x14ac:dyDescent="0.2"/>
    <row r="1140" s="31" customFormat="1" ht="15.95" customHeight="1" x14ac:dyDescent="0.2"/>
    <row r="1141" s="31" customFormat="1" ht="15.95" customHeight="1" x14ac:dyDescent="0.2"/>
    <row r="1142" s="31" customFormat="1" ht="15.95" customHeight="1" x14ac:dyDescent="0.2"/>
    <row r="1143" s="31" customFormat="1" ht="15.95" customHeight="1" x14ac:dyDescent="0.2"/>
    <row r="1144" s="31" customFormat="1" ht="15.95" customHeight="1" x14ac:dyDescent="0.2"/>
    <row r="1145" s="31" customFormat="1" ht="15.95" customHeight="1" x14ac:dyDescent="0.2"/>
    <row r="1146" s="31" customFormat="1" ht="15.95" customHeight="1" x14ac:dyDescent="0.2"/>
    <row r="1147" s="31" customFormat="1" ht="15.95" customHeight="1" x14ac:dyDescent="0.2"/>
    <row r="1148" s="31" customFormat="1" ht="15.95" customHeight="1" x14ac:dyDescent="0.2"/>
    <row r="1149" s="31" customFormat="1" ht="15.95" customHeight="1" x14ac:dyDescent="0.2"/>
    <row r="1150" s="31" customFormat="1" ht="15.95" customHeight="1" x14ac:dyDescent="0.2"/>
    <row r="1151" s="31" customFormat="1" ht="15.95" customHeight="1" x14ac:dyDescent="0.2"/>
    <row r="1152" s="31" customFormat="1" ht="15.95" customHeight="1" x14ac:dyDescent="0.2"/>
    <row r="1153" s="31" customFormat="1" ht="15.95" customHeight="1" x14ac:dyDescent="0.2"/>
    <row r="1154" s="31" customFormat="1" ht="15.95" customHeight="1" x14ac:dyDescent="0.2"/>
    <row r="1155" s="31" customFormat="1" ht="15.95" customHeight="1" x14ac:dyDescent="0.2"/>
    <row r="1156" s="31" customFormat="1" ht="15.95" customHeight="1" x14ac:dyDescent="0.2"/>
    <row r="1157" s="31" customFormat="1" ht="15.95" customHeight="1" x14ac:dyDescent="0.2"/>
    <row r="1158" s="31" customFormat="1" ht="15.95" customHeight="1" x14ac:dyDescent="0.2"/>
    <row r="1159" s="31" customFormat="1" ht="15.95" customHeight="1" x14ac:dyDescent="0.2"/>
    <row r="1160" s="31" customFormat="1" ht="15.95" customHeight="1" x14ac:dyDescent="0.2"/>
    <row r="1161" s="31" customFormat="1" ht="15.95" customHeight="1" x14ac:dyDescent="0.2"/>
    <row r="1162" s="31" customFormat="1" ht="15.95" customHeight="1" x14ac:dyDescent="0.2"/>
    <row r="1163" s="31" customFormat="1" ht="15.95" customHeight="1" x14ac:dyDescent="0.2"/>
    <row r="1164" s="31" customFormat="1" ht="15.95" customHeight="1" x14ac:dyDescent="0.2"/>
    <row r="1165" s="31" customFormat="1" ht="15.95" customHeight="1" x14ac:dyDescent="0.2"/>
    <row r="1166" s="31" customFormat="1" ht="15.95" customHeight="1" x14ac:dyDescent="0.2"/>
    <row r="1167" s="31" customFormat="1" ht="15.95" customHeight="1" x14ac:dyDescent="0.2"/>
    <row r="1168" s="31" customFormat="1" ht="15.95" customHeight="1" x14ac:dyDescent="0.2"/>
    <row r="1169" s="31" customFormat="1" ht="15.95" customHeight="1" x14ac:dyDescent="0.2"/>
    <row r="1170" s="31" customFormat="1" ht="15.95" customHeight="1" x14ac:dyDescent="0.2"/>
    <row r="1171" s="31" customFormat="1" ht="15.95" customHeight="1" x14ac:dyDescent="0.2"/>
    <row r="1172" s="31" customFormat="1" ht="15.95" customHeight="1" x14ac:dyDescent="0.2"/>
    <row r="1173" s="31" customFormat="1" ht="15.95" customHeight="1" x14ac:dyDescent="0.2"/>
    <row r="1174" s="31" customFormat="1" ht="15.95" customHeight="1" x14ac:dyDescent="0.2"/>
    <row r="1175" s="31" customFormat="1" ht="15.95" customHeight="1" x14ac:dyDescent="0.2"/>
    <row r="1176" s="31" customFormat="1" ht="15.95" customHeight="1" x14ac:dyDescent="0.2"/>
    <row r="1177" s="31" customFormat="1" ht="15.95" customHeight="1" x14ac:dyDescent="0.2"/>
    <row r="1178" s="31" customFormat="1" ht="15.95" customHeight="1" x14ac:dyDescent="0.2"/>
    <row r="1179" s="31" customFormat="1" ht="15.95" customHeight="1" x14ac:dyDescent="0.2"/>
    <row r="1180" s="31" customFormat="1" ht="15.95" customHeight="1" x14ac:dyDescent="0.2"/>
    <row r="1181" s="31" customFormat="1" ht="15.95" customHeight="1" x14ac:dyDescent="0.2"/>
    <row r="1182" s="31" customFormat="1" ht="15.95" customHeight="1" x14ac:dyDescent="0.2"/>
    <row r="1183" s="31" customFormat="1" ht="15.95" customHeight="1" x14ac:dyDescent="0.2"/>
    <row r="1184" s="31" customFormat="1" ht="15.95" customHeight="1" x14ac:dyDescent="0.2"/>
    <row r="1185" s="31" customFormat="1" ht="15.95" customHeight="1" x14ac:dyDescent="0.2"/>
    <row r="1186" s="31" customFormat="1" ht="15.95" customHeight="1" x14ac:dyDescent="0.2"/>
    <row r="1187" s="31" customFormat="1" ht="15.95" customHeight="1" x14ac:dyDescent="0.2"/>
    <row r="1188" s="31" customFormat="1" ht="15.95" customHeight="1" x14ac:dyDescent="0.2"/>
    <row r="1189" s="31" customFormat="1" ht="15.95" customHeight="1" x14ac:dyDescent="0.2"/>
    <row r="1190" s="31" customFormat="1" ht="15.95" customHeight="1" x14ac:dyDescent="0.2"/>
    <row r="1191" s="31" customFormat="1" ht="15.95" customHeight="1" x14ac:dyDescent="0.2"/>
    <row r="1192" s="31" customFormat="1" ht="15.95" customHeight="1" x14ac:dyDescent="0.2"/>
    <row r="1193" s="31" customFormat="1" ht="15.95" customHeight="1" x14ac:dyDescent="0.2"/>
    <row r="1194" s="31" customFormat="1" ht="15.95" customHeight="1" x14ac:dyDescent="0.2"/>
    <row r="1195" s="31" customFormat="1" ht="15.95" customHeight="1" x14ac:dyDescent="0.2"/>
    <row r="1196" s="31" customFormat="1" ht="15.95" customHeight="1" x14ac:dyDescent="0.2"/>
    <row r="1197" s="31" customFormat="1" ht="15.95" customHeight="1" x14ac:dyDescent="0.2"/>
    <row r="1198" s="31" customFormat="1" ht="15.95" customHeight="1" x14ac:dyDescent="0.2"/>
    <row r="1199" s="31" customFormat="1" ht="15.95" customHeight="1" x14ac:dyDescent="0.2"/>
    <row r="1200" s="31" customFormat="1" ht="15.95" customHeight="1" x14ac:dyDescent="0.2"/>
    <row r="1201" s="31" customFormat="1" ht="15.95" customHeight="1" x14ac:dyDescent="0.2"/>
    <row r="1202" s="31" customFormat="1" ht="15.95" customHeight="1" x14ac:dyDescent="0.2"/>
    <row r="1203" s="31" customFormat="1" ht="15.95" customHeight="1" x14ac:dyDescent="0.2"/>
    <row r="1204" s="31" customFormat="1" ht="15.95" customHeight="1" x14ac:dyDescent="0.2"/>
    <row r="1205" s="31" customFormat="1" ht="15.95" customHeight="1" x14ac:dyDescent="0.2"/>
    <row r="1206" s="31" customFormat="1" ht="15.95" customHeight="1" x14ac:dyDescent="0.2"/>
    <row r="1207" s="31" customFormat="1" ht="15.95" customHeight="1" x14ac:dyDescent="0.2"/>
    <row r="1208" s="31" customFormat="1" ht="15.95" customHeight="1" x14ac:dyDescent="0.2"/>
    <row r="1209" s="31" customFormat="1" ht="15.95" customHeight="1" x14ac:dyDescent="0.2"/>
    <row r="1210" s="31" customFormat="1" ht="15.95" customHeight="1" x14ac:dyDescent="0.2"/>
    <row r="1211" s="31" customFormat="1" ht="15.95" customHeight="1" x14ac:dyDescent="0.2"/>
    <row r="1212" s="31" customFormat="1" ht="15.95" customHeight="1" x14ac:dyDescent="0.2"/>
    <row r="1213" s="31" customFormat="1" ht="15.95" customHeight="1" x14ac:dyDescent="0.2"/>
    <row r="1214" s="31" customFormat="1" ht="15.95" customHeight="1" x14ac:dyDescent="0.2"/>
    <row r="1215" s="31" customFormat="1" ht="15.95" customHeight="1" x14ac:dyDescent="0.2"/>
    <row r="1216" s="31" customFormat="1" ht="15.95" customHeight="1" x14ac:dyDescent="0.2"/>
    <row r="1217" s="31" customFormat="1" ht="15.95" customHeight="1" x14ac:dyDescent="0.2"/>
    <row r="1218" s="31" customFormat="1" ht="15.95" customHeight="1" x14ac:dyDescent="0.2"/>
    <row r="1219" s="31" customFormat="1" ht="15.95" customHeight="1" x14ac:dyDescent="0.2"/>
    <row r="1220" s="31" customFormat="1" ht="15.95" customHeight="1" x14ac:dyDescent="0.2"/>
    <row r="1221" s="31" customFormat="1" ht="15.95" customHeight="1" x14ac:dyDescent="0.2"/>
    <row r="1222" s="31" customFormat="1" ht="15.95" customHeight="1" x14ac:dyDescent="0.2"/>
    <row r="1223" s="31" customFormat="1" ht="15.95" customHeight="1" x14ac:dyDescent="0.2"/>
    <row r="1224" s="31" customFormat="1" ht="15.95" customHeight="1" x14ac:dyDescent="0.2"/>
    <row r="1225" s="31" customFormat="1" ht="15.95" customHeight="1" x14ac:dyDescent="0.2"/>
    <row r="1226" s="31" customFormat="1" ht="15.95" customHeight="1" x14ac:dyDescent="0.2"/>
    <row r="1227" s="31" customFormat="1" ht="15.95" customHeight="1" x14ac:dyDescent="0.2"/>
    <row r="1228" s="31" customFormat="1" ht="15.95" customHeight="1" x14ac:dyDescent="0.2"/>
    <row r="1229" s="31" customFormat="1" ht="15.95" customHeight="1" x14ac:dyDescent="0.2"/>
    <row r="1230" s="31" customFormat="1" ht="15.95" customHeight="1" x14ac:dyDescent="0.2"/>
    <row r="1231" s="31" customFormat="1" ht="15.95" customHeight="1" x14ac:dyDescent="0.2"/>
    <row r="1232" s="31" customFormat="1" ht="15.95" customHeight="1" x14ac:dyDescent="0.2"/>
    <row r="1233" s="31" customFormat="1" ht="15.95" customHeight="1" x14ac:dyDescent="0.2"/>
    <row r="1234" s="31" customFormat="1" ht="15.95" customHeight="1" x14ac:dyDescent="0.2"/>
    <row r="1235" s="31" customFormat="1" ht="15.95" customHeight="1" x14ac:dyDescent="0.2"/>
    <row r="1236" s="31" customFormat="1" ht="15.95" customHeight="1" x14ac:dyDescent="0.2"/>
    <row r="1237" s="31" customFormat="1" ht="15.95" customHeight="1" x14ac:dyDescent="0.2"/>
    <row r="1238" s="31" customFormat="1" ht="15.95" customHeight="1" x14ac:dyDescent="0.2"/>
    <row r="1239" s="31" customFormat="1" ht="15.95" customHeight="1" x14ac:dyDescent="0.2"/>
    <row r="1240" s="31" customFormat="1" ht="15.95" customHeight="1" x14ac:dyDescent="0.2"/>
    <row r="1241" s="31" customFormat="1" ht="15.95" customHeight="1" x14ac:dyDescent="0.2"/>
    <row r="1242" s="31" customFormat="1" ht="15.95" customHeight="1" x14ac:dyDescent="0.2"/>
    <row r="1243" s="31" customFormat="1" ht="15.95" customHeight="1" x14ac:dyDescent="0.2"/>
    <row r="1244" s="31" customFormat="1" ht="15.95" customHeight="1" x14ac:dyDescent="0.2"/>
    <row r="1245" s="31" customFormat="1" ht="15.95" customHeight="1" x14ac:dyDescent="0.2"/>
    <row r="1246" s="31" customFormat="1" ht="15.95" customHeight="1" x14ac:dyDescent="0.2"/>
    <row r="1247" s="31" customFormat="1" ht="15.95" customHeight="1" x14ac:dyDescent="0.2"/>
    <row r="1248" s="31" customFormat="1" ht="15.95" customHeight="1" x14ac:dyDescent="0.2"/>
    <row r="1249" s="31" customFormat="1" ht="15.95" customHeight="1" x14ac:dyDescent="0.2"/>
    <row r="1250" s="31" customFormat="1" ht="15.95" customHeight="1" x14ac:dyDescent="0.2"/>
    <row r="1251" s="31" customFormat="1" ht="15.95" customHeight="1" x14ac:dyDescent="0.2"/>
    <row r="1252" s="31" customFormat="1" ht="15.95" customHeight="1" x14ac:dyDescent="0.2"/>
    <row r="1253" s="31" customFormat="1" ht="15.95" customHeight="1" x14ac:dyDescent="0.2"/>
    <row r="1254" s="31" customFormat="1" ht="15.95" customHeight="1" x14ac:dyDescent="0.2"/>
    <row r="1255" s="31" customFormat="1" ht="15.95" customHeight="1" x14ac:dyDescent="0.2"/>
    <row r="1256" s="31" customFormat="1" ht="15.95" customHeight="1" x14ac:dyDescent="0.2"/>
    <row r="1257" s="31" customFormat="1" ht="15.95" customHeight="1" x14ac:dyDescent="0.2"/>
    <row r="1258" s="31" customFormat="1" ht="15.95" customHeight="1" x14ac:dyDescent="0.2"/>
    <row r="1259" s="31" customFormat="1" ht="15.95" customHeight="1" x14ac:dyDescent="0.2"/>
    <row r="1260" s="31" customFormat="1" ht="15.95" customHeight="1" x14ac:dyDescent="0.2"/>
    <row r="1261" s="31" customFormat="1" ht="15.95" customHeight="1" x14ac:dyDescent="0.2"/>
    <row r="1262" s="31" customFormat="1" ht="15.95" customHeight="1" x14ac:dyDescent="0.2"/>
    <row r="1263" s="31" customFormat="1" ht="15.95" customHeight="1" x14ac:dyDescent="0.2"/>
    <row r="1264" s="31" customFormat="1" ht="15.95" customHeight="1" x14ac:dyDescent="0.2"/>
    <row r="1265" s="31" customFormat="1" ht="15.95" customHeight="1" x14ac:dyDescent="0.2"/>
    <row r="1266" s="31" customFormat="1" ht="15.95" customHeight="1" x14ac:dyDescent="0.2"/>
    <row r="1267" s="31" customFormat="1" ht="15.95" customHeight="1" x14ac:dyDescent="0.2"/>
    <row r="1268" s="31" customFormat="1" ht="15.95" customHeight="1" x14ac:dyDescent="0.2"/>
    <row r="1269" s="31" customFormat="1" ht="15.95" customHeight="1" x14ac:dyDescent="0.2"/>
    <row r="1270" s="31" customFormat="1" ht="15.95" customHeight="1" x14ac:dyDescent="0.2"/>
    <row r="1271" s="31" customFormat="1" ht="15.95" customHeight="1" x14ac:dyDescent="0.2"/>
    <row r="1272" s="31" customFormat="1" ht="15.95" customHeight="1" x14ac:dyDescent="0.2"/>
    <row r="1273" s="31" customFormat="1" ht="15.95" customHeight="1" x14ac:dyDescent="0.2"/>
    <row r="1274" s="31" customFormat="1" ht="15.95" customHeight="1" x14ac:dyDescent="0.2"/>
    <row r="1275" s="31" customFormat="1" ht="15.95" customHeight="1" x14ac:dyDescent="0.2"/>
    <row r="1276" s="31" customFormat="1" ht="15.95" customHeight="1" x14ac:dyDescent="0.2"/>
    <row r="1277" s="31" customFormat="1" ht="15.95" customHeight="1" x14ac:dyDescent="0.2"/>
    <row r="1278" s="31" customFormat="1" ht="15.95" customHeight="1" x14ac:dyDescent="0.2"/>
    <row r="1279" s="31" customFormat="1" ht="15.95" customHeight="1" x14ac:dyDescent="0.2"/>
    <row r="1280" s="31" customFormat="1" ht="15.95" customHeight="1" x14ac:dyDescent="0.2"/>
    <row r="1281" s="31" customFormat="1" ht="15.95" customHeight="1" x14ac:dyDescent="0.2"/>
    <row r="1282" s="31" customFormat="1" ht="15.95" customHeight="1" x14ac:dyDescent="0.2"/>
    <row r="1283" s="31" customFormat="1" ht="15.95" customHeight="1" x14ac:dyDescent="0.2"/>
    <row r="1284" s="31" customFormat="1" ht="15.95" customHeight="1" x14ac:dyDescent="0.2"/>
    <row r="1285" s="31" customFormat="1" ht="15.95" customHeight="1" x14ac:dyDescent="0.2"/>
    <row r="1286" s="31" customFormat="1" ht="15.95" customHeight="1" x14ac:dyDescent="0.2"/>
    <row r="1287" s="31" customFormat="1" ht="15.95" customHeight="1" x14ac:dyDescent="0.2"/>
    <row r="1288" s="31" customFormat="1" ht="15.95" customHeight="1" x14ac:dyDescent="0.2"/>
    <row r="1289" s="31" customFormat="1" ht="15.95" customHeight="1" x14ac:dyDescent="0.2"/>
    <row r="1290" s="31" customFormat="1" ht="15.95" customHeight="1" x14ac:dyDescent="0.2"/>
    <row r="1291" s="31" customFormat="1" ht="15.95" customHeight="1" x14ac:dyDescent="0.2"/>
    <row r="1292" s="31" customFormat="1" ht="15.95" customHeight="1" x14ac:dyDescent="0.2"/>
    <row r="1293" s="31" customFormat="1" ht="15.95" customHeight="1" x14ac:dyDescent="0.2"/>
    <row r="1294" s="31" customFormat="1" ht="15.95" customHeight="1" x14ac:dyDescent="0.2"/>
    <row r="1295" s="31" customFormat="1" ht="15.95" customHeight="1" x14ac:dyDescent="0.2"/>
    <row r="1296" s="31" customFormat="1" ht="15.95" customHeight="1" x14ac:dyDescent="0.2"/>
    <row r="1297" s="31" customFormat="1" ht="15.95" customHeight="1" x14ac:dyDescent="0.2"/>
    <row r="1298" s="31" customFormat="1" ht="15.95" customHeight="1" x14ac:dyDescent="0.2"/>
    <row r="1299" s="31" customFormat="1" ht="15.95" customHeight="1" x14ac:dyDescent="0.2"/>
    <row r="1300" s="31" customFormat="1" ht="15.95" customHeight="1" x14ac:dyDescent="0.2"/>
    <row r="1301" s="31" customFormat="1" ht="15.95" customHeight="1" x14ac:dyDescent="0.2"/>
    <row r="1302" s="31" customFormat="1" ht="15.95" customHeight="1" x14ac:dyDescent="0.2"/>
    <row r="1303" s="31" customFormat="1" ht="15.95" customHeight="1" x14ac:dyDescent="0.2"/>
    <row r="1304" s="31" customFormat="1" ht="15.95" customHeight="1" x14ac:dyDescent="0.2"/>
    <row r="1305" s="31" customFormat="1" ht="15.95" customHeight="1" x14ac:dyDescent="0.2"/>
    <row r="1306" s="31" customFormat="1" ht="15.95" customHeight="1" x14ac:dyDescent="0.2"/>
    <row r="1307" s="31" customFormat="1" ht="15.95" customHeight="1" x14ac:dyDescent="0.2"/>
    <row r="1308" s="31" customFormat="1" ht="15.95" customHeight="1" x14ac:dyDescent="0.2"/>
    <row r="1309" s="31" customFormat="1" ht="15.95" customHeight="1" x14ac:dyDescent="0.2"/>
    <row r="1310" s="31" customFormat="1" ht="15.95" customHeight="1" x14ac:dyDescent="0.2"/>
    <row r="1311" s="31" customFormat="1" ht="15.95" customHeight="1" x14ac:dyDescent="0.2"/>
    <row r="1312" s="31" customFormat="1" ht="15.95" customHeight="1" x14ac:dyDescent="0.2"/>
    <row r="1313" s="31" customFormat="1" ht="15.95" customHeight="1" x14ac:dyDescent="0.2"/>
    <row r="1314" s="31" customFormat="1" ht="15.95" customHeight="1" x14ac:dyDescent="0.2"/>
    <row r="1315" s="31" customFormat="1" ht="15.95" customHeight="1" x14ac:dyDescent="0.2"/>
    <row r="1316" s="31" customFormat="1" ht="15.95" customHeight="1" x14ac:dyDescent="0.2"/>
    <row r="1317" s="31" customFormat="1" ht="15.95" customHeight="1" x14ac:dyDescent="0.2"/>
    <row r="1318" s="31" customFormat="1" ht="15.95" customHeight="1" x14ac:dyDescent="0.2"/>
    <row r="1319" s="31" customFormat="1" ht="15.95" customHeight="1" x14ac:dyDescent="0.2"/>
    <row r="1320" s="31" customFormat="1" ht="15.95" customHeight="1" x14ac:dyDescent="0.2"/>
    <row r="1321" s="31" customFormat="1" ht="15.95" customHeight="1" x14ac:dyDescent="0.2"/>
    <row r="1322" s="31" customFormat="1" ht="15.95" customHeight="1" x14ac:dyDescent="0.2"/>
    <row r="1323" s="31" customFormat="1" ht="15.95" customHeight="1" x14ac:dyDescent="0.2"/>
    <row r="1324" s="31" customFormat="1" ht="15.95" customHeight="1" x14ac:dyDescent="0.2"/>
    <row r="1325" s="31" customFormat="1" ht="15.95" customHeight="1" x14ac:dyDescent="0.2"/>
    <row r="1326" s="31" customFormat="1" ht="15.95" customHeight="1" x14ac:dyDescent="0.2"/>
    <row r="1327" s="31" customFormat="1" ht="15.95" customHeight="1" x14ac:dyDescent="0.2"/>
    <row r="1328" s="31" customFormat="1" ht="15.95" customHeight="1" x14ac:dyDescent="0.2"/>
    <row r="1329" s="31" customFormat="1" ht="15.95" customHeight="1" x14ac:dyDescent="0.2"/>
    <row r="1330" s="31" customFormat="1" ht="15.95" customHeight="1" x14ac:dyDescent="0.2"/>
    <row r="1331" s="31" customFormat="1" ht="15.95" customHeight="1" x14ac:dyDescent="0.2"/>
    <row r="1332" s="31" customFormat="1" ht="15.95" customHeight="1" x14ac:dyDescent="0.2"/>
    <row r="1333" s="31" customFormat="1" ht="15.95" customHeight="1" x14ac:dyDescent="0.2"/>
    <row r="1334" s="31" customFormat="1" ht="15.95" customHeight="1" x14ac:dyDescent="0.2"/>
    <row r="1335" s="31" customFormat="1" ht="15.95" customHeight="1" x14ac:dyDescent="0.2"/>
    <row r="1336" s="31" customFormat="1" ht="15.95" customHeight="1" x14ac:dyDescent="0.2"/>
    <row r="1337" s="31" customFormat="1" ht="15.95" customHeight="1" x14ac:dyDescent="0.2"/>
    <row r="1338" s="31" customFormat="1" ht="15.95" customHeight="1" x14ac:dyDescent="0.2"/>
    <row r="1339" s="31" customFormat="1" ht="15.95" customHeight="1" x14ac:dyDescent="0.2"/>
    <row r="1340" s="31" customFormat="1" ht="15.95" customHeight="1" x14ac:dyDescent="0.2"/>
    <row r="1341" s="31" customFormat="1" ht="15.95" customHeight="1" x14ac:dyDescent="0.2"/>
    <row r="1342" s="31" customFormat="1" ht="15.95" customHeight="1" x14ac:dyDescent="0.2"/>
    <row r="1343" s="31" customFormat="1" ht="15.95" customHeight="1" x14ac:dyDescent="0.2"/>
    <row r="1344" s="31" customFormat="1" ht="15.95" customHeight="1" x14ac:dyDescent="0.2"/>
    <row r="1345" s="31" customFormat="1" ht="15.95" customHeight="1" x14ac:dyDescent="0.2"/>
    <row r="1346" s="31" customFormat="1" ht="15.95" customHeight="1" x14ac:dyDescent="0.2"/>
    <row r="1347" s="31" customFormat="1" ht="15.95" customHeight="1" x14ac:dyDescent="0.2"/>
    <row r="1348" s="31" customFormat="1" ht="15.95" customHeight="1" x14ac:dyDescent="0.2"/>
    <row r="1349" s="31" customFormat="1" ht="15.95" customHeight="1" x14ac:dyDescent="0.2"/>
    <row r="1350" s="31" customFormat="1" ht="15.95" customHeight="1" x14ac:dyDescent="0.2"/>
    <row r="1351" s="31" customFormat="1" ht="15.95" customHeight="1" x14ac:dyDescent="0.2"/>
    <row r="1352" s="31" customFormat="1" ht="15.95" customHeight="1" x14ac:dyDescent="0.2"/>
    <row r="1353" s="31" customFormat="1" ht="15.95" customHeight="1" x14ac:dyDescent="0.2"/>
    <row r="1354" s="31" customFormat="1" ht="15.95" customHeight="1" x14ac:dyDescent="0.2"/>
    <row r="1355" s="31" customFormat="1" ht="15.95" customHeight="1" x14ac:dyDescent="0.2"/>
    <row r="1356" s="31" customFormat="1" ht="15.95" customHeight="1" x14ac:dyDescent="0.2"/>
    <row r="1357" s="31" customFormat="1" ht="15.95" customHeight="1" x14ac:dyDescent="0.2"/>
    <row r="1358" s="31" customFormat="1" ht="15.95" customHeight="1" x14ac:dyDescent="0.2"/>
    <row r="1359" s="31" customFormat="1" ht="15.95" customHeight="1" x14ac:dyDescent="0.2"/>
    <row r="1360" s="31" customFormat="1" ht="15.95" customHeight="1" x14ac:dyDescent="0.2"/>
    <row r="1361" s="31" customFormat="1" ht="15.95" customHeight="1" x14ac:dyDescent="0.2"/>
    <row r="1362" s="31" customFormat="1" ht="15.95" customHeight="1" x14ac:dyDescent="0.2"/>
    <row r="1363" s="31" customFormat="1" ht="15.95" customHeight="1" x14ac:dyDescent="0.2"/>
    <row r="1364" s="31" customFormat="1" ht="15.95" customHeight="1" x14ac:dyDescent="0.2"/>
    <row r="1365" s="31" customFormat="1" ht="15.95" customHeight="1" x14ac:dyDescent="0.2"/>
    <row r="1366" s="31" customFormat="1" ht="15.95" customHeight="1" x14ac:dyDescent="0.2"/>
    <row r="1367" s="31" customFormat="1" ht="15.95" customHeight="1" x14ac:dyDescent="0.2"/>
    <row r="1368" s="31" customFormat="1" ht="15.95" customHeight="1" x14ac:dyDescent="0.2"/>
    <row r="1369" s="31" customFormat="1" ht="15.95" customHeight="1" x14ac:dyDescent="0.2"/>
    <row r="1370" s="31" customFormat="1" ht="15.95" customHeight="1" x14ac:dyDescent="0.2"/>
    <row r="1371" s="31" customFormat="1" ht="15.95" customHeight="1" x14ac:dyDescent="0.2"/>
    <row r="1372" s="31" customFormat="1" ht="15.95" customHeight="1" x14ac:dyDescent="0.2"/>
    <row r="1373" s="31" customFormat="1" ht="15.95" customHeight="1" x14ac:dyDescent="0.2"/>
    <row r="1374" s="31" customFormat="1" ht="15.95" customHeight="1" x14ac:dyDescent="0.2"/>
    <row r="1375" s="31" customFormat="1" ht="15.95" customHeight="1" x14ac:dyDescent="0.2"/>
    <row r="1376" s="31" customFormat="1" ht="15.95" customHeight="1" x14ac:dyDescent="0.2"/>
    <row r="1377" s="31" customFormat="1" ht="15.95" customHeight="1" x14ac:dyDescent="0.2"/>
    <row r="1378" s="31" customFormat="1" ht="15.95" customHeight="1" x14ac:dyDescent="0.2"/>
    <row r="1379" s="31" customFormat="1" ht="15.95" customHeight="1" x14ac:dyDescent="0.2"/>
    <row r="1380" s="31" customFormat="1" ht="15.95" customHeight="1" x14ac:dyDescent="0.2"/>
    <row r="1381" s="31" customFormat="1" ht="15.95" customHeight="1" x14ac:dyDescent="0.2"/>
    <row r="1382" s="31" customFormat="1" ht="15.95" customHeight="1" x14ac:dyDescent="0.2"/>
    <row r="1383" s="31" customFormat="1" ht="15.95" customHeight="1" x14ac:dyDescent="0.2"/>
    <row r="1384" s="31" customFormat="1" ht="15.95" customHeight="1" x14ac:dyDescent="0.2"/>
    <row r="1385" s="31" customFormat="1" ht="15.95" customHeight="1" x14ac:dyDescent="0.2"/>
    <row r="1386" s="31" customFormat="1" ht="15.95" customHeight="1" x14ac:dyDescent="0.2"/>
    <row r="1387" s="31" customFormat="1" ht="15.95" customHeight="1" x14ac:dyDescent="0.2"/>
    <row r="1388" s="31" customFormat="1" ht="15.95" customHeight="1" x14ac:dyDescent="0.2"/>
    <row r="1389" s="31" customFormat="1" ht="15.95" customHeight="1" x14ac:dyDescent="0.2"/>
    <row r="1390" s="31" customFormat="1" ht="15.95" customHeight="1" x14ac:dyDescent="0.2"/>
    <row r="1391" s="31" customFormat="1" ht="15.95" customHeight="1" x14ac:dyDescent="0.2"/>
    <row r="1392" s="31" customFormat="1" ht="15.95" customHeight="1" x14ac:dyDescent="0.2"/>
    <row r="1393" s="31" customFormat="1" ht="15.95" customHeight="1" x14ac:dyDescent="0.2"/>
    <row r="1394" s="31" customFormat="1" ht="15.95" customHeight="1" x14ac:dyDescent="0.2"/>
    <row r="1395" s="31" customFormat="1" ht="15.95" customHeight="1" x14ac:dyDescent="0.2"/>
    <row r="1396" s="31" customFormat="1" ht="15.95" customHeight="1" x14ac:dyDescent="0.2"/>
    <row r="1397" s="31" customFormat="1" ht="15.95" customHeight="1" x14ac:dyDescent="0.2"/>
    <row r="1398" s="31" customFormat="1" ht="15.95" customHeight="1" x14ac:dyDescent="0.2"/>
    <row r="1399" s="31" customFormat="1" ht="15.95" customHeight="1" x14ac:dyDescent="0.2"/>
    <row r="1400" s="31" customFormat="1" ht="15.95" customHeight="1" x14ac:dyDescent="0.2"/>
    <row r="1401" s="31" customFormat="1" ht="15.95" customHeight="1" x14ac:dyDescent="0.2"/>
    <row r="1402" s="31" customFormat="1" ht="15.95" customHeight="1" x14ac:dyDescent="0.2"/>
    <row r="1403" s="31" customFormat="1" ht="15.95" customHeight="1" x14ac:dyDescent="0.2"/>
    <row r="1404" s="31" customFormat="1" ht="15.95" customHeight="1" x14ac:dyDescent="0.2"/>
    <row r="1405" s="31" customFormat="1" ht="15.95" customHeight="1" x14ac:dyDescent="0.2"/>
    <row r="1406" s="31" customFormat="1" ht="15.95" customHeight="1" x14ac:dyDescent="0.2"/>
    <row r="1407" s="31" customFormat="1" ht="15.95" customHeight="1" x14ac:dyDescent="0.2"/>
    <row r="1408" s="31" customFormat="1" ht="15.95" customHeight="1" x14ac:dyDescent="0.2"/>
    <row r="1409" s="31" customFormat="1" ht="15.95" customHeight="1" x14ac:dyDescent="0.2"/>
    <row r="1410" s="31" customFormat="1" ht="15.95" customHeight="1" x14ac:dyDescent="0.2"/>
    <row r="1411" s="31" customFormat="1" ht="15.95" customHeight="1" x14ac:dyDescent="0.2"/>
    <row r="1412" s="31" customFormat="1" ht="15.95" customHeight="1" x14ac:dyDescent="0.2"/>
    <row r="1413" s="31" customFormat="1" ht="15.95" customHeight="1" x14ac:dyDescent="0.2"/>
    <row r="1414" s="31" customFormat="1" ht="15.95" customHeight="1" x14ac:dyDescent="0.2"/>
    <row r="1415" s="31" customFormat="1" ht="15.95" customHeight="1" x14ac:dyDescent="0.2"/>
    <row r="1416" s="31" customFormat="1" ht="15.95" customHeight="1" x14ac:dyDescent="0.2"/>
    <row r="1417" s="31" customFormat="1" ht="15.95" customHeight="1" x14ac:dyDescent="0.2"/>
    <row r="1418" s="31" customFormat="1" ht="15.95" customHeight="1" x14ac:dyDescent="0.2"/>
    <row r="1419" s="31" customFormat="1" ht="15.95" customHeight="1" x14ac:dyDescent="0.2"/>
    <row r="1420" s="31" customFormat="1" ht="15.95" customHeight="1" x14ac:dyDescent="0.2"/>
    <row r="1421" s="31" customFormat="1" ht="15.95" customHeight="1" x14ac:dyDescent="0.2"/>
    <row r="1422" s="31" customFormat="1" ht="15.95" customHeight="1" x14ac:dyDescent="0.2"/>
    <row r="1423" s="31" customFormat="1" ht="15.95" customHeight="1" x14ac:dyDescent="0.2"/>
    <row r="1424" s="31" customFormat="1" ht="15.95" customHeight="1" x14ac:dyDescent="0.2"/>
    <row r="1425" s="31" customFormat="1" ht="15.95" customHeight="1" x14ac:dyDescent="0.2"/>
    <row r="1426" s="31" customFormat="1" ht="15.95" customHeight="1" x14ac:dyDescent="0.2"/>
    <row r="1427" s="31" customFormat="1" ht="15.95" customHeight="1" x14ac:dyDescent="0.2"/>
    <row r="1428" s="31" customFormat="1" ht="15.95" customHeight="1" x14ac:dyDescent="0.2"/>
    <row r="1429" s="31" customFormat="1" ht="15.95" customHeight="1" x14ac:dyDescent="0.2"/>
    <row r="1430" s="31" customFormat="1" ht="15.95" customHeight="1" x14ac:dyDescent="0.2"/>
    <row r="1431" s="31" customFormat="1" ht="15.95" customHeight="1" x14ac:dyDescent="0.2"/>
    <row r="1432" s="31" customFormat="1" ht="15.95" customHeight="1" x14ac:dyDescent="0.2"/>
    <row r="1433" s="31" customFormat="1" ht="15.95" customHeight="1" x14ac:dyDescent="0.2"/>
    <row r="1434" s="31" customFormat="1" ht="15.95" customHeight="1" x14ac:dyDescent="0.2"/>
    <row r="1435" s="31" customFormat="1" ht="15.95" customHeight="1" x14ac:dyDescent="0.2"/>
    <row r="1436" s="31" customFormat="1" ht="15.95" customHeight="1" x14ac:dyDescent="0.2"/>
    <row r="1437" s="31" customFormat="1" ht="15.95" customHeight="1" x14ac:dyDescent="0.2"/>
    <row r="1438" s="31" customFormat="1" ht="15.95" customHeight="1" x14ac:dyDescent="0.2"/>
    <row r="1439" s="31" customFormat="1" ht="15.95" customHeight="1" x14ac:dyDescent="0.2"/>
    <row r="1440" s="31" customFormat="1" ht="15.95" customHeight="1" x14ac:dyDescent="0.2"/>
    <row r="1441" s="31" customFormat="1" ht="15.95" customHeight="1" x14ac:dyDescent="0.2"/>
    <row r="1442" s="31" customFormat="1" ht="15.95" customHeight="1" x14ac:dyDescent="0.2"/>
    <row r="1443" s="31" customFormat="1" ht="15.95" customHeight="1" x14ac:dyDescent="0.2"/>
    <row r="1444" s="31" customFormat="1" ht="15.95" customHeight="1" x14ac:dyDescent="0.2"/>
    <row r="1445" s="31" customFormat="1" ht="15.95" customHeight="1" x14ac:dyDescent="0.2"/>
    <row r="1446" s="31" customFormat="1" ht="15.95" customHeight="1" x14ac:dyDescent="0.2"/>
    <row r="1447" s="31" customFormat="1" ht="15.95" customHeight="1" x14ac:dyDescent="0.2"/>
    <row r="1448" s="31" customFormat="1" ht="15.95" customHeight="1" x14ac:dyDescent="0.2"/>
    <row r="1449" s="31" customFormat="1" ht="15.95" customHeight="1" x14ac:dyDescent="0.2"/>
    <row r="1450" s="31" customFormat="1" ht="15.95" customHeight="1" x14ac:dyDescent="0.2"/>
    <row r="1451" s="31" customFormat="1" ht="15.95" customHeight="1" x14ac:dyDescent="0.2"/>
    <row r="1452" s="31" customFormat="1" ht="15.95" customHeight="1" x14ac:dyDescent="0.2"/>
    <row r="1453" s="31" customFormat="1" ht="15.95" customHeight="1" x14ac:dyDescent="0.2"/>
    <row r="1454" s="31" customFormat="1" ht="15.95" customHeight="1" x14ac:dyDescent="0.2"/>
    <row r="1455" s="31" customFormat="1" ht="15.95" customHeight="1" x14ac:dyDescent="0.2"/>
    <row r="1456" s="31" customFormat="1" ht="15.95" customHeight="1" x14ac:dyDescent="0.2"/>
    <row r="1457" s="31" customFormat="1" ht="15.95" customHeight="1" x14ac:dyDescent="0.2"/>
    <row r="1458" s="31" customFormat="1" ht="15.95" customHeight="1" x14ac:dyDescent="0.2"/>
    <row r="1459" s="31" customFormat="1" ht="15.95" customHeight="1" x14ac:dyDescent="0.2"/>
    <row r="1460" s="31" customFormat="1" ht="15.95" customHeight="1" x14ac:dyDescent="0.2"/>
    <row r="1461" s="31" customFormat="1" ht="15.95" customHeight="1" x14ac:dyDescent="0.2"/>
    <row r="1462" s="31" customFormat="1" ht="15.95" customHeight="1" x14ac:dyDescent="0.2"/>
    <row r="1463" s="31" customFormat="1" ht="15.95" customHeight="1" x14ac:dyDescent="0.2"/>
    <row r="1464" s="31" customFormat="1" ht="15.95" customHeight="1" x14ac:dyDescent="0.2"/>
    <row r="1465" s="31" customFormat="1" ht="15.95" customHeight="1" x14ac:dyDescent="0.2"/>
    <row r="1466" s="31" customFormat="1" ht="15.95" customHeight="1" x14ac:dyDescent="0.2"/>
    <row r="1467" s="31" customFormat="1" ht="15.95" customHeight="1" x14ac:dyDescent="0.2"/>
    <row r="1468" s="31" customFormat="1" ht="15.95" customHeight="1" x14ac:dyDescent="0.2"/>
    <row r="1469" s="31" customFormat="1" ht="15.95" customHeight="1" x14ac:dyDescent="0.2"/>
    <row r="1470" s="31" customFormat="1" ht="15.95" customHeight="1" x14ac:dyDescent="0.2"/>
    <row r="1471" s="31" customFormat="1" ht="15.95" customHeight="1" x14ac:dyDescent="0.2"/>
    <row r="1472" s="31" customFormat="1" ht="15.95" customHeight="1" x14ac:dyDescent="0.2"/>
    <row r="1473" s="31" customFormat="1" ht="15.95" customHeight="1" x14ac:dyDescent="0.2"/>
    <row r="1474" s="31" customFormat="1" ht="15.95" customHeight="1" x14ac:dyDescent="0.2"/>
    <row r="1475" s="31" customFormat="1" ht="15.95" customHeight="1" x14ac:dyDescent="0.2"/>
    <row r="1476" s="31" customFormat="1" ht="15.95" customHeight="1" x14ac:dyDescent="0.2"/>
    <row r="1477" s="31" customFormat="1" ht="15.95" customHeight="1" x14ac:dyDescent="0.2"/>
    <row r="1478" s="31" customFormat="1" ht="15.95" customHeight="1" x14ac:dyDescent="0.2"/>
    <row r="1479" s="31" customFormat="1" ht="15.95" customHeight="1" x14ac:dyDescent="0.2"/>
    <row r="1480" s="31" customFormat="1" ht="15.95" customHeight="1" x14ac:dyDescent="0.2"/>
    <row r="1481" s="31" customFormat="1" ht="15.95" customHeight="1" x14ac:dyDescent="0.2"/>
    <row r="1482" s="31" customFormat="1" ht="15.95" customHeight="1" x14ac:dyDescent="0.2"/>
    <row r="1483" s="31" customFormat="1" ht="15.95" customHeight="1" x14ac:dyDescent="0.2"/>
    <row r="1484" s="31" customFormat="1" ht="15.95" customHeight="1" x14ac:dyDescent="0.2"/>
    <row r="1485" s="31" customFormat="1" ht="15.95" customHeight="1" x14ac:dyDescent="0.2"/>
    <row r="1486" s="31" customFormat="1" ht="15.95" customHeight="1" x14ac:dyDescent="0.2"/>
    <row r="1487" s="31" customFormat="1" ht="15.95" customHeight="1" x14ac:dyDescent="0.2"/>
    <row r="1488" s="31" customFormat="1" ht="15.95" customHeight="1" x14ac:dyDescent="0.2"/>
    <row r="1489" s="31" customFormat="1" ht="15.95" customHeight="1" x14ac:dyDescent="0.2"/>
    <row r="1490" s="31" customFormat="1" ht="15.95" customHeight="1" x14ac:dyDescent="0.2"/>
    <row r="1491" s="31" customFormat="1" ht="15.95" customHeight="1" x14ac:dyDescent="0.2"/>
    <row r="1492" s="31" customFormat="1" ht="15.95" customHeight="1" x14ac:dyDescent="0.2"/>
    <row r="1493" s="31" customFormat="1" ht="15.95" customHeight="1" x14ac:dyDescent="0.2"/>
    <row r="1494" s="31" customFormat="1" ht="15.95" customHeight="1" x14ac:dyDescent="0.2"/>
    <row r="1495" s="31" customFormat="1" ht="15.95" customHeight="1" x14ac:dyDescent="0.2"/>
    <row r="1496" s="31" customFormat="1" ht="15.95" customHeight="1" x14ac:dyDescent="0.2"/>
    <row r="1497" s="31" customFormat="1" ht="15.95" customHeight="1" x14ac:dyDescent="0.2"/>
    <row r="1498" s="31" customFormat="1" ht="15.95" customHeight="1" x14ac:dyDescent="0.2"/>
    <row r="1499" s="31" customFormat="1" ht="15.95" customHeight="1" x14ac:dyDescent="0.2"/>
    <row r="1500" s="31" customFormat="1" ht="15.95" customHeight="1" x14ac:dyDescent="0.2"/>
    <row r="1501" s="31" customFormat="1" ht="15.95" customHeight="1" x14ac:dyDescent="0.2"/>
    <row r="1502" s="31" customFormat="1" ht="15.95" customHeight="1" x14ac:dyDescent="0.2"/>
    <row r="1503" s="31" customFormat="1" ht="15.95" customHeight="1" x14ac:dyDescent="0.2"/>
    <row r="1504" s="31" customFormat="1" ht="15.95" customHeight="1" x14ac:dyDescent="0.2"/>
    <row r="1505" s="31" customFormat="1" ht="15.95" customHeight="1" x14ac:dyDescent="0.2"/>
    <row r="1506" s="31" customFormat="1" ht="15.95" customHeight="1" x14ac:dyDescent="0.2"/>
    <row r="1507" s="31" customFormat="1" ht="15.95" customHeight="1" x14ac:dyDescent="0.2"/>
    <row r="1508" s="31" customFormat="1" ht="15.95" customHeight="1" x14ac:dyDescent="0.2"/>
    <row r="1509" s="31" customFormat="1" ht="15.95" customHeight="1" x14ac:dyDescent="0.2"/>
    <row r="1510" s="31" customFormat="1" ht="15.95" customHeight="1" x14ac:dyDescent="0.2"/>
    <row r="1511" s="31" customFormat="1" ht="15.95" customHeight="1" x14ac:dyDescent="0.2"/>
    <row r="1512" s="31" customFormat="1" ht="15.95" customHeight="1" x14ac:dyDescent="0.2"/>
    <row r="1513" s="31" customFormat="1" ht="15.95" customHeight="1" x14ac:dyDescent="0.2"/>
    <row r="1514" s="31" customFormat="1" ht="15.95" customHeight="1" x14ac:dyDescent="0.2"/>
    <row r="1515" s="31" customFormat="1" ht="15.95" customHeight="1" x14ac:dyDescent="0.2"/>
    <row r="1516" s="31" customFormat="1" ht="15.95" customHeight="1" x14ac:dyDescent="0.2"/>
    <row r="1517" s="31" customFormat="1" ht="15.95" customHeight="1" x14ac:dyDescent="0.2"/>
    <row r="1518" s="31" customFormat="1" ht="15.95" customHeight="1" x14ac:dyDescent="0.2"/>
    <row r="1519" s="31" customFormat="1" ht="15.95" customHeight="1" x14ac:dyDescent="0.2"/>
    <row r="1520" s="31" customFormat="1" ht="15.95" customHeight="1" x14ac:dyDescent="0.2"/>
    <row r="1521" s="31" customFormat="1" ht="15.95" customHeight="1" x14ac:dyDescent="0.2"/>
    <row r="1522" s="31" customFormat="1" ht="15.95" customHeight="1" x14ac:dyDescent="0.2"/>
    <row r="1523" s="31" customFormat="1" ht="15.95" customHeight="1" x14ac:dyDescent="0.2"/>
    <row r="1524" s="31" customFormat="1" ht="15.95" customHeight="1" x14ac:dyDescent="0.2"/>
    <row r="1525" s="31" customFormat="1" ht="15.95" customHeight="1" x14ac:dyDescent="0.2"/>
    <row r="1526" s="31" customFormat="1" ht="15.95" customHeight="1" x14ac:dyDescent="0.2"/>
    <row r="1527" s="31" customFormat="1" ht="15.95" customHeight="1" x14ac:dyDescent="0.2"/>
    <row r="1528" s="31" customFormat="1" ht="15.95" customHeight="1" x14ac:dyDescent="0.2"/>
    <row r="1529" s="31" customFormat="1" ht="15.95" customHeight="1" x14ac:dyDescent="0.2"/>
    <row r="1530" s="31" customFormat="1" ht="15.95" customHeight="1" x14ac:dyDescent="0.2"/>
    <row r="1531" s="31" customFormat="1" ht="15.95" customHeight="1" x14ac:dyDescent="0.2"/>
    <row r="1532" s="31" customFormat="1" ht="15.95" customHeight="1" x14ac:dyDescent="0.2"/>
    <row r="1533" s="31" customFormat="1" ht="15.95" customHeight="1" x14ac:dyDescent="0.2"/>
    <row r="1534" s="31" customFormat="1" ht="15.95" customHeight="1" x14ac:dyDescent="0.2"/>
    <row r="1535" s="31" customFormat="1" ht="15.95" customHeight="1" x14ac:dyDescent="0.2"/>
    <row r="1536" s="31" customFormat="1" ht="15.95" customHeight="1" x14ac:dyDescent="0.2"/>
    <row r="1537" s="31" customFormat="1" ht="15.95" customHeight="1" x14ac:dyDescent="0.2"/>
    <row r="1538" s="31" customFormat="1" ht="15.95" customHeight="1" x14ac:dyDescent="0.2"/>
    <row r="1539" s="31" customFormat="1" ht="15.95" customHeight="1" x14ac:dyDescent="0.2"/>
    <row r="1540" s="31" customFormat="1" ht="15.95" customHeight="1" x14ac:dyDescent="0.2"/>
    <row r="1541" s="31" customFormat="1" ht="15.95" customHeight="1" x14ac:dyDescent="0.2"/>
    <row r="1542" s="31" customFormat="1" ht="15.95" customHeight="1" x14ac:dyDescent="0.2"/>
    <row r="1543" s="31" customFormat="1" ht="15.95" customHeight="1" x14ac:dyDescent="0.2"/>
    <row r="1544" s="31" customFormat="1" ht="15.95" customHeight="1" x14ac:dyDescent="0.2"/>
    <row r="1545" s="31" customFormat="1" ht="15.95" customHeight="1" x14ac:dyDescent="0.2"/>
    <row r="1546" s="31" customFormat="1" ht="15.95" customHeight="1" x14ac:dyDescent="0.2"/>
    <row r="1547" s="31" customFormat="1" ht="15.95" customHeight="1" x14ac:dyDescent="0.2"/>
    <row r="1548" s="31" customFormat="1" ht="15.95" customHeight="1" x14ac:dyDescent="0.2"/>
    <row r="1549" s="31" customFormat="1" ht="15.95" customHeight="1" x14ac:dyDescent="0.2"/>
    <row r="1550" s="31" customFormat="1" ht="15.95" customHeight="1" x14ac:dyDescent="0.2"/>
    <row r="1551" s="31" customFormat="1" ht="15.95" customHeight="1" x14ac:dyDescent="0.2"/>
    <row r="1552" s="31" customFormat="1" ht="15.95" customHeight="1" x14ac:dyDescent="0.2"/>
    <row r="1553" s="31" customFormat="1" ht="15.95" customHeight="1" x14ac:dyDescent="0.2"/>
    <row r="1554" s="31" customFormat="1" ht="15.95" customHeight="1" x14ac:dyDescent="0.2"/>
    <row r="1555" s="31" customFormat="1" ht="15.95" customHeight="1" x14ac:dyDescent="0.2"/>
    <row r="1556" s="31" customFormat="1" ht="15.95" customHeight="1" x14ac:dyDescent="0.2"/>
    <row r="1557" s="31" customFormat="1" ht="15.95" customHeight="1" x14ac:dyDescent="0.2"/>
    <row r="1558" s="31" customFormat="1" ht="15.95" customHeight="1" x14ac:dyDescent="0.2"/>
    <row r="1559" s="31" customFormat="1" ht="15.95" customHeight="1" x14ac:dyDescent="0.2"/>
    <row r="1560" s="31" customFormat="1" ht="15.95" customHeight="1" x14ac:dyDescent="0.2"/>
    <row r="1561" s="31" customFormat="1" ht="15.95" customHeight="1" x14ac:dyDescent="0.2"/>
    <row r="1562" s="31" customFormat="1" ht="15.95" customHeight="1" x14ac:dyDescent="0.2"/>
    <row r="1563" s="31" customFormat="1" ht="15.95" customHeight="1" x14ac:dyDescent="0.2"/>
    <row r="1564" s="31" customFormat="1" ht="15.95" customHeight="1" x14ac:dyDescent="0.2"/>
    <row r="1565" s="31" customFormat="1" ht="15.95" customHeight="1" x14ac:dyDescent="0.2"/>
    <row r="1566" s="31" customFormat="1" ht="15.95" customHeight="1" x14ac:dyDescent="0.2"/>
    <row r="1567" s="31" customFormat="1" ht="15.95" customHeight="1" x14ac:dyDescent="0.2"/>
    <row r="1568" s="31" customFormat="1" ht="15.95" customHeight="1" x14ac:dyDescent="0.2"/>
    <row r="1569" s="31" customFormat="1" ht="15.95" customHeight="1" x14ac:dyDescent="0.2"/>
    <row r="1570" s="31" customFormat="1" ht="15.95" customHeight="1" x14ac:dyDescent="0.2"/>
    <row r="1571" s="31" customFormat="1" ht="15.95" customHeight="1" x14ac:dyDescent="0.2"/>
    <row r="1572" s="31" customFormat="1" ht="15.95" customHeight="1" x14ac:dyDescent="0.2"/>
    <row r="1573" s="31" customFormat="1" ht="15.95" customHeight="1" x14ac:dyDescent="0.2"/>
    <row r="1574" s="31" customFormat="1" ht="15.95" customHeight="1" x14ac:dyDescent="0.2"/>
    <row r="1575" s="31" customFormat="1" ht="15.95" customHeight="1" x14ac:dyDescent="0.2"/>
    <row r="1576" s="31" customFormat="1" ht="15.95" customHeight="1" x14ac:dyDescent="0.2"/>
    <row r="1577" s="31" customFormat="1" ht="15.95" customHeight="1" x14ac:dyDescent="0.2"/>
    <row r="1578" s="31" customFormat="1" ht="15.95" customHeight="1" x14ac:dyDescent="0.2"/>
    <row r="1579" s="31" customFormat="1" ht="15.95" customHeight="1" x14ac:dyDescent="0.2"/>
    <row r="1580" s="31" customFormat="1" ht="15.95" customHeight="1" x14ac:dyDescent="0.2"/>
    <row r="1581" s="31" customFormat="1" ht="15.95" customHeight="1" x14ac:dyDescent="0.2"/>
    <row r="1582" s="31" customFormat="1" ht="15.95" customHeight="1" x14ac:dyDescent="0.2"/>
    <row r="1583" s="31" customFormat="1" ht="15.95" customHeight="1" x14ac:dyDescent="0.2"/>
    <row r="1584" s="31" customFormat="1" ht="15.95" customHeight="1" x14ac:dyDescent="0.2"/>
    <row r="1585" s="31" customFormat="1" ht="15.95" customHeight="1" x14ac:dyDescent="0.2"/>
    <row r="1586" s="31" customFormat="1" ht="15.95" customHeight="1" x14ac:dyDescent="0.2"/>
    <row r="1587" s="31" customFormat="1" ht="15.95" customHeight="1" x14ac:dyDescent="0.2"/>
    <row r="1588" s="31" customFormat="1" ht="15.95" customHeight="1" x14ac:dyDescent="0.2"/>
    <row r="1589" s="31" customFormat="1" ht="15.95" customHeight="1" x14ac:dyDescent="0.2"/>
    <row r="1590" s="31" customFormat="1" ht="15.95" customHeight="1" x14ac:dyDescent="0.2"/>
    <row r="1591" s="31" customFormat="1" ht="15.95" customHeight="1" x14ac:dyDescent="0.2"/>
    <row r="1592" s="31" customFormat="1" ht="15.95" customHeight="1" x14ac:dyDescent="0.2"/>
    <row r="1593" s="31" customFormat="1" ht="15.95" customHeight="1" x14ac:dyDescent="0.2"/>
    <row r="1594" s="31" customFormat="1" ht="15.95" customHeight="1" x14ac:dyDescent="0.2"/>
  </sheetData>
  <sheetProtection algorithmName="SHA-512" hashValue="Y6+tHZcaCgnDbno6xgFYTS+XyTPCJwc+gKQEFR/OOpAnaeaXtP+Ewnywj1LhzjQJuq1EsOdyARJni8xwAVX7Kw==" saltValue="uRzlQd+JAfwqdsZKcWIEMQ==" spinCount="100000" sheet="1" objects="1" scenarios="1"/>
  <mergeCells count="123">
    <mergeCell ref="B206:E209"/>
    <mergeCell ref="F206:H209"/>
    <mergeCell ref="F193:G193"/>
    <mergeCell ref="B174:D174"/>
    <mergeCell ref="B173:D173"/>
    <mergeCell ref="F194:G194"/>
    <mergeCell ref="F195:G195"/>
    <mergeCell ref="C182:H183"/>
    <mergeCell ref="B153:J157"/>
    <mergeCell ref="C186:H188"/>
    <mergeCell ref="B190:H190"/>
    <mergeCell ref="B191:B192"/>
    <mergeCell ref="C184:H185"/>
    <mergeCell ref="B18:J21"/>
    <mergeCell ref="B22:J28"/>
    <mergeCell ref="B29:J30"/>
    <mergeCell ref="B172:D172"/>
    <mergeCell ref="B48:J52"/>
    <mergeCell ref="B44:J47"/>
    <mergeCell ref="B57:J59"/>
    <mergeCell ref="B70:J78"/>
    <mergeCell ref="B94:J101"/>
    <mergeCell ref="B104:J111"/>
    <mergeCell ref="B112:J115"/>
    <mergeCell ref="B118:J120"/>
    <mergeCell ref="B121:J125"/>
    <mergeCell ref="B126:J129"/>
    <mergeCell ref="B33:J40"/>
    <mergeCell ref="B41:J43"/>
    <mergeCell ref="B62:J66"/>
    <mergeCell ref="B143:J146"/>
    <mergeCell ref="B165:J168"/>
    <mergeCell ref="B158:J164"/>
    <mergeCell ref="B147:J150"/>
    <mergeCell ref="M2:O2"/>
    <mergeCell ref="B4:H5"/>
    <mergeCell ref="B286:E287"/>
    <mergeCell ref="F286:H287"/>
    <mergeCell ref="B277:E278"/>
    <mergeCell ref="F277:H278"/>
    <mergeCell ref="J279:O282"/>
    <mergeCell ref="J283:O284"/>
    <mergeCell ref="J286:O287"/>
    <mergeCell ref="J277:O278"/>
    <mergeCell ref="B280:E281"/>
    <mergeCell ref="F280:H281"/>
    <mergeCell ref="B283:E284"/>
    <mergeCell ref="F283:H284"/>
    <mergeCell ref="B67:J69"/>
    <mergeCell ref="L54:N55"/>
    <mergeCell ref="B81:J82"/>
    <mergeCell ref="L141:N142"/>
    <mergeCell ref="B131:J137"/>
    <mergeCell ref="B138:J142"/>
    <mergeCell ref="B83:J84"/>
    <mergeCell ref="B85:J93"/>
    <mergeCell ref="L91:N92"/>
    <mergeCell ref="B7:J17"/>
    <mergeCell ref="B307:D307"/>
    <mergeCell ref="B308:D308"/>
    <mergeCell ref="B309:D309"/>
    <mergeCell ref="J305:O305"/>
    <mergeCell ref="B292:H293"/>
    <mergeCell ref="B294:H295"/>
    <mergeCell ref="C296:H296"/>
    <mergeCell ref="C297:H297"/>
    <mergeCell ref="C298:H298"/>
    <mergeCell ref="J291:K293"/>
    <mergeCell ref="J294:K294"/>
    <mergeCell ref="J295:L295"/>
    <mergeCell ref="J296:O298"/>
    <mergeCell ref="B299:H300"/>
    <mergeCell ref="B301:H301"/>
    <mergeCell ref="J301:O303"/>
    <mergeCell ref="J299:O300"/>
    <mergeCell ref="J289:O290"/>
    <mergeCell ref="F196:G196"/>
    <mergeCell ref="B193:E196"/>
    <mergeCell ref="B202:E204"/>
    <mergeCell ref="F202:G204"/>
    <mergeCell ref="J231:O232"/>
    <mergeCell ref="J233:O236"/>
    <mergeCell ref="C234:H235"/>
    <mergeCell ref="B236:H236"/>
    <mergeCell ref="F218:H219"/>
    <mergeCell ref="B218:E219"/>
    <mergeCell ref="G262:L264"/>
    <mergeCell ref="G267:M269"/>
    <mergeCell ref="B289:E290"/>
    <mergeCell ref="F289:H290"/>
    <mergeCell ref="B237:H237"/>
    <mergeCell ref="K217:O219"/>
    <mergeCell ref="J244:O245"/>
    <mergeCell ref="J246:O249"/>
    <mergeCell ref="J250:O251"/>
    <mergeCell ref="B244:H246"/>
    <mergeCell ref="H270:N272"/>
    <mergeCell ref="J237:O239"/>
    <mergeCell ref="B238:H243"/>
    <mergeCell ref="L37:N39"/>
    <mergeCell ref="B189:H189"/>
    <mergeCell ref="B198:E200"/>
    <mergeCell ref="F198:H200"/>
    <mergeCell ref="B273:H275"/>
    <mergeCell ref="H257:L258"/>
    <mergeCell ref="J240:O243"/>
    <mergeCell ref="C228:H230"/>
    <mergeCell ref="C231:H233"/>
    <mergeCell ref="J225:L225"/>
    <mergeCell ref="J226:O227"/>
    <mergeCell ref="J228:O230"/>
    <mergeCell ref="B247:H251"/>
    <mergeCell ref="C226:H227"/>
    <mergeCell ref="B177:H179"/>
    <mergeCell ref="B180:H181"/>
    <mergeCell ref="J221:K223"/>
    <mergeCell ref="J224:K224"/>
    <mergeCell ref="B221:H225"/>
    <mergeCell ref="F211:G211"/>
    <mergeCell ref="F212:G212"/>
    <mergeCell ref="B211:E212"/>
    <mergeCell ref="B214:E216"/>
    <mergeCell ref="F214:H216"/>
  </mergeCells>
  <phoneticPr fontId="71" type="noConversion"/>
  <hyperlinks>
    <hyperlink ref="O92" r:id="rId1" location="'Αλοφορμική αντίδραση'!A1"/>
    <hyperlink ref="B174:D174" r:id="rId2" location="'Διακρίσεις - Ταυτοποιήσεις'!A1" display="… στην αρχή της σελίδας"/>
    <hyperlink ref="O142" r:id="rId3" location="'Αντιδράσεις οξέων - βάσεων'!A1"/>
    <hyperlink ref="B309:D309" r:id="rId4" location="'Διακρίσεις - Ταυτοποιήσεις'!A1" display="… στην αρχή της σελίδας"/>
    <hyperlink ref="O55" r:id="rId5" location="'αντιδράσεις οξέων - βάσεων'!A78"/>
  </hyperlinks>
  <pageMargins left="0.75" right="0.75" top="1" bottom="1" header="0.5" footer="0.5"/>
  <pageSetup paperSize="9" orientation="portrait" horizontalDpi="300" verticalDpi="300" r:id="rId6"/>
  <headerFooter alignWithMargins="0"/>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10</vt:i4>
      </vt:variant>
    </vt:vector>
  </HeadingPairs>
  <TitlesOfParts>
    <vt:vector size="10" baseType="lpstr">
      <vt:lpstr>θεωρία δεσμού σθένους</vt:lpstr>
      <vt:lpstr>υβριδισμός</vt:lpstr>
      <vt:lpstr>αντιδράσεις προσθήκης</vt:lpstr>
      <vt:lpstr>αντιδράσεις υποκατάστασης</vt:lpstr>
      <vt:lpstr>αντιδράσεις πολυμερισμού</vt:lpstr>
      <vt:lpstr>αντιδράσεις οξειδοαναγωγής</vt:lpstr>
      <vt:lpstr>αντιδράσεις οξέων - βάσεων</vt:lpstr>
      <vt:lpstr>αλοφορμική αντίδραση</vt:lpstr>
      <vt:lpstr>Διακρίσεις - Ταυτοποιήσεις</vt:lpstr>
      <vt:lpstr>Γενικά προβλήματα οργ. χημείας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optiplex</cp:lastModifiedBy>
  <dcterms:created xsi:type="dcterms:W3CDTF">1997-01-24T12:53:32Z</dcterms:created>
  <dcterms:modified xsi:type="dcterms:W3CDTF">2025-05-18T10:10:00Z</dcterms:modified>
</cp:coreProperties>
</file>